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autiero\Documents\modelli sisma raccolta 2023\"/>
    </mc:Choice>
  </mc:AlternateContent>
  <xr:revisionPtr revIDLastSave="0" documentId="13_ncr:1_{F6C18168-E93E-4C3A-9939-B98DC818ED19}" xr6:coauthVersionLast="47" xr6:coauthVersionMax="47" xr10:uidLastSave="{00000000-0000-0000-0000-000000000000}"/>
  <bookViews>
    <workbookView xWindow="-108" yWindow="-108" windowWidth="23256" windowHeight="12456" tabRatio="811" activeTab="7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RTDG-tau1'!$A$1:$D$34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8" l="1"/>
  <c r="M14" i="18"/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22" i="18" s="1"/>
  <c r="M17" i="18"/>
  <c r="M16" i="18"/>
  <c r="M15" i="18"/>
  <c r="F21" i="18"/>
  <c r="F20" i="18"/>
  <c r="F19" i="18"/>
  <c r="F18" i="18"/>
  <c r="F17" i="18"/>
  <c r="F16" i="18"/>
  <c r="F15" i="18"/>
  <c r="F22" i="18" s="1"/>
  <c r="D1" i="18"/>
  <c r="B1" i="17"/>
  <c r="D1" i="2"/>
  <c r="C1" i="1"/>
  <c r="D3" i="2"/>
  <c r="D3" i="18"/>
  <c r="B3" i="17"/>
  <c r="B8" i="17" l="1"/>
  <c r="F42" i="2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<sst xmlns="http://schemas.openxmlformats.org/spreadsheetml/2006/main" count="305" uniqueCount="116">
  <si>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</si>
  <si>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</si>
  <si>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</si>
  <si>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</si>
  <si>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</si>
  <si>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</si>
  <si>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</si>
  <si>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</si>
  <si>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</si>
  <si>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</si>
  <si>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</si>
  <si>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</si>
  <si>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</si>
  <si>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</si>
  <si>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</si>
  <si>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</si>
  <si>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</si>
  <si>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</si>
  <si>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</si>
  <si>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</si>
  <si>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</si>
  <si>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</si>
  <si>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</si>
  <si>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</si>
  <si>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</si>
  <si>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</si>
  <si>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</si>
  <si>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</si>
  <si>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</si>
  <si>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</si>
  <si>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</si>
  <si>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</si>
  <si>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</si>
  <si>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</si>
  <si>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</si>
  <si>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</si>
  <si>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</si>
  <si>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</si>
  <si>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</si>
  <si>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</si>
  <si>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</si>
  <si>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</si>
  <si>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</si>
  <si>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</si>
  <si>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</si>
  <si>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</si>
  <si>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</si>
  <si>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</si>
  <si>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</si>
  <si>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</si>
  <si>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</si>
  <si>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</si>
  <si>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</si>
  <si>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</si>
  <si>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</si>
  <si>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</si>
  <si>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</si>
  <si>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</si>
  <si>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</si>
  <si>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</si>
  <si>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</si>
  <si>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</si>
  <si>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</si>
  <si>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</si>
  <si>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</si>
  <si>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</si>
  <si>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</si>
  <si>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</si>
  <si>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</si>
  <si>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</si>
  <si>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</si>
  <si>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</si>
  <si>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</si>
  <si>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</si>
  <si>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</si>
  <si>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</si>
  <si>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</si>
  <si>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</si>
  <si>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</si>
  <si>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</si>
  <si>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</t>
  </si>
  <si>
    <t>regione</t>
  </si>
  <si>
    <t>commi 8.1 lettera a) e 9.1 lettera a) -  deliberazione 252/2017/R/com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</si>
  <si>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</si>
  <si>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</si>
  <si>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</si>
  <si>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</si>
  <si>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</si>
  <si>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</si>
  <si>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</si>
  <si>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Articolo 10 - deliberazione 252/2017/R/com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</si>
  <si>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</si>
  <si>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</si>
  <si>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</si>
  <si>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</si>
  <si>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</si>
  <si>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</si>
  <si>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</si>
  <si>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</si>
  <si>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</si>
  <si>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</si>
  <si>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</si>
  <si>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</si>
  <si>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</si>
  <si>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Le agevolazioni decorrono dal 01/01/2023 al 31/03/2023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</si>
  <si>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736/2022/R/gas)</t>
    </r>
  </si>
  <si>
    <t>τ1 (dis) (€/PdR/trimestre)</t>
  </si>
  <si>
    <t>τ1 (mis) (€/PdR/trimestre)</t>
  </si>
  <si>
    <t>τ1 (cot) (€/PdR/trimestre)</t>
  </si>
  <si>
    <t>* Il numero di PdR è pari al numero dei punti di riconsegna medi attivi nel periodo: 01/01/2023 - 31/03/2023 ,  calcolato come media ponderata pesando ciascun cliente per il numero di giorni fatturati nei periodi di riferimento rispetto ai giorni  del I trimestre dell'anno 2023</t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</si>
  <si>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736/2022/R/gas)</t>
    </r>
  </si>
  <si>
    <t>** il gas fatturato in ciascuno scaglione riferito al periodo 01/01/2023 - 31/03/2023  è espresso in standard metri cubi</t>
  </si>
  <si>
    <t>I trimestre 2023</t>
  </si>
  <si>
    <t>Periodo di riferimento: 01/01/2023 - 31/03/2023</t>
  </si>
  <si>
    <t>delibera 736/2022/R/gas</t>
  </si>
  <si>
    <t>euro per punto di riconsegna  per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</si>
</sst>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1" t="s">
        <v>59</v>
      </c>
      <c r="B17" s="142"/>
      <c r="C17" s="142"/>
      <c r="D17" s="142"/>
      <c r="E17" s="142"/>
      <c r="F17" s="142"/>
      <c r="G17" s="142"/>
      <c r="H17" s="142"/>
      <c r="I17" s="143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zoomScaleNormal="100" workbookViewId="0">
      <selection activeCell="F27" sqref="F27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46"/>
      <c r="B1" s="147"/>
      <c r="C1" s="147"/>
      <c r="D1" s="147"/>
      <c r="E1" s="147"/>
      <c r="F1" s="147"/>
      <c r="G1" s="147"/>
      <c r="H1" s="147"/>
      <c r="I1" s="148"/>
    </row>
    <row r="2" spans="1:9" ht="23.4" x14ac:dyDescent="0.25">
      <c r="A2" s="149" t="s">
        <v>61</v>
      </c>
      <c r="B2" s="150"/>
      <c r="C2" s="150"/>
      <c r="D2" s="150"/>
      <c r="E2" s="150"/>
      <c r="F2" s="150"/>
      <c r="G2" s="150"/>
      <c r="H2" s="150"/>
      <c r="I2" s="151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52" t="s">
        <v>62</v>
      </c>
      <c r="C4" s="153"/>
      <c r="D4" s="153"/>
      <c r="E4" s="153"/>
      <c r="F4" s="153"/>
      <c r="G4" s="153"/>
      <c r="H4" s="154"/>
      <c r="I4" s="8"/>
    </row>
    <row r="5" spans="1:9" ht="38.25" customHeight="1" x14ac:dyDescent="0.25">
      <c r="A5" s="7"/>
      <c r="B5" s="155" t="s">
        <v>79</v>
      </c>
      <c r="C5" s="156"/>
      <c r="D5" s="156"/>
      <c r="E5" s="156"/>
      <c r="F5" s="156"/>
      <c r="G5" s="156"/>
      <c r="H5" s="9"/>
      <c r="I5" s="8"/>
    </row>
    <row r="6" spans="1:9" ht="68.25" customHeight="1" x14ac:dyDescent="0.25">
      <c r="A6" s="7"/>
      <c r="B6" s="155"/>
      <c r="C6" s="156"/>
      <c r="D6" s="156"/>
      <c r="E6" s="156"/>
      <c r="F6" s="156"/>
      <c r="G6" s="156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4"/>
      <c r="F8" s="145"/>
      <c r="G8" s="145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4"/>
      <c r="F10" s="145"/>
      <c r="G10" s="145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63"/>
      <c r="F12" s="164"/>
      <c r="G12" s="164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4"/>
      <c r="F15" s="145"/>
      <c r="G15" s="145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4"/>
      <c r="F17" s="145"/>
      <c r="G17" s="145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4"/>
      <c r="F19" s="145"/>
      <c r="G19" s="145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4"/>
      <c r="M20" s="75"/>
      <c r="N20" s="75"/>
    </row>
    <row r="21" spans="1:14" ht="18" x14ac:dyDescent="0.3">
      <c r="A21" s="7"/>
      <c r="B21" s="10" t="s">
        <v>66</v>
      </c>
      <c r="C21" s="11"/>
      <c r="D21" s="11"/>
      <c r="E21" s="144"/>
      <c r="F21" s="145"/>
      <c r="G21" s="145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4"/>
      <c r="F23" s="145"/>
      <c r="G23" s="145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4"/>
      <c r="F25" s="145"/>
      <c r="G25" s="145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7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57" t="s">
        <v>80</v>
      </c>
      <c r="D32" s="157"/>
      <c r="E32" s="157"/>
      <c r="F32" s="157"/>
      <c r="G32" s="158"/>
      <c r="H32" s="26"/>
    </row>
    <row r="33" spans="2:8" ht="18" x14ac:dyDescent="0.35">
      <c r="B33" s="27"/>
      <c r="C33" s="159"/>
      <c r="D33" s="159"/>
      <c r="E33" s="159"/>
      <c r="F33" s="159"/>
      <c r="G33" s="160"/>
      <c r="H33" s="26"/>
    </row>
    <row r="34" spans="2:8" ht="18" x14ac:dyDescent="0.35">
      <c r="B34" s="27"/>
      <c r="C34" s="159"/>
      <c r="D34" s="159"/>
      <c r="E34" s="159"/>
      <c r="F34" s="159"/>
      <c r="G34" s="160"/>
      <c r="H34" s="26"/>
    </row>
    <row r="35" spans="2:8" ht="30" customHeight="1" thickBot="1" x14ac:dyDescent="0.4">
      <c r="B35" s="28"/>
      <c r="C35" s="161"/>
      <c r="D35" s="161"/>
      <c r="E35" s="161"/>
      <c r="F35" s="161"/>
      <c r="G35" s="162"/>
      <c r="H35" s="26"/>
    </row>
  </sheetData>
  <sheetProtection password="E0D3" sheet="1" selectLockedCells="1"/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topLeftCell="A15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76" customWidth="1"/>
    <col min="2" max="2" width="11.5546875" style="76" customWidth="1"/>
    <col min="3" max="3" width="11.44140625" style="76" customWidth="1"/>
    <col min="4" max="4" width="9.33203125" style="76" customWidth="1"/>
    <col min="5" max="5" width="11" style="76" bestFit="1" customWidth="1"/>
    <col min="6" max="6" width="10.88671875" style="76" customWidth="1"/>
    <col min="7" max="7" width="10.6640625" style="76" customWidth="1"/>
    <col min="8" max="8" width="18.6640625" style="76" customWidth="1"/>
    <col min="9" max="9" width="11.44140625" style="76" customWidth="1"/>
    <col min="10" max="16384" width="9.109375" style="76"/>
  </cols>
  <sheetData>
    <row r="1" spans="1:9" ht="16.2" thickBot="1" x14ac:dyDescent="0.3">
      <c r="A1" s="181" t="s">
        <v>25</v>
      </c>
      <c r="B1" s="182"/>
      <c r="C1" s="29">
        <f>Anagrafica!F27</f>
        <v>0</v>
      </c>
    </row>
    <row r="2" spans="1:9" ht="12.75" customHeight="1" thickBot="1" x14ac:dyDescent="0.3">
      <c r="A2" s="77"/>
    </row>
    <row r="3" spans="1:9" ht="13.5" customHeight="1" thickBot="1" x14ac:dyDescent="0.3">
      <c r="A3" s="167" t="s">
        <v>48</v>
      </c>
      <c r="B3" s="168"/>
      <c r="C3" s="169"/>
      <c r="D3" s="178"/>
      <c r="E3" s="179"/>
      <c r="F3" s="179"/>
      <c r="G3" s="179"/>
      <c r="H3" s="180"/>
    </row>
    <row r="4" spans="1:9" ht="13.5" customHeight="1" thickBot="1" x14ac:dyDescent="0.3">
      <c r="A4" s="167" t="s">
        <v>57</v>
      </c>
      <c r="B4" s="168"/>
      <c r="C4" s="169"/>
      <c r="D4" s="178"/>
      <c r="E4" s="179"/>
      <c r="F4" s="179"/>
      <c r="G4" s="179"/>
      <c r="H4" s="180"/>
    </row>
    <row r="5" spans="1:9" ht="13.5" customHeight="1" thickBot="1" x14ac:dyDescent="0.3">
      <c r="A5" s="167" t="s">
        <v>58</v>
      </c>
      <c r="B5" s="168"/>
      <c r="C5" s="169"/>
      <c r="D5" s="178"/>
      <c r="E5" s="179"/>
      <c r="F5" s="179"/>
      <c r="G5" s="179"/>
      <c r="H5" s="180"/>
    </row>
    <row r="6" spans="1:9" ht="13.5" customHeight="1" thickBot="1" x14ac:dyDescent="0.3">
      <c r="A6" s="167" t="s">
        <v>81</v>
      </c>
      <c r="B6" s="176"/>
      <c r="C6" s="177"/>
      <c r="D6" s="178"/>
      <c r="E6" s="179"/>
      <c r="F6" s="179"/>
      <c r="G6" s="179"/>
      <c r="H6" s="180"/>
    </row>
    <row r="7" spans="1:9" ht="15.75" customHeight="1" thickBot="1" x14ac:dyDescent="0.3">
      <c r="A7" s="167" t="s">
        <v>49</v>
      </c>
      <c r="B7" s="168"/>
      <c r="C7" s="169"/>
      <c r="D7" s="186"/>
      <c r="E7" s="187"/>
      <c r="F7" s="187"/>
      <c r="G7" s="187"/>
      <c r="H7" s="188"/>
    </row>
    <row r="8" spans="1:9" ht="12.75" customHeight="1" thickBot="1" x14ac:dyDescent="0.3">
      <c r="A8" s="77"/>
    </row>
    <row r="10" spans="1:9" ht="16.2" thickBot="1" x14ac:dyDescent="0.3">
      <c r="A10" s="77"/>
    </row>
    <row r="11" spans="1:9" ht="31.5" customHeight="1" thickBot="1" x14ac:dyDescent="0.3">
      <c r="A11" s="167" t="s">
        <v>70</v>
      </c>
      <c r="B11" s="168"/>
      <c r="C11" s="169"/>
      <c r="D11" s="183"/>
      <c r="E11" s="184"/>
      <c r="F11" s="184"/>
      <c r="G11" s="184"/>
      <c r="H11" s="185"/>
      <c r="I11" s="78"/>
    </row>
    <row r="12" spans="1:9" ht="36" customHeight="1" x14ac:dyDescent="0.25">
      <c r="A12" s="173" t="s">
        <v>50</v>
      </c>
      <c r="B12" s="174"/>
      <c r="C12" s="174"/>
      <c r="D12" s="174"/>
      <c r="E12" s="174"/>
      <c r="F12" s="174"/>
      <c r="G12" s="174"/>
      <c r="H12" s="174"/>
      <c r="I12" s="78"/>
    </row>
    <row r="13" spans="1:9" ht="36" customHeight="1" x14ac:dyDescent="0.25">
      <c r="A13" s="79"/>
      <c r="B13" s="80"/>
      <c r="C13" s="80"/>
      <c r="D13" s="80"/>
      <c r="E13" s="80"/>
      <c r="F13" s="80"/>
      <c r="G13" s="80"/>
      <c r="H13" s="80"/>
      <c r="I13" s="78"/>
    </row>
    <row r="14" spans="1:9" ht="14.25" customHeight="1" x14ac:dyDescent="0.25">
      <c r="A14" s="170">
        <v>1</v>
      </c>
      <c r="B14" s="170"/>
      <c r="C14" s="170"/>
      <c r="D14" s="175" t="s">
        <v>51</v>
      </c>
      <c r="E14" s="175"/>
      <c r="F14" s="175"/>
      <c r="G14" s="175"/>
      <c r="H14" s="175"/>
    </row>
    <row r="15" spans="1:9" ht="29.25" customHeight="1" thickBot="1" x14ac:dyDescent="0.3">
      <c r="A15" s="171">
        <v>2</v>
      </c>
      <c r="B15" s="171"/>
      <c r="C15" s="171"/>
      <c r="D15" s="172" t="s">
        <v>52</v>
      </c>
      <c r="E15" s="172"/>
      <c r="F15" s="172"/>
      <c r="G15" s="172"/>
      <c r="H15" s="172"/>
    </row>
    <row r="16" spans="1:9" ht="14.25" customHeight="1" x14ac:dyDescent="0.25">
      <c r="A16" s="189">
        <v>3</v>
      </c>
      <c r="B16" s="190"/>
      <c r="C16" s="190"/>
      <c r="D16" s="191" t="s">
        <v>53</v>
      </c>
      <c r="E16" s="191"/>
      <c r="F16" s="191"/>
      <c r="G16" s="191"/>
      <c r="H16" s="192"/>
    </row>
    <row r="17" spans="1:8" ht="32.25" customHeight="1" x14ac:dyDescent="0.25">
      <c r="A17" s="193">
        <v>4</v>
      </c>
      <c r="B17" s="194"/>
      <c r="C17" s="194"/>
      <c r="D17" s="195" t="s">
        <v>54</v>
      </c>
      <c r="E17" s="195"/>
      <c r="F17" s="195"/>
      <c r="G17" s="195"/>
      <c r="H17" s="196"/>
    </row>
    <row r="18" spans="1:8" ht="14.25" customHeight="1" thickBot="1" x14ac:dyDescent="0.3">
      <c r="A18" s="197">
        <v>5</v>
      </c>
      <c r="B18" s="198"/>
      <c r="C18" s="198"/>
      <c r="D18" s="199" t="s">
        <v>55</v>
      </c>
      <c r="E18" s="199"/>
      <c r="F18" s="199"/>
      <c r="G18" s="199"/>
      <c r="H18" s="200"/>
    </row>
    <row r="19" spans="1:8" ht="14.25" customHeight="1" x14ac:dyDescent="0.25">
      <c r="A19" s="165">
        <v>6</v>
      </c>
      <c r="B19" s="165"/>
      <c r="C19" s="165"/>
      <c r="D19" s="166" t="s">
        <v>56</v>
      </c>
      <c r="E19" s="166"/>
      <c r="F19" s="166"/>
      <c r="G19" s="166"/>
      <c r="H19" s="166"/>
    </row>
    <row r="20" spans="1:8" x14ac:dyDescent="0.25">
      <c r="A20" s="165">
        <v>7</v>
      </c>
      <c r="B20" s="165"/>
      <c r="C20" s="165"/>
      <c r="D20" s="166" t="s">
        <v>99</v>
      </c>
      <c r="E20" s="166"/>
      <c r="F20" s="166"/>
      <c r="G20" s="166"/>
      <c r="H20" s="166"/>
    </row>
  </sheetData>
  <sheetProtection password="E0D3" sheet="1" selectLockedCells="1"/>
  <mergeCells count="28"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topLeftCell="A20" zoomScaleNormal="100" workbookViewId="0">
      <selection activeCell="E36" sqref="E36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.5546875" style="36" customWidth="1"/>
    <col min="5" max="5" width="17.33203125" style="36" customWidth="1"/>
    <col min="6" max="6" width="15.10937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11" t="s">
        <v>25</v>
      </c>
      <c r="C1" s="212"/>
      <c r="D1" s="30">
        <f>Anagrafica!F27</f>
        <v>0</v>
      </c>
    </row>
    <row r="2" spans="2:13" s="86" customFormat="1" ht="3.75" customHeight="1" thickBot="1" x14ac:dyDescent="0.3">
      <c r="B2" s="31"/>
      <c r="C2" s="31"/>
      <c r="D2" s="32"/>
    </row>
    <row r="3" spans="2:13" s="86" customFormat="1" ht="14.4" thickBot="1" x14ac:dyDescent="0.3">
      <c r="B3" s="211" t="s">
        <v>36</v>
      </c>
      <c r="C3" s="212"/>
      <c r="D3" s="30">
        <f>'Dati località'!D7</f>
        <v>0</v>
      </c>
    </row>
    <row r="4" spans="2:13" ht="14.4" thickBot="1" x14ac:dyDescent="0.3"/>
    <row r="5" spans="2:13" ht="14.4" thickBot="1" x14ac:dyDescent="0.3">
      <c r="B5" s="225" t="s">
        <v>82</v>
      </c>
      <c r="C5" s="226"/>
      <c r="D5" s="226"/>
      <c r="E5" s="226"/>
      <c r="F5" s="226"/>
      <c r="G5" s="226"/>
      <c r="H5" s="226"/>
      <c r="I5" s="227"/>
      <c r="J5" s="227"/>
      <c r="K5" s="227"/>
      <c r="L5" s="228"/>
      <c r="M5" s="87"/>
    </row>
    <row r="6" spans="2:13" ht="14.4" thickBot="1" x14ac:dyDescent="0.3">
      <c r="B6" s="225" t="s">
        <v>73</v>
      </c>
      <c r="C6" s="226"/>
      <c r="D6" s="226"/>
      <c r="E6" s="226"/>
      <c r="F6" s="226"/>
      <c r="G6" s="226"/>
      <c r="H6" s="226"/>
      <c r="I6" s="229"/>
      <c r="J6" s="229"/>
      <c r="K6" s="229"/>
      <c r="L6" s="230"/>
    </row>
    <row r="7" spans="2:13" ht="14.4" thickBot="1" x14ac:dyDescent="0.3">
      <c r="B7" s="231" t="s">
        <v>104</v>
      </c>
      <c r="C7" s="232"/>
      <c r="D7" s="232"/>
      <c r="E7" s="232"/>
      <c r="F7" s="232"/>
      <c r="G7" s="232"/>
      <c r="H7" s="232"/>
      <c r="I7" s="227"/>
      <c r="J7" s="227"/>
      <c r="K7" s="227"/>
      <c r="L7" s="228"/>
      <c r="M7" s="34"/>
    </row>
    <row r="8" spans="2:13" ht="14.4" thickBot="1" x14ac:dyDescent="0.3">
      <c r="B8" s="231" t="s">
        <v>102</v>
      </c>
      <c r="C8" s="232"/>
      <c r="D8" s="232"/>
      <c r="E8" s="232"/>
      <c r="F8" s="232"/>
      <c r="G8" s="232"/>
      <c r="H8" s="232"/>
      <c r="I8" s="227"/>
      <c r="J8" s="227"/>
      <c r="K8" s="227"/>
      <c r="L8" s="228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33" t="s">
        <v>87</v>
      </c>
      <c r="C10" s="234"/>
      <c r="D10" s="234"/>
      <c r="E10" s="234"/>
      <c r="F10" s="234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13" t="s">
        <v>105</v>
      </c>
      <c r="C11" s="214"/>
      <c r="D11" s="214"/>
      <c r="E11" s="214"/>
      <c r="F11" s="215"/>
      <c r="H11" s="235" t="s">
        <v>109</v>
      </c>
      <c r="I11" s="236"/>
      <c r="J11" s="236"/>
      <c r="K11" s="236"/>
      <c r="L11" s="237"/>
    </row>
    <row r="12" spans="2:13" ht="28.2" thickBot="1" x14ac:dyDescent="0.3">
      <c r="B12" s="216" t="s">
        <v>71</v>
      </c>
      <c r="C12" s="217"/>
      <c r="D12" s="89" t="s">
        <v>106</v>
      </c>
      <c r="E12" s="89" t="s">
        <v>107</v>
      </c>
      <c r="F12" s="90" t="s">
        <v>108</v>
      </c>
      <c r="G12" s="88"/>
      <c r="H12" s="238"/>
      <c r="I12" s="239"/>
      <c r="J12" s="239"/>
      <c r="K12" s="239"/>
      <c r="L12" s="240"/>
    </row>
    <row r="13" spans="2:13" ht="14.4" thickBot="1" x14ac:dyDescent="0.3">
      <c r="B13" s="218"/>
      <c r="C13" s="219"/>
      <c r="D13" s="91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1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2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3"/>
      <c r="H13" s="238"/>
      <c r="I13" s="239"/>
      <c r="J13" s="239"/>
      <c r="K13" s="239"/>
      <c r="L13" s="240"/>
    </row>
    <row r="14" spans="2:13" ht="14.4" thickBot="1" x14ac:dyDescent="0.3">
      <c r="B14" s="220" t="s">
        <v>9</v>
      </c>
      <c r="C14" s="221"/>
      <c r="D14" s="94">
        <f>D13*$B$13</f>
        <v>0</v>
      </c>
      <c r="E14" s="94">
        <f>E13*$B$13</f>
        <v>0</v>
      </c>
      <c r="F14" s="94">
        <f>F13*$B$13</f>
        <v>0</v>
      </c>
      <c r="H14" s="238"/>
      <c r="I14" s="239"/>
      <c r="J14" s="239"/>
      <c r="K14" s="239"/>
      <c r="L14" s="240"/>
    </row>
    <row r="15" spans="2:13" ht="25.5" customHeight="1" thickBot="1" x14ac:dyDescent="0.3">
      <c r="B15" s="208" t="s">
        <v>29</v>
      </c>
      <c r="C15" s="209"/>
      <c r="D15" s="222">
        <f>D14+E14+F14</f>
        <v>0</v>
      </c>
      <c r="E15" s="223"/>
      <c r="F15" s="224"/>
      <c r="H15" s="241"/>
      <c r="I15" s="242"/>
      <c r="J15" s="242"/>
      <c r="K15" s="242"/>
      <c r="L15" s="243"/>
    </row>
    <row r="16" spans="2:13" ht="16.5" customHeight="1" x14ac:dyDescent="0.25">
      <c r="B16" s="95"/>
      <c r="C16" s="95"/>
      <c r="D16" s="85"/>
      <c r="E16" s="85"/>
      <c r="F16" s="85"/>
    </row>
    <row r="17" spans="2:13" ht="14.4" thickBot="1" x14ac:dyDescent="0.3">
      <c r="B17" s="233" t="s">
        <v>88</v>
      </c>
      <c r="C17" s="234"/>
      <c r="D17" s="234"/>
      <c r="E17" s="234"/>
      <c r="F17" s="234"/>
    </row>
    <row r="18" spans="2:13" ht="25.5" customHeight="1" thickBot="1" x14ac:dyDescent="0.3">
      <c r="B18" s="213" t="s">
        <v>105</v>
      </c>
      <c r="C18" s="214"/>
      <c r="D18" s="214"/>
      <c r="E18" s="214"/>
      <c r="F18" s="215"/>
    </row>
    <row r="19" spans="2:13" ht="28.2" thickBot="1" x14ac:dyDescent="0.3">
      <c r="B19" s="216" t="s">
        <v>71</v>
      </c>
      <c r="C19" s="217"/>
      <c r="D19" s="89" t="s">
        <v>106</v>
      </c>
      <c r="E19" s="89" t="s">
        <v>107</v>
      </c>
      <c r="F19" s="90" t="s">
        <v>108</v>
      </c>
    </row>
    <row r="20" spans="2:13" ht="14.4" thickBot="1" x14ac:dyDescent="0.3">
      <c r="B20" s="218"/>
      <c r="C20" s="219"/>
      <c r="D20" s="91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1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2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20" t="s">
        <v>9</v>
      </c>
      <c r="C21" s="221"/>
      <c r="D21" s="94">
        <f>D20*$B$20</f>
        <v>0</v>
      </c>
      <c r="E21" s="94">
        <f>E20*$B$20</f>
        <v>0</v>
      </c>
      <c r="F21" s="94">
        <f>F20*$B$20</f>
        <v>0</v>
      </c>
    </row>
    <row r="22" spans="2:13" ht="30" customHeight="1" thickBot="1" x14ac:dyDescent="0.3">
      <c r="B22" s="208" t="s">
        <v>29</v>
      </c>
      <c r="C22" s="209"/>
      <c r="D22" s="222">
        <f>D21+E21+F21</f>
        <v>0</v>
      </c>
      <c r="E22" s="223"/>
      <c r="F22" s="224"/>
    </row>
    <row r="23" spans="2:13" x14ac:dyDescent="0.25">
      <c r="B23" s="95"/>
      <c r="C23" s="95"/>
      <c r="D23" s="85"/>
      <c r="E23" s="85"/>
      <c r="F23" s="85"/>
    </row>
    <row r="24" spans="2:13" ht="14.4" thickBot="1" x14ac:dyDescent="0.3">
      <c r="B24" s="233" t="s">
        <v>89</v>
      </c>
      <c r="C24" s="234"/>
      <c r="D24" s="234"/>
      <c r="E24" s="234"/>
      <c r="F24" s="234"/>
    </row>
    <row r="25" spans="2:13" ht="15.6" thickBot="1" x14ac:dyDescent="0.3">
      <c r="B25" s="213" t="s">
        <v>105</v>
      </c>
      <c r="C25" s="214"/>
      <c r="D25" s="214"/>
      <c r="E25" s="214"/>
      <c r="F25" s="215"/>
    </row>
    <row r="26" spans="2:13" ht="28.2" thickBot="1" x14ac:dyDescent="0.3">
      <c r="B26" s="216" t="s">
        <v>71</v>
      </c>
      <c r="C26" s="217"/>
      <c r="D26" s="89" t="s">
        <v>106</v>
      </c>
      <c r="E26" s="89" t="s">
        <v>107</v>
      </c>
      <c r="F26" s="90" t="s">
        <v>108</v>
      </c>
    </row>
    <row r="27" spans="2:13" ht="14.4" thickBot="1" x14ac:dyDescent="0.3">
      <c r="B27" s="218"/>
      <c r="C27" s="219"/>
      <c r="D27" s="91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1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2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20" t="s">
        <v>9</v>
      </c>
      <c r="C28" s="221"/>
      <c r="D28" s="110">
        <f>D27*$B$27</f>
        <v>0</v>
      </c>
      <c r="E28" s="110">
        <f>E27*$B$27</f>
        <v>0</v>
      </c>
      <c r="F28" s="110">
        <f>F27*$B$27</f>
        <v>0</v>
      </c>
    </row>
    <row r="29" spans="2:13" ht="30" customHeight="1" thickBot="1" x14ac:dyDescent="0.3">
      <c r="B29" s="208" t="s">
        <v>29</v>
      </c>
      <c r="C29" s="209"/>
      <c r="D29" s="222">
        <f>D28+E28+F28</f>
        <v>0</v>
      </c>
      <c r="E29" s="223"/>
      <c r="F29" s="224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13" t="s">
        <v>110</v>
      </c>
      <c r="C32" s="214"/>
      <c r="D32" s="214"/>
      <c r="E32" s="214"/>
      <c r="F32" s="215"/>
      <c r="J32" s="97"/>
      <c r="K32" s="97"/>
      <c r="L32" s="97"/>
      <c r="M32" s="97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7"/>
      <c r="J33" s="97"/>
      <c r="K33" s="97"/>
    </row>
    <row r="34" spans="2:11" x14ac:dyDescent="0.25">
      <c r="B34" s="111">
        <v>1</v>
      </c>
      <c r="C34" s="112" t="s">
        <v>1</v>
      </c>
      <c r="D34" s="113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4"/>
      <c r="F34" s="115">
        <f t="shared" ref="F34:F41" si="0">D34*E34/100</f>
        <v>0</v>
      </c>
      <c r="I34" s="97"/>
      <c r="J34" s="97"/>
      <c r="K34" s="97"/>
    </row>
    <row r="35" spans="2:11" x14ac:dyDescent="0.25">
      <c r="B35" s="116">
        <v>2</v>
      </c>
      <c r="C35" s="99" t="s">
        <v>2</v>
      </c>
      <c r="D35" s="100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1"/>
      <c r="F35" s="98">
        <f t="shared" si="0"/>
        <v>0</v>
      </c>
      <c r="I35" s="97"/>
      <c r="J35" s="97"/>
      <c r="K35" s="97"/>
    </row>
    <row r="36" spans="2:11" x14ac:dyDescent="0.25">
      <c r="B36" s="116">
        <v>3</v>
      </c>
      <c r="C36" s="99" t="s">
        <v>3</v>
      </c>
      <c r="D36" s="100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1"/>
      <c r="F36" s="98">
        <f t="shared" si="0"/>
        <v>0</v>
      </c>
      <c r="I36" s="97"/>
      <c r="J36" s="97"/>
      <c r="K36" s="97"/>
    </row>
    <row r="37" spans="2:11" x14ac:dyDescent="0.25">
      <c r="B37" s="116">
        <v>4</v>
      </c>
      <c r="C37" s="99" t="s">
        <v>4</v>
      </c>
      <c r="D37" s="100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1"/>
      <c r="F37" s="98">
        <f t="shared" si="0"/>
        <v>0</v>
      </c>
      <c r="I37" s="97"/>
      <c r="J37" s="97"/>
      <c r="K37" s="97"/>
    </row>
    <row r="38" spans="2:11" x14ac:dyDescent="0.25">
      <c r="B38" s="116">
        <v>5</v>
      </c>
      <c r="C38" s="99" t="s">
        <v>5</v>
      </c>
      <c r="D38" s="100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1"/>
      <c r="F38" s="98">
        <f t="shared" si="0"/>
        <v>0</v>
      </c>
      <c r="I38" s="97"/>
      <c r="J38" s="97"/>
      <c r="K38" s="97"/>
    </row>
    <row r="39" spans="2:11" x14ac:dyDescent="0.25">
      <c r="B39" s="116">
        <v>6</v>
      </c>
      <c r="C39" s="99" t="s">
        <v>6</v>
      </c>
      <c r="D39" s="100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1"/>
      <c r="F39" s="98">
        <f t="shared" si="0"/>
        <v>0</v>
      </c>
    </row>
    <row r="40" spans="2:11" x14ac:dyDescent="0.25">
      <c r="B40" s="116">
        <v>7</v>
      </c>
      <c r="C40" s="99" t="s">
        <v>7</v>
      </c>
      <c r="D40" s="100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1"/>
      <c r="F40" s="98">
        <f t="shared" si="0"/>
        <v>0</v>
      </c>
    </row>
    <row r="41" spans="2:11" ht="14.4" thickBot="1" x14ac:dyDescent="0.3">
      <c r="B41" s="117">
        <v>8</v>
      </c>
      <c r="C41" s="118" t="s">
        <v>8</v>
      </c>
      <c r="D41" s="119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20"/>
      <c r="F41" s="121">
        <f t="shared" si="0"/>
        <v>0</v>
      </c>
    </row>
    <row r="42" spans="2:11" ht="29.25" customHeight="1" thickBot="1" x14ac:dyDescent="0.3">
      <c r="B42" s="205" t="s">
        <v>29</v>
      </c>
      <c r="C42" s="206"/>
      <c r="D42" s="207"/>
      <c r="E42" s="102"/>
      <c r="F42" s="71">
        <f>SUM(F34:F41)</f>
        <v>0</v>
      </c>
      <c r="G42" s="85"/>
      <c r="H42" s="85"/>
    </row>
    <row r="43" spans="2:11" ht="10.5" customHeight="1" x14ac:dyDescent="0.25">
      <c r="B43" s="103"/>
      <c r="C43" s="103"/>
      <c r="D43" s="103"/>
      <c r="E43" s="104"/>
      <c r="F43" s="105"/>
      <c r="G43" s="85"/>
      <c r="H43" s="85"/>
    </row>
    <row r="44" spans="2:11" ht="22.5" customHeight="1" x14ac:dyDescent="0.25">
      <c r="B44" s="210" t="s">
        <v>111</v>
      </c>
      <c r="C44" s="210"/>
      <c r="D44" s="210"/>
      <c r="E44" s="210"/>
      <c r="F44" s="210"/>
      <c r="G44" s="210"/>
      <c r="H44" s="210"/>
      <c r="I44" s="210"/>
    </row>
    <row r="45" spans="2:11" ht="14.4" thickBot="1" x14ac:dyDescent="0.3"/>
    <row r="46" spans="2:11" ht="14.4" thickBot="1" x14ac:dyDescent="0.3">
      <c r="B46" s="203" t="s">
        <v>17</v>
      </c>
      <c r="C46" s="204"/>
      <c r="F46" s="96"/>
      <c r="G46" s="96"/>
    </row>
    <row r="47" spans="2:11" x14ac:dyDescent="0.25">
      <c r="B47" s="201"/>
      <c r="C47" s="42" t="s">
        <v>112</v>
      </c>
    </row>
    <row r="48" spans="2:11" ht="14.4" thickBot="1" x14ac:dyDescent="0.3">
      <c r="B48" s="202"/>
      <c r="C48" s="43" t="s">
        <v>11</v>
      </c>
    </row>
    <row r="49" spans="2:3" x14ac:dyDescent="0.25">
      <c r="B49" s="106" t="s">
        <v>74</v>
      </c>
      <c r="C49" s="44">
        <f>ROUND(D15+D22+D29,2)</f>
        <v>0</v>
      </c>
    </row>
    <row r="50" spans="2:3" x14ac:dyDescent="0.25">
      <c r="B50" s="107" t="s">
        <v>75</v>
      </c>
      <c r="C50" s="45">
        <f>ROUND(F42,2)</f>
        <v>0</v>
      </c>
    </row>
    <row r="51" spans="2:3" ht="14.4" thickBot="1" x14ac:dyDescent="0.3">
      <c r="B51" s="108" t="s">
        <v>60</v>
      </c>
      <c r="C51" s="46">
        <f>SUM(C49:C50)</f>
        <v>0</v>
      </c>
    </row>
  </sheetData>
  <sheetProtection algorithmName="SHA-512" hashValue="TjelzCOHIm3vKhWQyO8dUl5vP7WUpKMnPqhrNQBDav/BhUNnm550eY5kiCrXCtIXnvAH4Z1oD6+JgCDPpdqtKA==" saltValue="QlabmGWymgkNkEyGRER1JA==" spinCount="100000" sheet="1" selectLockedCells="1"/>
  <mergeCells count="33">
    <mergeCell ref="B10:F10"/>
    <mergeCell ref="B14:C14"/>
    <mergeCell ref="B27:C27"/>
    <mergeCell ref="B29:C29"/>
    <mergeCell ref="B20:C20"/>
    <mergeCell ref="B21:C21"/>
    <mergeCell ref="D29:F29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topLeftCell="A10" zoomScaleNormal="100" workbookViewId="0">
      <selection activeCell="K18" sqref="K18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11" t="s">
        <v>25</v>
      </c>
      <c r="B1" s="212"/>
      <c r="C1" s="72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11" t="s">
        <v>36</v>
      </c>
      <c r="B3" s="212"/>
      <c r="C3" s="72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25" t="s">
        <v>90</v>
      </c>
      <c r="B5" s="226"/>
      <c r="C5" s="226"/>
      <c r="D5" s="226"/>
      <c r="E5" s="226"/>
      <c r="F5" s="263"/>
    </row>
    <row r="6" spans="1:13" ht="39.75" customHeight="1" thickBot="1" x14ac:dyDescent="0.3">
      <c r="A6" s="225" t="s">
        <v>23</v>
      </c>
      <c r="B6" s="226"/>
      <c r="C6" s="226"/>
      <c r="D6" s="226"/>
      <c r="E6" s="226"/>
      <c r="F6" s="263"/>
    </row>
    <row r="7" spans="1:13" ht="87" customHeight="1" thickBot="1" x14ac:dyDescent="0.3">
      <c r="A7" s="264" t="s">
        <v>101</v>
      </c>
      <c r="B7" s="232"/>
      <c r="C7" s="232"/>
      <c r="D7" s="232"/>
      <c r="E7" s="232"/>
      <c r="F7" s="265"/>
    </row>
    <row r="8" spans="1:13" ht="25.5" customHeight="1" thickBot="1" x14ac:dyDescent="0.3">
      <c r="A8" s="231" t="s">
        <v>24</v>
      </c>
      <c r="B8" s="232"/>
      <c r="C8" s="232"/>
      <c r="D8" s="232"/>
      <c r="E8" s="232"/>
      <c r="F8" s="265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47" t="s">
        <v>113</v>
      </c>
      <c r="B11" s="248"/>
      <c r="C11" s="248"/>
      <c r="D11" s="248"/>
      <c r="E11" s="248"/>
      <c r="F11" s="249"/>
      <c r="H11" s="247" t="s">
        <v>113</v>
      </c>
      <c r="I11" s="248"/>
      <c r="J11" s="248"/>
      <c r="K11" s="248"/>
      <c r="L11" s="248"/>
      <c r="M11" s="249"/>
    </row>
    <row r="12" spans="1:13" ht="38.25" customHeight="1" thickBot="1" x14ac:dyDescent="0.3">
      <c r="A12" s="250" t="s">
        <v>95</v>
      </c>
      <c r="B12" s="251"/>
      <c r="C12" s="251"/>
      <c r="D12" s="251"/>
      <c r="E12" s="251"/>
      <c r="F12" s="252"/>
      <c r="H12" s="250" t="s">
        <v>95</v>
      </c>
      <c r="I12" s="251"/>
      <c r="J12" s="251"/>
      <c r="K12" s="251"/>
      <c r="L12" s="251"/>
      <c r="M12" s="252"/>
    </row>
    <row r="13" spans="1:13" ht="51" customHeight="1" x14ac:dyDescent="0.25">
      <c r="A13" s="253" t="s">
        <v>92</v>
      </c>
      <c r="B13" s="254"/>
      <c r="C13" s="255"/>
      <c r="D13" s="123" t="s">
        <v>20</v>
      </c>
      <c r="E13" s="123" t="s">
        <v>21</v>
      </c>
      <c r="F13" s="124" t="s">
        <v>19</v>
      </c>
      <c r="H13" s="253" t="s">
        <v>92</v>
      </c>
      <c r="I13" s="254"/>
      <c r="J13" s="255"/>
      <c r="K13" s="123" t="s">
        <v>20</v>
      </c>
      <c r="L13" s="123" t="s">
        <v>21</v>
      </c>
      <c r="M13" s="124" t="s">
        <v>19</v>
      </c>
    </row>
    <row r="14" spans="1:13" ht="27.6" x14ac:dyDescent="0.25">
      <c r="A14" s="256" t="s">
        <v>22</v>
      </c>
      <c r="B14" s="260"/>
      <c r="C14" s="73" t="s">
        <v>94</v>
      </c>
      <c r="D14" s="48"/>
      <c r="E14" s="49"/>
      <c r="F14" s="50">
        <f>ROUND(E14*D14,2)</f>
        <v>0</v>
      </c>
      <c r="H14" s="256" t="s">
        <v>22</v>
      </c>
      <c r="I14" s="260"/>
      <c r="J14" s="73" t="s">
        <v>94</v>
      </c>
      <c r="K14" s="48"/>
      <c r="L14" s="49"/>
      <c r="M14" s="50">
        <f>ROUND(L14*K14,2)</f>
        <v>0</v>
      </c>
    </row>
    <row r="15" spans="1:13" x14ac:dyDescent="0.25">
      <c r="A15" s="261"/>
      <c r="B15" s="262"/>
      <c r="C15" s="73" t="s">
        <v>93</v>
      </c>
      <c r="D15" s="48"/>
      <c r="E15" s="49"/>
      <c r="F15" s="50">
        <f t="shared" ref="F15:F21" si="0">ROUND(E15*D15,2)</f>
        <v>0</v>
      </c>
      <c r="H15" s="261"/>
      <c r="I15" s="262"/>
      <c r="J15" s="73" t="s">
        <v>93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6" t="s">
        <v>27</v>
      </c>
      <c r="B16" s="260"/>
      <c r="C16" s="73" t="s">
        <v>94</v>
      </c>
      <c r="D16" s="48"/>
      <c r="E16" s="49"/>
      <c r="F16" s="50">
        <f t="shared" si="0"/>
        <v>0</v>
      </c>
      <c r="H16" s="256" t="s">
        <v>27</v>
      </c>
      <c r="I16" s="260"/>
      <c r="J16" s="73" t="s">
        <v>94</v>
      </c>
      <c r="K16" s="48"/>
      <c r="L16" s="49"/>
      <c r="M16" s="50">
        <f t="shared" si="1"/>
        <v>0</v>
      </c>
    </row>
    <row r="17" spans="1:13" x14ac:dyDescent="0.25">
      <c r="A17" s="261"/>
      <c r="B17" s="262"/>
      <c r="C17" s="73" t="s">
        <v>93</v>
      </c>
      <c r="D17" s="48"/>
      <c r="E17" s="49"/>
      <c r="F17" s="50">
        <f t="shared" si="0"/>
        <v>0</v>
      </c>
      <c r="H17" s="261"/>
      <c r="I17" s="262"/>
      <c r="J17" s="73" t="s">
        <v>93</v>
      </c>
      <c r="K17" s="48"/>
      <c r="L17" s="49"/>
      <c r="M17" s="50">
        <f t="shared" si="1"/>
        <v>0</v>
      </c>
    </row>
    <row r="18" spans="1:13" ht="27.6" x14ac:dyDescent="0.25">
      <c r="A18" s="256" t="s">
        <v>26</v>
      </c>
      <c r="B18" s="260"/>
      <c r="C18" s="73" t="s">
        <v>94</v>
      </c>
      <c r="D18" s="48"/>
      <c r="E18" s="49"/>
      <c r="F18" s="50">
        <f t="shared" si="0"/>
        <v>0</v>
      </c>
      <c r="H18" s="256" t="s">
        <v>26</v>
      </c>
      <c r="I18" s="260"/>
      <c r="J18" s="73" t="s">
        <v>94</v>
      </c>
      <c r="K18" s="48"/>
      <c r="L18" s="49"/>
      <c r="M18" s="50">
        <f t="shared" si="1"/>
        <v>0</v>
      </c>
    </row>
    <row r="19" spans="1:13" x14ac:dyDescent="0.25">
      <c r="A19" s="261"/>
      <c r="B19" s="262"/>
      <c r="C19" s="73" t="s">
        <v>93</v>
      </c>
      <c r="D19" s="48"/>
      <c r="E19" s="49"/>
      <c r="F19" s="50">
        <f t="shared" si="0"/>
        <v>0</v>
      </c>
      <c r="H19" s="261"/>
      <c r="I19" s="262"/>
      <c r="J19" s="73" t="s">
        <v>93</v>
      </c>
      <c r="K19" s="48"/>
      <c r="L19" s="49"/>
      <c r="M19" s="50">
        <f t="shared" si="1"/>
        <v>0</v>
      </c>
    </row>
    <row r="20" spans="1:13" ht="27.6" x14ac:dyDescent="0.25">
      <c r="A20" s="256" t="s">
        <v>91</v>
      </c>
      <c r="B20" s="257"/>
      <c r="C20" s="73" t="s">
        <v>94</v>
      </c>
      <c r="D20" s="48"/>
      <c r="E20" s="49"/>
      <c r="F20" s="50">
        <f t="shared" si="0"/>
        <v>0</v>
      </c>
      <c r="H20" s="256" t="s">
        <v>91</v>
      </c>
      <c r="I20" s="257"/>
      <c r="J20" s="73" t="s">
        <v>94</v>
      </c>
      <c r="K20" s="48"/>
      <c r="L20" s="49"/>
      <c r="M20" s="50">
        <f t="shared" si="1"/>
        <v>0</v>
      </c>
    </row>
    <row r="21" spans="1:13" ht="14.4" thickBot="1" x14ac:dyDescent="0.3">
      <c r="A21" s="258"/>
      <c r="B21" s="259"/>
      <c r="C21" s="126" t="s">
        <v>93</v>
      </c>
      <c r="D21" s="48"/>
      <c r="E21" s="49"/>
      <c r="F21" s="125">
        <f t="shared" si="0"/>
        <v>0</v>
      </c>
      <c r="H21" s="258"/>
      <c r="I21" s="259"/>
      <c r="J21" s="126" t="s">
        <v>93</v>
      </c>
      <c r="K21" s="48"/>
      <c r="L21" s="49"/>
      <c r="M21" s="125">
        <f t="shared" si="1"/>
        <v>0</v>
      </c>
    </row>
    <row r="22" spans="1:13" ht="22.5" customHeight="1" thickBot="1" x14ac:dyDescent="0.3">
      <c r="A22" s="244" t="s">
        <v>30</v>
      </c>
      <c r="B22" s="245"/>
      <c r="C22" s="245"/>
      <c r="D22" s="245"/>
      <c r="E22" s="246"/>
      <c r="F22" s="122">
        <f>SUM(F14:F21)</f>
        <v>0</v>
      </c>
      <c r="H22" s="244" t="s">
        <v>30</v>
      </c>
      <c r="I22" s="245"/>
      <c r="J22" s="245"/>
      <c r="K22" s="245"/>
      <c r="L22" s="246"/>
      <c r="M22" s="122">
        <f>SUM(M14:M21)</f>
        <v>0</v>
      </c>
    </row>
    <row r="28" spans="1:13" x14ac:dyDescent="0.25">
      <c r="E28" s="47" t="s">
        <v>28</v>
      </c>
    </row>
  </sheetData>
  <sheetProtection algorithmName="SHA-512" hashValue="o32Q1tGeV/kjjwg8FMp+zQf8tfedRTgrrVnXOK81lFdwbebbZ/88P2Jtebkv0VdRRd/ljLUza9z7lgHIKyBGlg==" saltValue="wcAaXZ1WzKOvqQtSktpUKA==" spinCount="100000" sheet="1" selectLockedCells="1"/>
  <mergeCells count="22">
    <mergeCell ref="A6:F6"/>
    <mergeCell ref="A7:F7"/>
    <mergeCell ref="A8:F8"/>
    <mergeCell ref="A1:B1"/>
    <mergeCell ref="A5:F5"/>
    <mergeCell ref="A3:B3"/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B8" sqref="B8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6" t="s">
        <v>18</v>
      </c>
      <c r="B5" s="267"/>
    </row>
    <row r="6" spans="1:3" ht="17.25" customHeight="1" x14ac:dyDescent="0.3">
      <c r="A6" s="268" t="s">
        <v>112</v>
      </c>
      <c r="B6" s="269"/>
    </row>
    <row r="7" spans="1:3" x14ac:dyDescent="0.3">
      <c r="A7" s="55" t="s">
        <v>96</v>
      </c>
      <c r="B7" s="56">
        <f>'commi 8.1 a) e 9.1 a)'!C51</f>
        <v>0</v>
      </c>
    </row>
    <row r="8" spans="1:3" ht="42" thickBot="1" x14ac:dyDescent="0.35">
      <c r="A8" s="57" t="s">
        <v>97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vVZYbrHYXG+K0ZqJvRghbZooXNobJvA1ITz9J2i8IVqLnZLtvIVlaorUgNGxYNbRxDWWYybTGi9LTwrYBTxj5Q==" saltValue="rOg7AIprtKkG87tASNJbFw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zoomScale="115" zoomScaleNormal="115" workbookViewId="0">
      <selection activeCell="F8" sqref="F8"/>
    </sheetView>
  </sheetViews>
  <sheetFormatPr defaultColWidth="9.109375" defaultRowHeight="13.8" x14ac:dyDescent="0.3"/>
  <cols>
    <col min="1" max="1" width="28.44140625" style="62" customWidth="1"/>
    <col min="2" max="4" width="20.33203125" style="62" customWidth="1"/>
    <col min="5" max="16384" width="9.109375" style="62"/>
  </cols>
  <sheetData>
    <row r="1" spans="1:7" ht="27" customHeight="1" x14ac:dyDescent="0.3">
      <c r="A1" s="61" t="s">
        <v>114</v>
      </c>
    </row>
    <row r="2" spans="1:7" ht="15" x14ac:dyDescent="0.35">
      <c r="A2" s="63" t="s">
        <v>98</v>
      </c>
      <c r="C2" s="63"/>
      <c r="E2" s="63"/>
      <c r="G2" s="63"/>
    </row>
    <row r="3" spans="1:7" x14ac:dyDescent="0.3">
      <c r="A3" s="63"/>
      <c r="B3" s="272" t="s">
        <v>86</v>
      </c>
      <c r="C3" s="273"/>
      <c r="D3" s="273"/>
      <c r="E3" s="63"/>
      <c r="G3" s="63"/>
    </row>
    <row r="4" spans="1:7" s="36" customFormat="1" ht="31.5" customHeight="1" x14ac:dyDescent="0.25">
      <c r="A4" s="81"/>
      <c r="B4" s="140" t="s">
        <v>83</v>
      </c>
      <c r="C4" s="140" t="s">
        <v>84</v>
      </c>
      <c r="D4" s="140" t="s">
        <v>85</v>
      </c>
      <c r="E4" s="81"/>
      <c r="G4" s="81"/>
    </row>
    <row r="5" spans="1:7" ht="12" customHeight="1" x14ac:dyDescent="0.3">
      <c r="A5" s="274" t="s">
        <v>37</v>
      </c>
      <c r="B5" s="129" t="s">
        <v>112</v>
      </c>
      <c r="C5" s="129" t="s">
        <v>112</v>
      </c>
      <c r="D5" s="129" t="s">
        <v>112</v>
      </c>
    </row>
    <row r="6" spans="1:7" ht="30.6" customHeight="1" x14ac:dyDescent="0.3">
      <c r="A6" s="274"/>
      <c r="B6" s="82" t="s">
        <v>115</v>
      </c>
      <c r="C6" s="82" t="s">
        <v>115</v>
      </c>
      <c r="D6" s="82" t="s">
        <v>115</v>
      </c>
    </row>
    <row r="7" spans="1:7" x14ac:dyDescent="0.3">
      <c r="A7" s="64" t="s">
        <v>76</v>
      </c>
      <c r="B7" s="128">
        <v>10.280000000000001</v>
      </c>
      <c r="C7" s="130">
        <v>73.342500000000001</v>
      </c>
      <c r="D7" s="130">
        <v>156.73749999999998</v>
      </c>
    </row>
    <row r="8" spans="1:7" x14ac:dyDescent="0.3">
      <c r="A8" s="64" t="s">
        <v>77</v>
      </c>
      <c r="B8" s="131">
        <v>6.7850000000000001</v>
      </c>
      <c r="C8" s="132">
        <v>47.17</v>
      </c>
      <c r="D8" s="132">
        <v>100.575</v>
      </c>
    </row>
    <row r="9" spans="1:7" x14ac:dyDescent="0.3">
      <c r="A9" s="64" t="s">
        <v>78</v>
      </c>
      <c r="B9" s="131">
        <v>0.45750000000000002</v>
      </c>
      <c r="C9" s="131">
        <v>0.45750000000000002</v>
      </c>
      <c r="D9" s="131">
        <v>0.45750000000000002</v>
      </c>
    </row>
    <row r="10" spans="1:7" x14ac:dyDescent="0.3">
      <c r="A10" s="274" t="s">
        <v>38</v>
      </c>
      <c r="B10" s="129" t="s">
        <v>112</v>
      </c>
      <c r="C10" s="129" t="s">
        <v>112</v>
      </c>
      <c r="D10" s="129" t="s">
        <v>112</v>
      </c>
    </row>
    <row r="11" spans="1:7" ht="30.6" customHeight="1" x14ac:dyDescent="0.3">
      <c r="A11" s="275"/>
      <c r="B11" s="82" t="s">
        <v>115</v>
      </c>
      <c r="C11" s="82" t="s">
        <v>115</v>
      </c>
      <c r="D11" s="82" t="s">
        <v>115</v>
      </c>
    </row>
    <row r="12" spans="1:7" x14ac:dyDescent="0.3">
      <c r="A12" s="64" t="s">
        <v>76</v>
      </c>
      <c r="B12" s="128">
        <v>8.3699999999999992</v>
      </c>
      <c r="C12" s="130">
        <v>61.469999999999992</v>
      </c>
      <c r="D12" s="130">
        <v>128.97999999999999</v>
      </c>
    </row>
    <row r="13" spans="1:7" x14ac:dyDescent="0.3">
      <c r="A13" s="64" t="s">
        <v>77</v>
      </c>
      <c r="B13" s="131">
        <v>6.0475000000000003</v>
      </c>
      <c r="C13" s="132">
        <v>43.017499999999998</v>
      </c>
      <c r="D13" s="132">
        <v>90.017499999999998</v>
      </c>
    </row>
    <row r="14" spans="1:7" x14ac:dyDescent="0.3">
      <c r="A14" s="64" t="s">
        <v>78</v>
      </c>
      <c r="B14" s="131">
        <v>0.45750000000000002</v>
      </c>
      <c r="C14" s="131">
        <v>0.45750000000000002</v>
      </c>
      <c r="D14" s="131">
        <v>0.45750000000000002</v>
      </c>
    </row>
    <row r="15" spans="1:7" x14ac:dyDescent="0.3">
      <c r="A15" s="274" t="s">
        <v>32</v>
      </c>
      <c r="B15" s="129" t="s">
        <v>112</v>
      </c>
      <c r="C15" s="129" t="s">
        <v>112</v>
      </c>
      <c r="D15" s="129" t="s">
        <v>112</v>
      </c>
    </row>
    <row r="16" spans="1:7" ht="30.6" customHeight="1" x14ac:dyDescent="0.3">
      <c r="A16" s="275"/>
      <c r="B16" s="82" t="s">
        <v>115</v>
      </c>
      <c r="C16" s="82" t="s">
        <v>115</v>
      </c>
      <c r="D16" s="82" t="s">
        <v>115</v>
      </c>
    </row>
    <row r="17" spans="1:4" x14ac:dyDescent="0.3">
      <c r="A17" s="64" t="s">
        <v>76</v>
      </c>
      <c r="B17" s="128">
        <v>9.81</v>
      </c>
      <c r="C17" s="130">
        <v>70.59</v>
      </c>
      <c r="D17" s="130">
        <v>150.4</v>
      </c>
    </row>
    <row r="18" spans="1:4" x14ac:dyDescent="0.3">
      <c r="A18" s="64" t="s">
        <v>77</v>
      </c>
      <c r="B18" s="131">
        <v>6.0674999999999999</v>
      </c>
      <c r="C18" s="132">
        <v>42.3675</v>
      </c>
      <c r="D18" s="132">
        <v>90.034999999999997</v>
      </c>
    </row>
    <row r="19" spans="1:4" x14ac:dyDescent="0.3">
      <c r="A19" s="64" t="s">
        <v>78</v>
      </c>
      <c r="B19" s="131">
        <v>0.45750000000000002</v>
      </c>
      <c r="C19" s="131">
        <v>0.45750000000000002</v>
      </c>
      <c r="D19" s="131">
        <v>0.45750000000000002</v>
      </c>
    </row>
    <row r="20" spans="1:4" x14ac:dyDescent="0.3">
      <c r="A20" s="270" t="s">
        <v>33</v>
      </c>
      <c r="B20" s="129" t="s">
        <v>112</v>
      </c>
      <c r="C20" s="129" t="s">
        <v>112</v>
      </c>
      <c r="D20" s="129" t="s">
        <v>112</v>
      </c>
    </row>
    <row r="21" spans="1:4" ht="30.6" customHeight="1" x14ac:dyDescent="0.3">
      <c r="A21" s="271"/>
      <c r="B21" s="82" t="s">
        <v>115</v>
      </c>
      <c r="C21" s="82" t="s">
        <v>115</v>
      </c>
      <c r="D21" s="82" t="s">
        <v>115</v>
      </c>
    </row>
    <row r="22" spans="1:4" x14ac:dyDescent="0.3">
      <c r="A22" s="64" t="s">
        <v>76</v>
      </c>
      <c r="B22" s="128">
        <v>8.3249999999999993</v>
      </c>
      <c r="C22" s="130">
        <v>60.414999999999999</v>
      </c>
      <c r="D22" s="130">
        <v>128.97</v>
      </c>
    </row>
    <row r="23" spans="1:4" x14ac:dyDescent="0.3">
      <c r="A23" s="64" t="s">
        <v>77</v>
      </c>
      <c r="B23" s="131">
        <v>6.1475</v>
      </c>
      <c r="C23" s="132">
        <v>43.322499999999998</v>
      </c>
      <c r="D23" s="132">
        <v>92.245000000000005</v>
      </c>
    </row>
    <row r="24" spans="1:4" x14ac:dyDescent="0.3">
      <c r="A24" s="64" t="s">
        <v>78</v>
      </c>
      <c r="B24" s="131">
        <v>0.45750000000000002</v>
      </c>
      <c r="C24" s="131">
        <v>0.45750000000000002</v>
      </c>
      <c r="D24" s="131">
        <v>0.45750000000000002</v>
      </c>
    </row>
    <row r="25" spans="1:4" x14ac:dyDescent="0.3">
      <c r="A25" s="274" t="s">
        <v>34</v>
      </c>
      <c r="B25" s="129" t="s">
        <v>112</v>
      </c>
      <c r="C25" s="129" t="s">
        <v>112</v>
      </c>
      <c r="D25" s="129" t="s">
        <v>112</v>
      </c>
    </row>
    <row r="26" spans="1:4" ht="30.6" customHeight="1" x14ac:dyDescent="0.3">
      <c r="A26" s="275"/>
      <c r="B26" s="82" t="s">
        <v>115</v>
      </c>
      <c r="C26" s="82" t="s">
        <v>115</v>
      </c>
      <c r="D26" s="82" t="s">
        <v>115</v>
      </c>
    </row>
    <row r="27" spans="1:4" x14ac:dyDescent="0.3">
      <c r="A27" s="64" t="s">
        <v>76</v>
      </c>
      <c r="B27" s="128">
        <v>11.7125</v>
      </c>
      <c r="C27" s="130">
        <v>82.982500000000002</v>
      </c>
      <c r="D27" s="130">
        <v>175.96250000000001</v>
      </c>
    </row>
    <row r="28" spans="1:4" x14ac:dyDescent="0.3">
      <c r="A28" s="64" t="s">
        <v>77</v>
      </c>
      <c r="B28" s="131">
        <v>7.42</v>
      </c>
      <c r="C28" s="132">
        <v>51.3</v>
      </c>
      <c r="D28" s="132">
        <v>108.55</v>
      </c>
    </row>
    <row r="29" spans="1:4" x14ac:dyDescent="0.3">
      <c r="A29" s="64" t="s">
        <v>78</v>
      </c>
      <c r="B29" s="131">
        <v>0.45750000000000002</v>
      </c>
      <c r="C29" s="131">
        <v>0.45750000000000002</v>
      </c>
      <c r="D29" s="131">
        <v>0.45750000000000002</v>
      </c>
    </row>
    <row r="30" spans="1:4" x14ac:dyDescent="0.3">
      <c r="A30" s="270" t="s">
        <v>35</v>
      </c>
      <c r="B30" s="129" t="s">
        <v>112</v>
      </c>
      <c r="C30" s="129" t="s">
        <v>112</v>
      </c>
      <c r="D30" s="129" t="s">
        <v>112</v>
      </c>
    </row>
    <row r="31" spans="1:4" ht="30.6" customHeight="1" x14ac:dyDescent="0.3">
      <c r="A31" s="271"/>
      <c r="B31" s="82" t="s">
        <v>115</v>
      </c>
      <c r="C31" s="82" t="s">
        <v>115</v>
      </c>
      <c r="D31" s="82" t="s">
        <v>115</v>
      </c>
    </row>
    <row r="32" spans="1:4" x14ac:dyDescent="0.3">
      <c r="A32" s="83" t="s">
        <v>76</v>
      </c>
      <c r="B32" s="128">
        <v>14.6775</v>
      </c>
      <c r="C32" s="130">
        <v>97.172499999999999</v>
      </c>
      <c r="D32" s="130">
        <v>231.565</v>
      </c>
    </row>
    <row r="33" spans="1:4" x14ac:dyDescent="0.3">
      <c r="A33" s="83" t="s">
        <v>77</v>
      </c>
      <c r="B33" s="131">
        <v>6.9249999999999998</v>
      </c>
      <c r="C33" s="132">
        <v>44.685000000000002</v>
      </c>
      <c r="D33" s="132">
        <v>106.2</v>
      </c>
    </row>
    <row r="34" spans="1:4" x14ac:dyDescent="0.3">
      <c r="A34" s="84" t="s">
        <v>78</v>
      </c>
      <c r="B34" s="131">
        <v>0.45750000000000002</v>
      </c>
      <c r="C34" s="131">
        <v>0.45750000000000002</v>
      </c>
      <c r="D34" s="131">
        <v>0.45750000000000002</v>
      </c>
    </row>
    <row r="35" spans="1:4" x14ac:dyDescent="0.3">
      <c r="A35" s="270" t="s">
        <v>100</v>
      </c>
      <c r="B35" s="129" t="s">
        <v>112</v>
      </c>
      <c r="C35" s="129" t="s">
        <v>112</v>
      </c>
      <c r="D35" s="129" t="s">
        <v>112</v>
      </c>
    </row>
    <row r="36" spans="1:4" ht="30.6" customHeight="1" x14ac:dyDescent="0.3">
      <c r="A36" s="271"/>
      <c r="B36" s="82" t="s">
        <v>115</v>
      </c>
      <c r="C36" s="82" t="s">
        <v>115</v>
      </c>
      <c r="D36" s="82" t="s">
        <v>115</v>
      </c>
    </row>
    <row r="37" spans="1:4" x14ac:dyDescent="0.3">
      <c r="A37" s="83" t="s">
        <v>76</v>
      </c>
      <c r="B37" s="128">
        <v>14.677500000000009</v>
      </c>
      <c r="C37" s="130">
        <v>97.172499999999957</v>
      </c>
      <c r="D37" s="130">
        <v>231.565</v>
      </c>
    </row>
    <row r="38" spans="1:4" x14ac:dyDescent="0.3">
      <c r="A38" s="83" t="s">
        <v>77</v>
      </c>
      <c r="B38" s="131">
        <v>6.9249999999999998</v>
      </c>
      <c r="C38" s="132">
        <v>44.685000000000002</v>
      </c>
      <c r="D38" s="132">
        <v>106.2</v>
      </c>
    </row>
    <row r="39" spans="1:4" x14ac:dyDescent="0.3">
      <c r="A39" s="84" t="s">
        <v>78</v>
      </c>
      <c r="B39" s="133">
        <v>0.45750000000000002</v>
      </c>
      <c r="C39" s="133">
        <v>0.45750000000000002</v>
      </c>
      <c r="D39" s="133">
        <v>0.45750000000000002</v>
      </c>
    </row>
  </sheetData>
  <sheetProtection algorithmName="SHA-512" hashValue="0M45vqJhBLGrvnN9AZ/1K3ANxuICncGhSrlIRTAhr6K3yHUs9V0gmkLqbY4SNX2PFQS0A7HPCqRBREBXE8O/Rw==" saltValue="F0PRg1yy6gPwhrU9AEmE9g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tabSelected="1" topLeftCell="A54" zoomScale="120" zoomScaleNormal="120" workbookViewId="0">
      <selection activeCell="C66" activeCellId="6" sqref="C6:C13 C16:C23 C26:C33 C36:C43 C46:C53 C56:C63 C66:C73"/>
    </sheetView>
  </sheetViews>
  <sheetFormatPr defaultColWidth="9.109375" defaultRowHeight="13.8" x14ac:dyDescent="0.3"/>
  <cols>
    <col min="1" max="1" width="23.33203125" style="62" customWidth="1"/>
    <col min="2" max="2" width="22.88671875" style="62" customWidth="1"/>
    <col min="3" max="3" width="21.44140625" style="62" customWidth="1"/>
    <col min="4" max="16384" width="9.109375" style="62"/>
  </cols>
  <sheetData>
    <row r="1" spans="1:3" ht="33" customHeight="1" x14ac:dyDescent="0.3">
      <c r="A1" s="61" t="s">
        <v>114</v>
      </c>
    </row>
    <row r="2" spans="1:3" ht="15" x14ac:dyDescent="0.35">
      <c r="A2" s="63" t="s">
        <v>103</v>
      </c>
    </row>
    <row r="3" spans="1:3" ht="14.4" thickBot="1" x14ac:dyDescent="0.35"/>
    <row r="4" spans="1:3" ht="14.4" thickBot="1" x14ac:dyDescent="0.35">
      <c r="A4" s="220" t="s">
        <v>37</v>
      </c>
      <c r="B4" s="276"/>
      <c r="C4" s="134" t="s">
        <v>112</v>
      </c>
    </row>
    <row r="5" spans="1:3" ht="28.2" thickBot="1" x14ac:dyDescent="0.35">
      <c r="A5" s="65" t="s">
        <v>39</v>
      </c>
      <c r="B5" s="65" t="s">
        <v>40</v>
      </c>
      <c r="C5" s="135" t="s">
        <v>41</v>
      </c>
    </row>
    <row r="6" spans="1:3" x14ac:dyDescent="0.3">
      <c r="A6" s="66">
        <v>1</v>
      </c>
      <c r="B6" s="67" t="s">
        <v>1</v>
      </c>
      <c r="C6" s="136">
        <v>0</v>
      </c>
    </row>
    <row r="7" spans="1:3" x14ac:dyDescent="0.3">
      <c r="A7" s="66">
        <v>2</v>
      </c>
      <c r="B7" s="68" t="s">
        <v>2</v>
      </c>
      <c r="C7" s="137">
        <v>8.1433999999999997</v>
      </c>
    </row>
    <row r="8" spans="1:3" x14ac:dyDescent="0.3">
      <c r="A8" s="66">
        <v>3</v>
      </c>
      <c r="B8" s="68" t="s">
        <v>42</v>
      </c>
      <c r="C8" s="137">
        <v>7.4534000000000002</v>
      </c>
    </row>
    <row r="9" spans="1:3" ht="12.75" customHeight="1" x14ac:dyDescent="0.3">
      <c r="A9" s="66">
        <v>4</v>
      </c>
      <c r="B9" s="68" t="s">
        <v>43</v>
      </c>
      <c r="C9" s="137">
        <v>7.4847999999999999</v>
      </c>
    </row>
    <row r="10" spans="1:3" x14ac:dyDescent="0.3">
      <c r="A10" s="66">
        <v>5</v>
      </c>
      <c r="B10" s="68" t="s">
        <v>44</v>
      </c>
      <c r="C10" s="136">
        <v>5.5926999999999998</v>
      </c>
    </row>
    <row r="11" spans="1:3" ht="12.75" customHeight="1" x14ac:dyDescent="0.3">
      <c r="A11" s="66">
        <v>6</v>
      </c>
      <c r="B11" s="68" t="s">
        <v>45</v>
      </c>
      <c r="C11" s="137">
        <v>2.8329</v>
      </c>
    </row>
    <row r="12" spans="1:3" ht="10.5" customHeight="1" x14ac:dyDescent="0.3">
      <c r="A12" s="66">
        <v>7</v>
      </c>
      <c r="B12" s="68" t="s">
        <v>46</v>
      </c>
      <c r="C12" s="137">
        <v>1.3903000000000001</v>
      </c>
    </row>
    <row r="13" spans="1:3" ht="12.75" customHeight="1" thickBot="1" x14ac:dyDescent="0.35">
      <c r="A13" s="69">
        <v>8</v>
      </c>
      <c r="B13" s="70" t="s">
        <v>47</v>
      </c>
      <c r="C13" s="138">
        <v>0.38679999999999998</v>
      </c>
    </row>
    <row r="14" spans="1:3" ht="14.4" thickBot="1" x14ac:dyDescent="0.35">
      <c r="A14" s="220" t="s">
        <v>38</v>
      </c>
      <c r="B14" s="276"/>
      <c r="C14" s="134" t="s">
        <v>112</v>
      </c>
    </row>
    <row r="15" spans="1:3" ht="28.2" thickBot="1" x14ac:dyDescent="0.35">
      <c r="A15" s="65" t="s">
        <v>39</v>
      </c>
      <c r="B15" s="65" t="s">
        <v>40</v>
      </c>
      <c r="C15" s="135" t="s">
        <v>41</v>
      </c>
    </row>
    <row r="16" spans="1:3" x14ac:dyDescent="0.3">
      <c r="A16" s="66">
        <v>1</v>
      </c>
      <c r="B16" s="67" t="s">
        <v>1</v>
      </c>
      <c r="C16" s="136">
        <v>0</v>
      </c>
    </row>
    <row r="17" spans="1:5" x14ac:dyDescent="0.3">
      <c r="A17" s="66">
        <v>2</v>
      </c>
      <c r="B17" s="68" t="s">
        <v>2</v>
      </c>
      <c r="C17" s="137">
        <v>6.0056000000000003</v>
      </c>
    </row>
    <row r="18" spans="1:5" x14ac:dyDescent="0.3">
      <c r="A18" s="66">
        <v>3</v>
      </c>
      <c r="B18" s="68" t="s">
        <v>42</v>
      </c>
      <c r="C18" s="137">
        <v>5.4968000000000004</v>
      </c>
    </row>
    <row r="19" spans="1:5" x14ac:dyDescent="0.3">
      <c r="A19" s="66">
        <v>4</v>
      </c>
      <c r="B19" s="68" t="s">
        <v>43</v>
      </c>
      <c r="C19" s="137">
        <v>5.5198999999999998</v>
      </c>
    </row>
    <row r="20" spans="1:5" x14ac:dyDescent="0.3">
      <c r="A20" s="66">
        <v>5</v>
      </c>
      <c r="B20" s="68" t="s">
        <v>44</v>
      </c>
      <c r="C20" s="136">
        <v>4.1245000000000003</v>
      </c>
    </row>
    <row r="21" spans="1:5" x14ac:dyDescent="0.3">
      <c r="A21" s="66">
        <v>6</v>
      </c>
      <c r="B21" s="68" t="s">
        <v>45</v>
      </c>
      <c r="C21" s="137">
        <v>2.0891999999999999</v>
      </c>
    </row>
    <row r="22" spans="1:5" x14ac:dyDescent="0.3">
      <c r="A22" s="66">
        <v>7</v>
      </c>
      <c r="B22" s="68" t="s">
        <v>46</v>
      </c>
      <c r="C22" s="136">
        <v>1.0253000000000001</v>
      </c>
    </row>
    <row r="23" spans="1:5" ht="14.4" thickBot="1" x14ac:dyDescent="0.35">
      <c r="A23" s="69">
        <v>8</v>
      </c>
      <c r="B23" s="70" t="s">
        <v>47</v>
      </c>
      <c r="C23" s="138">
        <v>0.28520000000000001</v>
      </c>
    </row>
    <row r="24" spans="1:5" ht="14.4" thickBot="1" x14ac:dyDescent="0.35">
      <c r="A24" s="220" t="s">
        <v>32</v>
      </c>
      <c r="B24" s="276"/>
      <c r="C24" s="134" t="s">
        <v>112</v>
      </c>
    </row>
    <row r="25" spans="1:5" ht="28.2" thickBot="1" x14ac:dyDescent="0.35">
      <c r="A25" s="65" t="s">
        <v>39</v>
      </c>
      <c r="B25" s="65" t="s">
        <v>40</v>
      </c>
      <c r="C25" s="135" t="s">
        <v>41</v>
      </c>
    </row>
    <row r="26" spans="1:5" x14ac:dyDescent="0.3">
      <c r="A26" s="66">
        <v>1</v>
      </c>
      <c r="B26" s="67" t="s">
        <v>1</v>
      </c>
      <c r="C26" s="136">
        <v>0</v>
      </c>
      <c r="E26" s="109"/>
    </row>
    <row r="27" spans="1:5" x14ac:dyDescent="0.3">
      <c r="A27" s="66">
        <v>2</v>
      </c>
      <c r="B27" s="68" t="s">
        <v>2</v>
      </c>
      <c r="C27" s="137">
        <v>8.1890000000000001</v>
      </c>
      <c r="E27" s="109"/>
    </row>
    <row r="28" spans="1:5" x14ac:dyDescent="0.3">
      <c r="A28" s="66">
        <v>3</v>
      </c>
      <c r="B28" s="68" t="s">
        <v>42</v>
      </c>
      <c r="C28" s="137">
        <v>7.4951999999999996</v>
      </c>
      <c r="E28" s="109"/>
    </row>
    <row r="29" spans="1:5" x14ac:dyDescent="0.3">
      <c r="A29" s="66">
        <v>4</v>
      </c>
      <c r="B29" s="68" t="s">
        <v>43</v>
      </c>
      <c r="C29" s="137">
        <v>7.5267999999999997</v>
      </c>
      <c r="E29" s="109"/>
    </row>
    <row r="30" spans="1:5" x14ac:dyDescent="0.3">
      <c r="A30" s="66">
        <v>5</v>
      </c>
      <c r="B30" s="68" t="s">
        <v>44</v>
      </c>
      <c r="C30" s="136">
        <v>5.6239999999999997</v>
      </c>
      <c r="E30" s="109"/>
    </row>
    <row r="31" spans="1:5" x14ac:dyDescent="0.3">
      <c r="A31" s="66">
        <v>6</v>
      </c>
      <c r="B31" s="68" t="s">
        <v>45</v>
      </c>
      <c r="C31" s="137">
        <v>2.8488000000000002</v>
      </c>
      <c r="E31" s="109"/>
    </row>
    <row r="32" spans="1:5" x14ac:dyDescent="0.3">
      <c r="A32" s="66">
        <v>7</v>
      </c>
      <c r="B32" s="68" t="s">
        <v>46</v>
      </c>
      <c r="C32" s="137">
        <v>1.3980999999999999</v>
      </c>
      <c r="E32" s="109"/>
    </row>
    <row r="33" spans="1:5" ht="14.4" thickBot="1" x14ac:dyDescent="0.35">
      <c r="A33" s="69">
        <v>8</v>
      </c>
      <c r="B33" s="70" t="s">
        <v>47</v>
      </c>
      <c r="C33" s="138">
        <v>0.38900000000000001</v>
      </c>
      <c r="E33" s="109"/>
    </row>
    <row r="34" spans="1:5" ht="14.4" thickBot="1" x14ac:dyDescent="0.35">
      <c r="A34" s="220" t="s">
        <v>33</v>
      </c>
      <c r="B34" s="276"/>
      <c r="C34" s="134" t="s">
        <v>112</v>
      </c>
    </row>
    <row r="35" spans="1:5" ht="28.2" thickBot="1" x14ac:dyDescent="0.35">
      <c r="A35" s="65" t="s">
        <v>39</v>
      </c>
      <c r="B35" s="65" t="s">
        <v>40</v>
      </c>
      <c r="C35" s="135" t="s">
        <v>41</v>
      </c>
    </row>
    <row r="36" spans="1:5" x14ac:dyDescent="0.3">
      <c r="A36" s="66">
        <v>1</v>
      </c>
      <c r="B36" s="67" t="s">
        <v>1</v>
      </c>
      <c r="C36" s="136">
        <v>0</v>
      </c>
      <c r="E36" s="109"/>
    </row>
    <row r="37" spans="1:5" x14ac:dyDescent="0.3">
      <c r="A37" s="66">
        <v>2</v>
      </c>
      <c r="B37" s="68" t="s">
        <v>2</v>
      </c>
      <c r="C37" s="137">
        <v>10.2775</v>
      </c>
      <c r="E37" s="109"/>
    </row>
    <row r="38" spans="1:5" x14ac:dyDescent="0.3">
      <c r="A38" s="66">
        <v>3</v>
      </c>
      <c r="B38" s="68" t="s">
        <v>42</v>
      </c>
      <c r="C38" s="137">
        <v>9.4067000000000007</v>
      </c>
      <c r="E38" s="109"/>
    </row>
    <row r="39" spans="1:5" x14ac:dyDescent="0.3">
      <c r="A39" s="66">
        <v>4</v>
      </c>
      <c r="B39" s="68" t="s">
        <v>43</v>
      </c>
      <c r="C39" s="137">
        <v>9.4463000000000008</v>
      </c>
      <c r="E39" s="109"/>
    </row>
    <row r="40" spans="1:5" x14ac:dyDescent="0.3">
      <c r="A40" s="66">
        <v>5</v>
      </c>
      <c r="B40" s="68" t="s">
        <v>44</v>
      </c>
      <c r="C40" s="136">
        <v>7.0583</v>
      </c>
      <c r="E40" s="109"/>
    </row>
    <row r="41" spans="1:5" x14ac:dyDescent="0.3">
      <c r="A41" s="66">
        <v>6</v>
      </c>
      <c r="B41" s="68" t="s">
        <v>45</v>
      </c>
      <c r="C41" s="137">
        <v>3.5752999999999999</v>
      </c>
      <c r="E41" s="109"/>
    </row>
    <row r="42" spans="1:5" x14ac:dyDescent="0.3">
      <c r="A42" s="66">
        <v>7</v>
      </c>
      <c r="B42" s="68" t="s">
        <v>46</v>
      </c>
      <c r="C42" s="137">
        <v>1.7546999999999999</v>
      </c>
      <c r="E42" s="109"/>
    </row>
    <row r="43" spans="1:5" ht="14.4" thickBot="1" x14ac:dyDescent="0.35">
      <c r="A43" s="69">
        <v>8</v>
      </c>
      <c r="B43" s="70" t="s">
        <v>47</v>
      </c>
      <c r="C43" s="138">
        <v>0.48809999999999998</v>
      </c>
      <c r="E43" s="109"/>
    </row>
    <row r="44" spans="1:5" ht="14.4" thickBot="1" x14ac:dyDescent="0.35">
      <c r="A44" s="220" t="s">
        <v>34</v>
      </c>
      <c r="B44" s="276"/>
      <c r="C44" s="134" t="s">
        <v>112</v>
      </c>
    </row>
    <row r="45" spans="1:5" ht="28.2" thickBot="1" x14ac:dyDescent="0.35">
      <c r="A45" s="65" t="s">
        <v>39</v>
      </c>
      <c r="B45" s="65" t="s">
        <v>40</v>
      </c>
      <c r="C45" s="135" t="s">
        <v>41</v>
      </c>
    </row>
    <row r="46" spans="1:5" x14ac:dyDescent="0.3">
      <c r="A46" s="66">
        <v>1</v>
      </c>
      <c r="B46" s="67" t="s">
        <v>1</v>
      </c>
      <c r="C46" s="136">
        <v>0</v>
      </c>
      <c r="E46" s="109"/>
    </row>
    <row r="47" spans="1:5" x14ac:dyDescent="0.3">
      <c r="A47" s="66">
        <v>2</v>
      </c>
      <c r="B47" s="68" t="s">
        <v>2</v>
      </c>
      <c r="C47" s="137">
        <v>14.280200000000001</v>
      </c>
      <c r="E47" s="109"/>
    </row>
    <row r="48" spans="1:5" x14ac:dyDescent="0.3">
      <c r="A48" s="66">
        <v>3</v>
      </c>
      <c r="B48" s="68" t="s">
        <v>42</v>
      </c>
      <c r="C48" s="137">
        <v>13.0703</v>
      </c>
      <c r="E48" s="109"/>
    </row>
    <row r="49" spans="1:5" x14ac:dyDescent="0.3">
      <c r="A49" s="66">
        <v>4</v>
      </c>
      <c r="B49" s="68" t="s">
        <v>43</v>
      </c>
      <c r="C49" s="137">
        <v>13.125299999999999</v>
      </c>
      <c r="E49" s="109"/>
    </row>
    <row r="50" spans="1:5" x14ac:dyDescent="0.3">
      <c r="A50" s="66">
        <v>5</v>
      </c>
      <c r="B50" s="68" t="s">
        <v>44</v>
      </c>
      <c r="C50" s="136">
        <v>9.8072999999999997</v>
      </c>
      <c r="E50" s="109"/>
    </row>
    <row r="51" spans="1:5" x14ac:dyDescent="0.3">
      <c r="A51" s="66">
        <v>6</v>
      </c>
      <c r="B51" s="68" t="s">
        <v>45</v>
      </c>
      <c r="C51" s="137">
        <v>4.9678000000000004</v>
      </c>
      <c r="E51" s="109"/>
    </row>
    <row r="52" spans="1:5" x14ac:dyDescent="0.3">
      <c r="A52" s="66">
        <v>7</v>
      </c>
      <c r="B52" s="68" t="s">
        <v>46</v>
      </c>
      <c r="C52" s="137">
        <v>2.4380999999999999</v>
      </c>
      <c r="E52" s="109"/>
    </row>
    <row r="53" spans="1:5" ht="14.4" thickBot="1" x14ac:dyDescent="0.35">
      <c r="A53" s="69">
        <v>8</v>
      </c>
      <c r="B53" s="70" t="s">
        <v>47</v>
      </c>
      <c r="C53" s="138">
        <v>0.67830000000000001</v>
      </c>
      <c r="E53" s="109"/>
    </row>
    <row r="54" spans="1:5" ht="14.4" thickBot="1" x14ac:dyDescent="0.35">
      <c r="A54" s="220" t="s">
        <v>35</v>
      </c>
      <c r="B54" s="276"/>
      <c r="C54" s="134" t="s">
        <v>112</v>
      </c>
    </row>
    <row r="55" spans="1:5" ht="28.2" thickBot="1" x14ac:dyDescent="0.35">
      <c r="A55" s="65" t="s">
        <v>39</v>
      </c>
      <c r="B55" s="65" t="s">
        <v>40</v>
      </c>
      <c r="C55" s="135" t="s">
        <v>41</v>
      </c>
    </row>
    <row r="56" spans="1:5" x14ac:dyDescent="0.3">
      <c r="A56" s="66">
        <v>1</v>
      </c>
      <c r="B56" s="67" t="s">
        <v>1</v>
      </c>
      <c r="C56" s="136">
        <v>0</v>
      </c>
    </row>
    <row r="57" spans="1:5" x14ac:dyDescent="0.3">
      <c r="A57" s="66">
        <v>2</v>
      </c>
      <c r="B57" s="68" t="s">
        <v>2</v>
      </c>
      <c r="C57" s="137">
        <v>19.4757</v>
      </c>
    </row>
    <row r="58" spans="1:5" x14ac:dyDescent="0.3">
      <c r="A58" s="66">
        <v>3</v>
      </c>
      <c r="B58" s="68" t="s">
        <v>42</v>
      </c>
      <c r="C58" s="137">
        <v>17.825600000000001</v>
      </c>
    </row>
    <row r="59" spans="1:5" x14ac:dyDescent="0.3">
      <c r="A59" s="66">
        <v>4</v>
      </c>
      <c r="B59" s="68" t="s">
        <v>43</v>
      </c>
      <c r="C59" s="137">
        <v>17.900600000000001</v>
      </c>
    </row>
    <row r="60" spans="1:5" x14ac:dyDescent="0.3">
      <c r="A60" s="66">
        <v>5</v>
      </c>
      <c r="B60" s="68" t="s">
        <v>44</v>
      </c>
      <c r="C60" s="136">
        <v>13.375500000000001</v>
      </c>
    </row>
    <row r="61" spans="1:5" x14ac:dyDescent="0.3">
      <c r="A61" s="66">
        <v>6</v>
      </c>
      <c r="B61" s="68" t="s">
        <v>45</v>
      </c>
      <c r="C61" s="137">
        <v>6.7751999999999999</v>
      </c>
    </row>
    <row r="62" spans="1:5" x14ac:dyDescent="0.3">
      <c r="A62" s="66">
        <v>7</v>
      </c>
      <c r="B62" s="68" t="s">
        <v>46</v>
      </c>
      <c r="C62" s="137">
        <v>3.3250999999999999</v>
      </c>
    </row>
    <row r="63" spans="1:5" ht="14.4" thickBot="1" x14ac:dyDescent="0.35">
      <c r="A63" s="69">
        <v>8</v>
      </c>
      <c r="B63" s="70" t="s">
        <v>47</v>
      </c>
      <c r="C63" s="139">
        <v>0.92500000000000004</v>
      </c>
    </row>
    <row r="64" spans="1:5" ht="14.4" thickBot="1" x14ac:dyDescent="0.35">
      <c r="A64" s="220" t="s">
        <v>100</v>
      </c>
      <c r="B64" s="276"/>
      <c r="C64" s="134" t="s">
        <v>112</v>
      </c>
    </row>
    <row r="65" spans="1:3" ht="28.2" thickBot="1" x14ac:dyDescent="0.35">
      <c r="A65" s="65" t="s">
        <v>39</v>
      </c>
      <c r="B65" s="65" t="s">
        <v>40</v>
      </c>
      <c r="C65" s="135" t="s">
        <v>41</v>
      </c>
    </row>
    <row r="66" spans="1:3" x14ac:dyDescent="0.3">
      <c r="A66" s="66">
        <v>1</v>
      </c>
      <c r="B66" s="67" t="s">
        <v>1</v>
      </c>
      <c r="C66" s="136">
        <v>0</v>
      </c>
    </row>
    <row r="67" spans="1:3" x14ac:dyDescent="0.3">
      <c r="A67" s="66">
        <v>2</v>
      </c>
      <c r="B67" s="68" t="s">
        <v>2</v>
      </c>
      <c r="C67" s="137">
        <v>19.4757</v>
      </c>
    </row>
    <row r="68" spans="1:3" x14ac:dyDescent="0.3">
      <c r="A68" s="66">
        <v>3</v>
      </c>
      <c r="B68" s="68" t="s">
        <v>42</v>
      </c>
      <c r="C68" s="137">
        <v>17.825600000000001</v>
      </c>
    </row>
    <row r="69" spans="1:3" x14ac:dyDescent="0.3">
      <c r="A69" s="66">
        <v>4</v>
      </c>
      <c r="B69" s="68" t="s">
        <v>43</v>
      </c>
      <c r="C69" s="137">
        <v>17.900600000000001</v>
      </c>
    </row>
    <row r="70" spans="1:3" x14ac:dyDescent="0.3">
      <c r="A70" s="66">
        <v>5</v>
      </c>
      <c r="B70" s="68" t="s">
        <v>44</v>
      </c>
      <c r="C70" s="136">
        <v>13.375500000000001</v>
      </c>
    </row>
    <row r="71" spans="1:3" x14ac:dyDescent="0.3">
      <c r="A71" s="66">
        <v>6</v>
      </c>
      <c r="B71" s="68" t="s">
        <v>45</v>
      </c>
      <c r="C71" s="137">
        <v>6.7751999999999999</v>
      </c>
    </row>
    <row r="72" spans="1:3" x14ac:dyDescent="0.3">
      <c r="A72" s="66">
        <v>7</v>
      </c>
      <c r="B72" s="68" t="s">
        <v>46</v>
      </c>
      <c r="C72" s="137">
        <v>3.3250999999999999</v>
      </c>
    </row>
    <row r="73" spans="1:3" ht="14.4" thickBot="1" x14ac:dyDescent="0.35">
      <c r="A73" s="69">
        <v>8</v>
      </c>
      <c r="B73" s="70" t="s">
        <v>47</v>
      </c>
      <c r="C73" s="139">
        <v>0.92500000000000004</v>
      </c>
    </row>
  </sheetData>
  <sheetProtection algorithmName="SHA-512" hashValue="EyLMc66IKky0Ey0Yfvo2fBH5U/KqyK+mgUoCvmy9ZgwV7MBHK6+Yk2+ek9sPNiD/VJyAnydWwkaDrNbiklWmVg==" saltValue="l5e6o+VnVNpz8Z3yANYyzA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2010-08-05T14:01:43Z</cp:lastPrinted>
  <dcterms:created xsi:type="dcterms:W3CDTF">2010-01-13T13:47:10Z</dcterms:created>
  <dcterms:modified xsi:type="dcterms:W3CDTF">2023-04-12T07:20:34Z</dcterms:modified>
</cp:coreProperties>
</file>