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192.168.0.130\csea-nas\Area Regolazione\Ufficio_Perequazioni\NEW\EE\integrazioni tariffarie IEM\IEM\circolari\anno 2022\"/>
    </mc:Choice>
  </mc:AlternateContent>
  <xr:revisionPtr revIDLastSave="0" documentId="13_ncr:1_{883118D9-2CFC-4B07-B203-D430C9A790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truzioni per la compilazione" sheetId="16" r:id="rId1"/>
    <sheet name="Legenda referenziazione doc." sheetId="19" r:id="rId2"/>
    <sheet name="Dati generali " sheetId="1" r:id="rId3"/>
    <sheet name="Scheda istruttoria" sheetId="2" r:id="rId4"/>
    <sheet name="Conto economico" sheetId="3" r:id="rId5"/>
    <sheet name="Voce A5" sheetId="13" r:id="rId6"/>
    <sheet name="Voce B6" sheetId="4" r:id="rId7"/>
    <sheet name="Voce B7" sheetId="6" r:id="rId8"/>
    <sheet name="Voce B8" sheetId="7" r:id="rId9"/>
    <sheet name="Voce B9" sheetId="8" r:id="rId10"/>
    <sheet name="Voce B10" sheetId="9" r:id="rId11"/>
    <sheet name="Voce B11" sheetId="5" r:id="rId12"/>
    <sheet name="Voce B12" sheetId="15" r:id="rId13"/>
    <sheet name="Voce B14" sheetId="10" r:id="rId14"/>
    <sheet name="Voce C17" sheetId="11" r:id="rId15"/>
    <sheet name="Contenziosi legali" sheetId="20" r:id="rId16"/>
    <sheet name="Note spese" sheetId="12" r:id="rId17"/>
  </sheets>
  <definedNames>
    <definedName name="_xlnm.Print_Area" localSheetId="3">'Scheda istruttoria'!$B$4:$I$111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5" l="1"/>
  <c r="H56" i="9"/>
  <c r="G56" i="9"/>
  <c r="H55" i="9"/>
  <c r="G55" i="9"/>
  <c r="H50" i="9"/>
  <c r="G50" i="9"/>
  <c r="H38" i="9"/>
  <c r="G38" i="9"/>
  <c r="H33" i="9"/>
  <c r="G33" i="9"/>
  <c r="F33" i="9"/>
  <c r="F46" i="10" l="1"/>
  <c r="E7" i="13"/>
  <c r="D17" i="13"/>
  <c r="F48" i="10"/>
  <c r="F47" i="10"/>
  <c r="E9" i="10"/>
  <c r="E8" i="10"/>
  <c r="E7" i="10"/>
  <c r="E6" i="10"/>
  <c r="H8" i="5"/>
  <c r="H7" i="5"/>
  <c r="D84" i="5"/>
  <c r="C84" i="5"/>
  <c r="G84" i="5"/>
  <c r="H84" i="5"/>
  <c r="H72" i="5"/>
  <c r="G72" i="5"/>
  <c r="D72" i="5"/>
  <c r="C72" i="5"/>
  <c r="H9" i="5"/>
  <c r="E6" i="5"/>
  <c r="D12" i="8"/>
  <c r="F17" i="7"/>
  <c r="F16" i="7"/>
  <c r="F15" i="7"/>
  <c r="E9" i="6"/>
  <c r="D6" i="4"/>
  <c r="D7" i="4"/>
  <c r="F41" i="3"/>
  <c r="F11" i="12"/>
  <c r="D10" i="10"/>
  <c r="E9" i="15"/>
  <c r="E12" i="8"/>
  <c r="E11" i="8"/>
  <c r="E7" i="8"/>
  <c r="E13" i="6"/>
  <c r="E7" i="6"/>
  <c r="D7" i="6"/>
  <c r="L77" i="4"/>
  <c r="L23" i="4"/>
  <c r="E6" i="4" s="1"/>
  <c r="I40" i="2"/>
  <c r="H40" i="2"/>
  <c r="H110" i="2"/>
  <c r="H107" i="2"/>
  <c r="H106" i="2"/>
  <c r="I106" i="2" s="1"/>
  <c r="H105" i="2"/>
  <c r="I105" i="2" s="1"/>
  <c r="H104" i="2"/>
  <c r="I104" i="2" s="1"/>
  <c r="H103" i="2"/>
  <c r="H102" i="2"/>
  <c r="H101" i="2"/>
  <c r="H100" i="2"/>
  <c r="H99" i="2"/>
  <c r="H98" i="2"/>
  <c r="I98" i="2" s="1"/>
  <c r="H97" i="2"/>
  <c r="I97" i="2" s="1"/>
  <c r="H96" i="2"/>
  <c r="I96" i="2" s="1"/>
  <c r="H95" i="2"/>
  <c r="H94" i="2"/>
  <c r="H93" i="2"/>
  <c r="H92" i="2"/>
  <c r="H91" i="2"/>
  <c r="H90" i="2"/>
  <c r="I90" i="2" s="1"/>
  <c r="H89" i="2"/>
  <c r="I89" i="2" s="1"/>
  <c r="H88" i="2"/>
  <c r="I88" i="2" s="1"/>
  <c r="H87" i="2"/>
  <c r="H86" i="2"/>
  <c r="H85" i="2"/>
  <c r="H84" i="2"/>
  <c r="H83" i="2"/>
  <c r="H82" i="2"/>
  <c r="I82" i="2" s="1"/>
  <c r="H81" i="2"/>
  <c r="I81" i="2" s="1"/>
  <c r="H80" i="2"/>
  <c r="I80" i="2" s="1"/>
  <c r="H79" i="2"/>
  <c r="H78" i="2"/>
  <c r="H77" i="2"/>
  <c r="H76" i="2"/>
  <c r="H75" i="2"/>
  <c r="H74" i="2"/>
  <c r="I74" i="2" s="1"/>
  <c r="H73" i="2"/>
  <c r="I73" i="2" s="1"/>
  <c r="H72" i="2"/>
  <c r="I72" i="2" s="1"/>
  <c r="H71" i="2"/>
  <c r="H70" i="2"/>
  <c r="H69" i="2"/>
  <c r="H68" i="2"/>
  <c r="H67" i="2"/>
  <c r="H66" i="2"/>
  <c r="I66" i="2" s="1"/>
  <c r="H65" i="2"/>
  <c r="I65" i="2" s="1"/>
  <c r="H64" i="2"/>
  <c r="I64" i="2" s="1"/>
  <c r="H63" i="2"/>
  <c r="H62" i="2"/>
  <c r="H61" i="2"/>
  <c r="H60" i="2"/>
  <c r="H59" i="2"/>
  <c r="H58" i="2"/>
  <c r="I58" i="2" s="1"/>
  <c r="H57" i="2"/>
  <c r="I57" i="2" s="1"/>
  <c r="H56" i="2"/>
  <c r="I56" i="2" s="1"/>
  <c r="H55" i="2"/>
  <c r="H54" i="2"/>
  <c r="H53" i="2"/>
  <c r="H52" i="2"/>
  <c r="H51" i="2"/>
  <c r="H50" i="2"/>
  <c r="I50" i="2" s="1"/>
  <c r="H49" i="2"/>
  <c r="I49" i="2" s="1"/>
  <c r="H48" i="2"/>
  <c r="I48" i="2" s="1"/>
  <c r="H47" i="2"/>
  <c r="H46" i="2"/>
  <c r="H45" i="2"/>
  <c r="H44" i="2"/>
  <c r="H43" i="2"/>
  <c r="H42" i="2"/>
  <c r="I42" i="2" s="1"/>
  <c r="H41" i="2"/>
  <c r="I41" i="2" s="1"/>
  <c r="H39" i="2"/>
  <c r="H38" i="2"/>
  <c r="H37" i="2"/>
  <c r="H36" i="2"/>
  <c r="H35" i="2"/>
  <c r="H34" i="2"/>
  <c r="I34" i="2" s="1"/>
  <c r="H33" i="2"/>
  <c r="I33" i="2" s="1"/>
  <c r="H32" i="2"/>
  <c r="I32" i="2" s="1"/>
  <c r="H31" i="2"/>
  <c r="H30" i="2"/>
  <c r="H29" i="2"/>
  <c r="H28" i="2"/>
  <c r="H27" i="2"/>
  <c r="H26" i="2"/>
  <c r="I26" i="2" s="1"/>
  <c r="H25" i="2"/>
  <c r="I25" i="2" s="1"/>
  <c r="H24" i="2"/>
  <c r="I24" i="2" s="1"/>
  <c r="H23" i="2"/>
  <c r="H22" i="2"/>
  <c r="H21" i="2"/>
  <c r="H20" i="2"/>
  <c r="H19" i="2"/>
  <c r="H18" i="2"/>
  <c r="I18" i="2" s="1"/>
  <c r="H17" i="2"/>
  <c r="I17" i="2" s="1"/>
  <c r="H16" i="2"/>
  <c r="I16" i="2" s="1"/>
  <c r="H15" i="2"/>
  <c r="H14" i="2"/>
  <c r="H13" i="2"/>
  <c r="I110" i="2"/>
  <c r="I107" i="2"/>
  <c r="I103" i="2"/>
  <c r="I102" i="2"/>
  <c r="I101" i="2"/>
  <c r="I100" i="2"/>
  <c r="I99" i="2"/>
  <c r="I95" i="2"/>
  <c r="I94" i="2"/>
  <c r="I93" i="2"/>
  <c r="I92" i="2"/>
  <c r="I91" i="2"/>
  <c r="I87" i="2"/>
  <c r="I86" i="2"/>
  <c r="I85" i="2"/>
  <c r="I84" i="2"/>
  <c r="I83" i="2"/>
  <c r="I79" i="2"/>
  <c r="I78" i="2"/>
  <c r="I77" i="2"/>
  <c r="I76" i="2"/>
  <c r="I75" i="2"/>
  <c r="I71" i="2"/>
  <c r="I70" i="2"/>
  <c r="I69" i="2"/>
  <c r="I68" i="2"/>
  <c r="I67" i="2"/>
  <c r="I63" i="2"/>
  <c r="I62" i="2"/>
  <c r="I61" i="2"/>
  <c r="I60" i="2"/>
  <c r="I59" i="2"/>
  <c r="I55" i="2"/>
  <c r="I54" i="2"/>
  <c r="I53" i="2"/>
  <c r="I52" i="2"/>
  <c r="I51" i="2"/>
  <c r="I47" i="2"/>
  <c r="I46" i="2"/>
  <c r="I45" i="2"/>
  <c r="I44" i="2"/>
  <c r="I43" i="2"/>
  <c r="I39" i="2"/>
  <c r="I38" i="2"/>
  <c r="I37" i="2"/>
  <c r="I36" i="2"/>
  <c r="I35" i="2"/>
  <c r="I31" i="2"/>
  <c r="I30" i="2"/>
  <c r="I29" i="2"/>
  <c r="I28" i="2"/>
  <c r="I27" i="2"/>
  <c r="I23" i="2"/>
  <c r="I22" i="2"/>
  <c r="I21" i="2"/>
  <c r="I20" i="2"/>
  <c r="I19" i="2"/>
  <c r="I15" i="2"/>
  <c r="I14" i="2"/>
  <c r="I13" i="2"/>
  <c r="I12" i="2"/>
  <c r="H12" i="2"/>
  <c r="F27" i="2"/>
  <c r="G103" i="2"/>
  <c r="F103" i="2"/>
  <c r="G95" i="2"/>
  <c r="F100" i="2"/>
  <c r="F95" i="2"/>
  <c r="F86" i="2"/>
  <c r="F81" i="2"/>
  <c r="F37" i="3" s="1"/>
  <c r="G81" i="2"/>
  <c r="G37" i="3" s="1"/>
  <c r="G77" i="2"/>
  <c r="F77" i="2"/>
  <c r="F66" i="2"/>
  <c r="G66" i="2"/>
  <c r="G64" i="2" s="1"/>
  <c r="G58" i="2"/>
  <c r="G56" i="2" s="1"/>
  <c r="F58" i="2"/>
  <c r="F56" i="2" s="1"/>
  <c r="G49" i="2"/>
  <c r="F49" i="2"/>
  <c r="F47" i="2" s="1"/>
  <c r="G44" i="2"/>
  <c r="G38" i="2" s="1"/>
  <c r="G22" i="3" s="1"/>
  <c r="F44" i="2"/>
  <c r="F38" i="2" s="1"/>
  <c r="G34" i="2"/>
  <c r="F34" i="2"/>
  <c r="G27" i="2"/>
  <c r="G14" i="3" s="1"/>
  <c r="G12" i="2"/>
  <c r="F12" i="2"/>
  <c r="H80" i="5"/>
  <c r="H82" i="5" s="1"/>
  <c r="G80" i="5"/>
  <c r="G82" i="5" s="1"/>
  <c r="H68" i="5"/>
  <c r="H70" i="5" s="1"/>
  <c r="G68" i="5"/>
  <c r="G70" i="5" s="1"/>
  <c r="F18" i="7"/>
  <c r="E6" i="7"/>
  <c r="D8" i="11"/>
  <c r="D7" i="11"/>
  <c r="D6" i="11"/>
  <c r="D9" i="10"/>
  <c r="D8" i="10"/>
  <c r="D7" i="10"/>
  <c r="D6" i="10"/>
  <c r="D9" i="15"/>
  <c r="D8" i="15"/>
  <c r="D7" i="15"/>
  <c r="D6" i="15"/>
  <c r="D8" i="5"/>
  <c r="D7" i="5"/>
  <c r="D6" i="5"/>
  <c r="D17" i="9"/>
  <c r="D16" i="9"/>
  <c r="D15" i="9"/>
  <c r="D14" i="9"/>
  <c r="D13" i="9"/>
  <c r="D12" i="9"/>
  <c r="D11" i="9"/>
  <c r="D10" i="9"/>
  <c r="D9" i="9"/>
  <c r="D8" i="9"/>
  <c r="D6" i="9"/>
  <c r="D11" i="8"/>
  <c r="D10" i="8"/>
  <c r="D9" i="8"/>
  <c r="D8" i="8"/>
  <c r="D6" i="8"/>
  <c r="D6" i="7"/>
  <c r="D13" i="6"/>
  <c r="D12" i="6"/>
  <c r="D11" i="6"/>
  <c r="D10" i="6"/>
  <c r="D9" i="6"/>
  <c r="D12" i="4"/>
  <c r="D11" i="4"/>
  <c r="D9" i="4"/>
  <c r="D8" i="4"/>
  <c r="D7" i="13"/>
  <c r="D6" i="13"/>
  <c r="G50" i="3"/>
  <c r="F50" i="3"/>
  <c r="G36" i="3"/>
  <c r="F36" i="3"/>
  <c r="G33" i="3"/>
  <c r="F33" i="3"/>
  <c r="G28" i="3"/>
  <c r="F28" i="3"/>
  <c r="G26" i="3"/>
  <c r="F26" i="3"/>
  <c r="G24" i="3"/>
  <c r="F24" i="3"/>
  <c r="G17" i="3"/>
  <c r="F17" i="3"/>
  <c r="G16" i="3"/>
  <c r="F16" i="3"/>
  <c r="G13" i="3"/>
  <c r="F13" i="3"/>
  <c r="G12" i="3"/>
  <c r="F12" i="3"/>
  <c r="D68" i="5"/>
  <c r="C68" i="5"/>
  <c r="C70" i="5" s="1"/>
  <c r="D37" i="10"/>
  <c r="D28" i="10"/>
  <c r="D19" i="10"/>
  <c r="D47" i="5"/>
  <c r="E8" i="5" s="1"/>
  <c r="D34" i="5"/>
  <c r="E7" i="5" s="1"/>
  <c r="D21" i="5"/>
  <c r="D59" i="8"/>
  <c r="D50" i="8"/>
  <c r="D41" i="8"/>
  <c r="E10" i="8" s="1"/>
  <c r="D32" i="8"/>
  <c r="D23" i="8"/>
  <c r="E6" i="8" s="1"/>
  <c r="D18" i="7"/>
  <c r="D79" i="6"/>
  <c r="E12" i="6" s="1"/>
  <c r="D94" i="6"/>
  <c r="E66" i="6"/>
  <c r="E68" i="6" s="1"/>
  <c r="E47" i="6"/>
  <c r="E49" i="6" s="1"/>
  <c r="D61" i="6"/>
  <c r="E11" i="6" s="1"/>
  <c r="D41" i="6"/>
  <c r="E10" i="6" s="1"/>
  <c r="D24" i="6"/>
  <c r="D70" i="4"/>
  <c r="E10" i="4" s="1"/>
  <c r="C33" i="13"/>
  <c r="C85" i="6"/>
  <c r="E8" i="11"/>
  <c r="D40" i="11"/>
  <c r="D25" i="11"/>
  <c r="E7" i="11" s="1"/>
  <c r="D17" i="11"/>
  <c r="E6" i="11" s="1"/>
  <c r="E9" i="11" s="1"/>
  <c r="D48" i="10"/>
  <c r="D19" i="15"/>
  <c r="E10" i="15" s="1"/>
  <c r="D28" i="13"/>
  <c r="C28" i="13"/>
  <c r="L55" i="9"/>
  <c r="K55" i="9"/>
  <c r="J55" i="9"/>
  <c r="I55" i="9"/>
  <c r="F55" i="9"/>
  <c r="E55" i="9"/>
  <c r="D55" i="9"/>
  <c r="L50" i="9"/>
  <c r="K50" i="9"/>
  <c r="J50" i="9"/>
  <c r="I50" i="9"/>
  <c r="F50" i="9"/>
  <c r="E50" i="9"/>
  <c r="D50" i="9"/>
  <c r="L38" i="9"/>
  <c r="K38" i="9"/>
  <c r="J38" i="9"/>
  <c r="I38" i="9"/>
  <c r="G39" i="9"/>
  <c r="F38" i="9"/>
  <c r="E38" i="9"/>
  <c r="D38" i="9"/>
  <c r="E33" i="9"/>
  <c r="I33" i="9"/>
  <c r="J33" i="9"/>
  <c r="K33" i="9"/>
  <c r="L33" i="9"/>
  <c r="D33" i="9"/>
  <c r="J39" i="9" l="1"/>
  <c r="F6" i="5"/>
  <c r="F37" i="2"/>
  <c r="G37" i="2"/>
  <c r="F94" i="2"/>
  <c r="F108" i="2" s="1"/>
  <c r="F14" i="3"/>
  <c r="D10" i="15"/>
  <c r="F32" i="3"/>
  <c r="F64" i="2"/>
  <c r="G32" i="3"/>
  <c r="G27" i="3"/>
  <c r="I27" i="3" s="1"/>
  <c r="F27" i="3"/>
  <c r="F22" i="3"/>
  <c r="D8" i="6"/>
  <c r="D14" i="6" s="1"/>
  <c r="F7" i="6"/>
  <c r="L34" i="4"/>
  <c r="L58" i="4"/>
  <c r="E9" i="4" s="1"/>
  <c r="F9" i="15"/>
  <c r="F10" i="15" s="1"/>
  <c r="E13" i="8"/>
  <c r="F6" i="8"/>
  <c r="L32" i="6"/>
  <c r="E8" i="6" s="1"/>
  <c r="L46" i="4"/>
  <c r="E8" i="4" s="1"/>
  <c r="E8" i="13"/>
  <c r="F9" i="10"/>
  <c r="F6" i="10"/>
  <c r="D9" i="11"/>
  <c r="F13" i="6"/>
  <c r="F12" i="6"/>
  <c r="F11" i="6"/>
  <c r="F10" i="6"/>
  <c r="F6" i="11"/>
  <c r="F8" i="11"/>
  <c r="F7" i="11"/>
  <c r="E10" i="10"/>
  <c r="F8" i="10"/>
  <c r="F7" i="10"/>
  <c r="I56" i="9"/>
  <c r="E7" i="9" s="1"/>
  <c r="L39" i="9"/>
  <c r="F39" i="9"/>
  <c r="K39" i="9"/>
  <c r="E39" i="9"/>
  <c r="I39" i="9"/>
  <c r="E6" i="9" s="1"/>
  <c r="E56" i="9"/>
  <c r="D56" i="9"/>
  <c r="K56" i="9"/>
  <c r="J56" i="9"/>
  <c r="D39" i="9"/>
  <c r="H39" i="9"/>
  <c r="F56" i="9"/>
  <c r="L56" i="9"/>
  <c r="E9" i="5"/>
  <c r="F7" i="5"/>
  <c r="F8" i="5"/>
  <c r="D9" i="5"/>
  <c r="D30" i="13"/>
  <c r="D31" i="13" s="1"/>
  <c r="C30" i="13"/>
  <c r="C31" i="13" s="1"/>
  <c r="D10" i="4"/>
  <c r="D13" i="4" s="1"/>
  <c r="F7" i="13"/>
  <c r="F8" i="13" s="1"/>
  <c r="F12" i="8"/>
  <c r="F10" i="8"/>
  <c r="F6" i="7"/>
  <c r="F23" i="12"/>
  <c r="F17" i="12"/>
  <c r="D80" i="5"/>
  <c r="D82" i="5" s="1"/>
  <c r="C80" i="5"/>
  <c r="C82" i="5" s="1"/>
  <c r="D70" i="5"/>
  <c r="G54" i="3"/>
  <c r="I54" i="3" s="1"/>
  <c r="F54" i="3"/>
  <c r="I50" i="3"/>
  <c r="I37" i="3"/>
  <c r="I36" i="3"/>
  <c r="I33" i="3"/>
  <c r="I28" i="3"/>
  <c r="I26" i="3"/>
  <c r="I24" i="3"/>
  <c r="D46" i="3"/>
  <c r="D51" i="3" s="1"/>
  <c r="C46" i="3"/>
  <c r="C51" i="3" s="1"/>
  <c r="C18" i="3"/>
  <c r="C19" i="3" s="1"/>
  <c r="D18" i="3"/>
  <c r="D19" i="3" s="1"/>
  <c r="I47" i="3"/>
  <c r="I44" i="3"/>
  <c r="I35" i="3"/>
  <c r="D34" i="3"/>
  <c r="C34" i="3"/>
  <c r="D29" i="3"/>
  <c r="C29" i="3"/>
  <c r="I22" i="3"/>
  <c r="F48" i="3"/>
  <c r="G100" i="2"/>
  <c r="G86" i="2"/>
  <c r="F38" i="3"/>
  <c r="G47" i="2"/>
  <c r="G91" i="2" s="1"/>
  <c r="F11" i="3"/>
  <c r="E18" i="9" l="1"/>
  <c r="E7" i="4"/>
  <c r="E13" i="4" s="1"/>
  <c r="F91" i="2"/>
  <c r="F92" i="2" s="1"/>
  <c r="F109" i="2" s="1"/>
  <c r="F111" i="2" s="1"/>
  <c r="G94" i="2"/>
  <c r="G38" i="3"/>
  <c r="I38" i="3" s="1"/>
  <c r="G45" i="3"/>
  <c r="G46" i="3" s="1"/>
  <c r="G48" i="3"/>
  <c r="I48" i="3" s="1"/>
  <c r="G23" i="3"/>
  <c r="I23" i="3" s="1"/>
  <c r="G11" i="3"/>
  <c r="I11" i="3" s="1"/>
  <c r="F6" i="9"/>
  <c r="F10" i="4"/>
  <c r="F8" i="4"/>
  <c r="F11" i="8"/>
  <c r="E14" i="6"/>
  <c r="F14" i="6" s="1"/>
  <c r="F10" i="10"/>
  <c r="G108" i="2"/>
  <c r="H108" i="2" s="1"/>
  <c r="I108" i="2" s="1"/>
  <c r="D7" i="8"/>
  <c r="F9" i="11"/>
  <c r="F9" i="5"/>
  <c r="F9" i="4"/>
  <c r="F6" i="4"/>
  <c r="G15" i="3"/>
  <c r="C39" i="3"/>
  <c r="C41" i="3" s="1"/>
  <c r="C53" i="3" s="1"/>
  <c r="C55" i="3" s="1"/>
  <c r="D7" i="9"/>
  <c r="D18" i="9" s="1"/>
  <c r="D8" i="13"/>
  <c r="D39" i="3"/>
  <c r="D41" i="3" s="1"/>
  <c r="D53" i="3" s="1"/>
  <c r="D55" i="3" s="1"/>
  <c r="G18" i="3"/>
  <c r="F18" i="3"/>
  <c r="F29" i="3"/>
  <c r="F34" i="3"/>
  <c r="G29" i="3"/>
  <c r="I29" i="3" s="1"/>
  <c r="F15" i="3"/>
  <c r="F45" i="3"/>
  <c r="F46" i="3" s="1"/>
  <c r="F7" i="4" l="1"/>
  <c r="F13" i="4" s="1"/>
  <c r="F23" i="3"/>
  <c r="F39" i="3" s="1"/>
  <c r="G19" i="3"/>
  <c r="I19" i="3" s="1"/>
  <c r="F7" i="8"/>
  <c r="F13" i="8" s="1"/>
  <c r="D13" i="8"/>
  <c r="F9" i="6"/>
  <c r="F8" i="6"/>
  <c r="F19" i="3"/>
  <c r="F7" i="9"/>
  <c r="F18" i="9" s="1"/>
  <c r="F51" i="3"/>
  <c r="I45" i="3"/>
  <c r="I32" i="3"/>
  <c r="G34" i="3"/>
  <c r="G39" i="3" s="1"/>
  <c r="I18" i="3"/>
  <c r="G92" i="2"/>
  <c r="G41" i="3" l="1"/>
  <c r="F53" i="3"/>
  <c r="F55" i="3" s="1"/>
  <c r="I34" i="3"/>
  <c r="I39" i="3" s="1"/>
  <c r="I41" i="3" s="1"/>
  <c r="I46" i="3"/>
  <c r="I51" i="3" s="1"/>
  <c r="G51" i="3"/>
  <c r="G109" i="2"/>
  <c r="H109" i="2" s="1"/>
  <c r="I109" i="2" s="1"/>
  <c r="G111" i="2" l="1"/>
  <c r="H111" i="2" s="1"/>
  <c r="I111" i="2" s="1"/>
  <c r="G53" i="3"/>
  <c r="G55" i="3" s="1"/>
  <c r="I53" i="3"/>
  <c r="I55" i="3" s="1"/>
</calcChain>
</file>

<file path=xl/sharedStrings.xml><?xml version="1.0" encoding="utf-8"?>
<sst xmlns="http://schemas.openxmlformats.org/spreadsheetml/2006/main" count="1210" uniqueCount="628">
  <si>
    <t>Istruttoria anno:</t>
  </si>
  <si>
    <t>20xx</t>
  </si>
  <si>
    <t xml:space="preserve">Ragione sociale </t>
  </si>
  <si>
    <t xml:space="preserve">Partita Iva </t>
  </si>
  <si>
    <t xml:space="preserve">Codice fiscale </t>
  </si>
  <si>
    <t>Codice CSEA</t>
  </si>
  <si>
    <t>ID ARERA</t>
  </si>
  <si>
    <t>n</t>
  </si>
  <si>
    <t xml:space="preserve">CONTO ECONOMICO </t>
  </si>
  <si>
    <t>c.c.</t>
  </si>
  <si>
    <t>D.M.</t>
  </si>
  <si>
    <t>%</t>
  </si>
  <si>
    <t xml:space="preserve">  </t>
  </si>
  <si>
    <t>n.</t>
  </si>
  <si>
    <t>A1</t>
  </si>
  <si>
    <t>Ricavi delle vendite e delle prestazioni:</t>
  </si>
  <si>
    <t>a</t>
  </si>
  <si>
    <t>e. elettrica fatturata ad altre imprese elettriche;</t>
  </si>
  <si>
    <t>b</t>
  </si>
  <si>
    <t>e. elettrica fatturata per illuminazione pubblica;</t>
  </si>
  <si>
    <t>c</t>
  </si>
  <si>
    <t xml:space="preserve"> e. elettrica fatturata per usi domestici;</t>
  </si>
  <si>
    <t>d</t>
  </si>
  <si>
    <t xml:space="preserve"> utenze in bassa tensione diverse</t>
  </si>
  <si>
    <t>e</t>
  </si>
  <si>
    <t xml:space="preserve"> utenze in media tensione diverse</t>
  </si>
  <si>
    <t>f</t>
  </si>
  <si>
    <t xml:space="preserve"> e. elettrica fatturata per altri usi oltre 500 kw;</t>
  </si>
  <si>
    <t>g</t>
  </si>
  <si>
    <t xml:space="preserve"> e. elettrica da fatturare;</t>
  </si>
  <si>
    <t>h</t>
  </si>
  <si>
    <t xml:space="preserve"> calore;</t>
  </si>
  <si>
    <t>i</t>
  </si>
  <si>
    <t xml:space="preserve"> contributi allacciamento;</t>
  </si>
  <si>
    <t>l</t>
  </si>
  <si>
    <t xml:space="preserve"> pedaggi;</t>
  </si>
  <si>
    <t>m</t>
  </si>
  <si>
    <t xml:space="preserve"> prestazioni a terzi;</t>
  </si>
  <si>
    <t xml:space="preserve"> altro.</t>
  </si>
  <si>
    <t>A2</t>
  </si>
  <si>
    <t>Variazioni delle rimanenze di prodotti in corso di  lavorazione, semilavorati e finiti</t>
  </si>
  <si>
    <t>A3</t>
  </si>
  <si>
    <t>Variazioni dei lavori in corso su ordinazione;</t>
  </si>
  <si>
    <t>A4</t>
  </si>
  <si>
    <t>Incrementi di immb. per lavori interni</t>
  </si>
  <si>
    <t>aa</t>
  </si>
  <si>
    <t>da spese per acquisti;</t>
  </si>
  <si>
    <t>bb</t>
  </si>
  <si>
    <t>da spese per lavori, manutenzioni e riparazioni;</t>
  </si>
  <si>
    <t>cc</t>
  </si>
  <si>
    <t>da spese per prestazioni di servizi;</t>
  </si>
  <si>
    <t>dd</t>
  </si>
  <si>
    <t>da spese di personale;</t>
  </si>
  <si>
    <t>ee</t>
  </si>
  <si>
    <t>da interessi passivi;</t>
  </si>
  <si>
    <t>ff</t>
  </si>
  <si>
    <t>altre.</t>
  </si>
  <si>
    <t>A5</t>
  </si>
  <si>
    <t>Altri ricavi e proventi con separata indicazione dei contributi in c/ esercizio:</t>
  </si>
  <si>
    <t>altri contributi in c/ esercizio.</t>
  </si>
  <si>
    <t>TOTALE VALORE DELLA PRODUZIONE (A)</t>
  </si>
  <si>
    <t>B6</t>
  </si>
  <si>
    <t>Costi per materie prime, sussidiarie, di consumo e di merci:</t>
  </si>
  <si>
    <t>energia elettrica;</t>
  </si>
  <si>
    <t>olio combustibile per la produzione di e.e.;</t>
  </si>
  <si>
    <t>gas metano per la produzione di e.e.;</t>
  </si>
  <si>
    <t>altri combustibili per la produzione di e.e.;</t>
  </si>
  <si>
    <t>altri combustibili;</t>
  </si>
  <si>
    <t>altre materie prime e merci:</t>
  </si>
  <si>
    <t>fa</t>
  </si>
  <si>
    <t>olio lubrificante</t>
  </si>
  <si>
    <t>fb</t>
  </si>
  <si>
    <t>altri materiali</t>
  </si>
  <si>
    <t>B7</t>
  </si>
  <si>
    <t>Costi per servizi:</t>
  </si>
  <si>
    <t>spese per vettoriamento e.e. da altre imprese;</t>
  </si>
  <si>
    <t>altri costi:</t>
  </si>
  <si>
    <t>ba</t>
  </si>
  <si>
    <t>spese per trasporto combustibili;</t>
  </si>
  <si>
    <t>spese per consulenze;</t>
  </si>
  <si>
    <t>bc</t>
  </si>
  <si>
    <t>spese per prestazioni professionali;</t>
  </si>
  <si>
    <t>bd</t>
  </si>
  <si>
    <t>compenso organi sociali;</t>
  </si>
  <si>
    <t>be</t>
  </si>
  <si>
    <t>B8</t>
  </si>
  <si>
    <t>Spese per godimento di beni di terzi;</t>
  </si>
  <si>
    <t>B9</t>
  </si>
  <si>
    <t>Costi per il personale:</t>
  </si>
  <si>
    <t>salari e stipendi;</t>
  </si>
  <si>
    <t>oneri sociali:</t>
  </si>
  <si>
    <t>oneri sociali obbligatori;</t>
  </si>
  <si>
    <t>oneri sociali facoltativi;</t>
  </si>
  <si>
    <t>trattamento fine rapporto;</t>
  </si>
  <si>
    <t>trattamento di quiescenza e simili;</t>
  </si>
  <si>
    <t>altri costi.</t>
  </si>
  <si>
    <t>B10</t>
  </si>
  <si>
    <t>Ammortamenti e svalutazioni:</t>
  </si>
  <si>
    <t>ammortamento immobilizzazioni immateriali;</t>
  </si>
  <si>
    <t>ammortamento immobilizzazioni materiali:</t>
  </si>
  <si>
    <t>ammortamento immobili non industriali;</t>
  </si>
  <si>
    <t>ammortamento opere devolvibili;</t>
  </si>
  <si>
    <t>ammortamento fabbricati industriali;</t>
  </si>
  <si>
    <t>ammortamento impianti di produzione;</t>
  </si>
  <si>
    <t>ammortamento altri impianti elettrici;</t>
  </si>
  <si>
    <t>ammortamento mobili ed attrezzature;</t>
  </si>
  <si>
    <t>ammortamenti costi inf. € 516,46</t>
  </si>
  <si>
    <t>ammortamenti altre voci</t>
  </si>
  <si>
    <t>svalutazione crediti compresi nell'attivo circolante e delle disponibilità liquide</t>
  </si>
  <si>
    <t>B11</t>
  </si>
  <si>
    <t>Variazioni delle rimanenze di materie prime, sussidiarie di consumo e merci:</t>
  </si>
  <si>
    <t>materiali;</t>
  </si>
  <si>
    <t>combustibili;</t>
  </si>
  <si>
    <t>altro.</t>
  </si>
  <si>
    <t>B12</t>
  </si>
  <si>
    <t>Accantonamenti per rischi:</t>
  </si>
  <si>
    <t>in fondo svalutazione crediti;</t>
  </si>
  <si>
    <t>in fondo rischi su cambi;</t>
  </si>
  <si>
    <t>in fondo oscillazione titoli;</t>
  </si>
  <si>
    <t>B14</t>
  </si>
  <si>
    <t>Oneri diversi di gestione:</t>
  </si>
  <si>
    <t>spese per lavori, manutenzione e riparazioni;</t>
  </si>
  <si>
    <t>contributi comuni montani, canoni, tasse, etc.;</t>
  </si>
  <si>
    <t>altri.(dettaglio)</t>
  </si>
  <si>
    <t>TOTALE COSTI DELLA PRODUZIONE (B)</t>
  </si>
  <si>
    <t>DIFFERENZA FRA VALORE E COSTI DELLA PRODUZIONE (A - B):</t>
  </si>
  <si>
    <t>C15</t>
  </si>
  <si>
    <t>Proventi da partecipazioni, con separata indicazione di quelli da imprese controllate e collegate;</t>
  </si>
  <si>
    <t>C16</t>
  </si>
  <si>
    <t>Altri proventi finanziari:</t>
  </si>
  <si>
    <t>da crediti iscritti nelle immobilizzazioni, con separata indicazione di quelli da imprese controllate e collegate e di quelli da controllanti:</t>
  </si>
  <si>
    <t>interessi su fondo di dotazione;</t>
  </si>
  <si>
    <t>altri.</t>
  </si>
  <si>
    <t>da titoli iscritti nelle immobilizzazioni che non costituiscono partecipazioni;</t>
  </si>
  <si>
    <t>da titoli iscritti nell' attivo circolante che non costituiscono partecipazioni;</t>
  </si>
  <si>
    <t>proventi diversi dai precedenti, con separata indicazione di quelli da imprese controllate e collegate e di quelli da controllanti:</t>
  </si>
  <si>
    <t>interessi verso clienti;</t>
  </si>
  <si>
    <t>C17</t>
  </si>
  <si>
    <t>Interessi ed altri oneri finanziari, con separata indicazione di quelli verso imprese controllate e collegate e verso controllanti:</t>
  </si>
  <si>
    <t>interessi su mutui;</t>
  </si>
  <si>
    <t>interessi su finanziamenti a breve;</t>
  </si>
  <si>
    <t>interessi su altri debiti.</t>
  </si>
  <si>
    <t>C17bis</t>
  </si>
  <si>
    <t>Utile e perdite su cambi</t>
  </si>
  <si>
    <t>TOTALE PROVENTI ED ONERI FINANZIARI</t>
  </si>
  <si>
    <t>RISULTATO PRIMA DELLE IMPOSTE</t>
  </si>
  <si>
    <t>IMPOSTE SUL REDDITO DELL' ESERCIZIO</t>
  </si>
  <si>
    <t>RISULTATO DELL' ESERCIZIO</t>
  </si>
  <si>
    <t>Conto Economico</t>
  </si>
  <si>
    <t>Scheda istruttoria</t>
  </si>
  <si>
    <t>Variazione    [  i) - ii)   ]</t>
  </si>
  <si>
    <t>A) Valore della produzione</t>
  </si>
  <si>
    <t>1) ricavi</t>
  </si>
  <si>
    <t>5) altri ricavi e proventi</t>
  </si>
  <si>
    <t xml:space="preserve">                 contributi in conto esercizio</t>
  </si>
  <si>
    <t xml:space="preserve">                 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</si>
  <si>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</si>
  <si>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</si>
  <si>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</si>
  <si>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</si>
  <si>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</si>
  <si>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terzi</t>
  </si>
  <si>
    <t>9) per il personale</t>
  </si>
  <si>
    <t xml:space="preserve">                 a) salari e stipendi</t>
  </si>
  <si>
    <t xml:space="preserve">                 b) oneri sociali</t>
  </si>
  <si>
    <t xml:space="preserve">                 c/d/e) trattamento di fine rapporto, trattamento di quiescienza, altri costi del personale</t>
  </si>
  <si>
    <t>Totale costi per il personale</t>
  </si>
  <si>
    <t>10) ammortamenti e svalutazioni</t>
  </si>
  <si>
    <t xml:space="preserve">                 a), b), c)  amm. delle immobilizzazioni immateriali e materiali, altre svalutazioni delle immobilizzazioni</t>
  </si>
  <si>
    <t xml:space="preserve">                 d) svalutazione dei crediti compresi nell'attivo circolante e delle disponibilità liquide</t>
  </si>
  <si>
    <t>Totale ammortamenti e svalutazioni</t>
  </si>
  <si>
    <t>11) Variazioni delle rimanenze di materie prime, sussidiarie di consumo e merci</t>
  </si>
  <si>
    <t>12) Accantonamento per rischi</t>
  </si>
  <si>
    <t>14) Oneri diversi di gestione</t>
  </si>
  <si>
    <t>Totale costi della produzione</t>
  </si>
  <si>
    <t>DIFFERENZA TRA VALORE E COSTI DELLA PRODUZIONE (A-B)</t>
  </si>
  <si>
    <t>C) Proventi e oneri finanziari</t>
  </si>
  <si>
    <t>16) altri proventi finanziari</t>
  </si>
  <si>
    <t xml:space="preserve">                 d) proventi diversi dai precedenti - altri</t>
  </si>
  <si>
    <t>Totale altri proventi finanziari</t>
  </si>
  <si>
    <t>17) interessi ed altri oneri finanziati - altri</t>
  </si>
  <si>
    <t>17-bis) utili e perdite su cambi</t>
  </si>
  <si>
    <t>Totale proventi e oneri finanziari</t>
  </si>
  <si>
    <t>RISULTATO PRIMA DELLE IMPOSTE (A-B+-C+-D)</t>
  </si>
  <si>
    <t>20) IMPOSTE SUL REDDITO DELL' ESERCIZIO</t>
  </si>
  <si>
    <t>21) RISULTATO DELL' ESERCIZIO</t>
  </si>
  <si>
    <t>20x(x-1)</t>
  </si>
  <si>
    <t>B6 - Costi per materie prime, sussidiarie, di consumo e di merci</t>
  </si>
  <si>
    <t>Descrizione</t>
  </si>
  <si>
    <t>Importo</t>
  </si>
  <si>
    <t xml:space="preserve">Olio combustibile </t>
  </si>
  <si>
    <t xml:space="preserve">gas metano </t>
  </si>
  <si>
    <t xml:space="preserve">Altri </t>
  </si>
  <si>
    <t>(da compilare)</t>
  </si>
  <si>
    <t>Settore produzione</t>
  </si>
  <si>
    <t>Settore distribuzione BT</t>
  </si>
  <si>
    <t>Settore distribuzione MT</t>
  </si>
  <si>
    <t xml:space="preserve">Settore Misurazione e Rilevazione </t>
  </si>
  <si>
    <t>Serv. Comuni - SC.A</t>
  </si>
  <si>
    <t>Serv. Comuni - SC I</t>
  </si>
  <si>
    <t>A.A.</t>
  </si>
  <si>
    <t>Quantità</t>
  </si>
  <si>
    <t xml:space="preserve">TIPO </t>
  </si>
  <si>
    <t xml:space="preserve">Materiali </t>
  </si>
  <si>
    <t>Altri olio lubrificante</t>
  </si>
  <si>
    <t xml:space="preserve">Valore </t>
  </si>
  <si>
    <t xml:space="preserve">Rimanenze iniziali </t>
  </si>
  <si>
    <t xml:space="preserve">Rimanenze finali </t>
  </si>
  <si>
    <t xml:space="preserve">Consistenza delle rimanenze </t>
  </si>
  <si>
    <t>(compilare la tabella sottostante)</t>
  </si>
  <si>
    <t>Il quantitativo di combustibile consumato nei gruppi termoelettrici che è il minimo compatibile con la migliore utilizzazione dei macchinari di produzione è stato per l'anno 20xx:</t>
  </si>
  <si>
    <t>Acquisto dell'anno</t>
  </si>
  <si>
    <t xml:space="preserve">Totale </t>
  </si>
  <si>
    <t xml:space="preserve">Consumo dell'anno </t>
  </si>
  <si>
    <t xml:space="preserve">check </t>
  </si>
  <si>
    <t>Il quantitativo di combustibile consumato nei gruppi termoelettrici che è il minimo compatibile con la migliore utilizzazione dei macchinari di produzione è stato per l'anno 20x(x-1):</t>
  </si>
  <si>
    <t>Determinazione costo unitario combustibile (gasolio) anno 20xx</t>
  </si>
  <si>
    <t>Importo (€)</t>
  </si>
  <si>
    <t>Determinazione costo unitario combustibile (gasolio) anno 20x(x-1)</t>
  </si>
  <si>
    <t>B7 - Costi per servizi</t>
  </si>
  <si>
    <t>B8 - Spese per godimento di beni di terzi</t>
  </si>
  <si>
    <t xml:space="preserve">B9 - Costo per il personale </t>
  </si>
  <si>
    <t>I) Personale con qualifica di dirigente</t>
  </si>
  <si>
    <t>Nominativo</t>
  </si>
  <si>
    <t>RAL 20xx</t>
  </si>
  <si>
    <t>RAL 20x(x-1)</t>
  </si>
  <si>
    <t>II) Personale con qualifica a tempo indeterminato con qualifica di quadro/impiegato/operaio</t>
  </si>
  <si>
    <t>III) Personale con qualifica a tempo determinato/occasionale/interinale o altra tipologia contrattuale diversa dal tempo indeterminato</t>
  </si>
  <si>
    <t>B10 - Ammortamenti e svalutazioni:</t>
  </si>
  <si>
    <t xml:space="preserve">B14 - Oneri diversi di gestione </t>
  </si>
  <si>
    <t>C17 - Interessi ed altri oneri finanziari, con separata indicazione di quelli verso imprese controllate e collegate e verso controllanti:</t>
  </si>
  <si>
    <t>Superficie servita (km2)</t>
  </si>
  <si>
    <t>Energia prodotta (kWh)</t>
  </si>
  <si>
    <t>Energia venduta (kWh)</t>
  </si>
  <si>
    <t>n. Utenti serviti (n)</t>
  </si>
  <si>
    <t>n. dipendenti (n)</t>
  </si>
  <si>
    <t>2)Variazioni delle rimanenze di prodotti in corso di  lavorazione, semilavorati e finiti</t>
  </si>
  <si>
    <t>3)Variazioni dei lavori in corso su ordinazione;</t>
  </si>
  <si>
    <t>4)Incrementi di immb. per lavori interni</t>
  </si>
  <si>
    <t xml:space="preserve">Data registrazione </t>
  </si>
  <si>
    <t>Data documento</t>
  </si>
  <si>
    <t>Fornitore</t>
  </si>
  <si>
    <t>Descrizione registrazione (fattura,nota di credito ecc)</t>
  </si>
  <si>
    <t>Imponibile</t>
  </si>
  <si>
    <t>Voce B6 Costi per materie prime, sussidiarie, di consumo e di merci</t>
  </si>
  <si>
    <t>B6.a</t>
  </si>
  <si>
    <t>Energia elettrica</t>
  </si>
  <si>
    <t>B6.b</t>
  </si>
  <si>
    <t>Olio combustibile per la produzione di e.e.</t>
  </si>
  <si>
    <t>B6.f-fa</t>
  </si>
  <si>
    <t>B6.f-fb</t>
  </si>
  <si>
    <t>Importo anno 20xx</t>
  </si>
  <si>
    <t xml:space="preserve">Sottovoce </t>
  </si>
  <si>
    <t xml:space="preserve">Descrizione sottovoce </t>
  </si>
  <si>
    <t>B6.c</t>
  </si>
  <si>
    <t>B6.d/e</t>
  </si>
  <si>
    <t>B6.f</t>
  </si>
  <si>
    <t>altre materie prime e merci</t>
  </si>
  <si>
    <t xml:space="preserve">TOTALE </t>
  </si>
  <si>
    <t>N° progressivo</t>
  </si>
  <si>
    <t>Motivazione trasferta/missione</t>
  </si>
  <si>
    <t>Tipologia</t>
  </si>
  <si>
    <t>Trasporto (aereo, treno, taxi, altro)</t>
  </si>
  <si>
    <t>Carburante/Parcheggio</t>
  </si>
  <si>
    <t>Pasti</t>
  </si>
  <si>
    <t>Alloggio</t>
  </si>
  <si>
    <t>Altro (specificare)</t>
  </si>
  <si>
    <t>…</t>
  </si>
  <si>
    <t xml:space="preserve">Riferimento Contenzioso
(Organo giurisdizionale - Amministrativo/Civile/Penale/etc.; 
RG, Grado di giudizio; etc.) </t>
  </si>
  <si>
    <t>Parti coinvolte nel Contenzioso
(Ricorrente-Attore/Resistente-Convenuto/Controinteressato</t>
  </si>
  <si>
    <t>Oggetto del Procedimento</t>
  </si>
  <si>
    <t>Stato del contenzioso 
(concluso/in corso)</t>
  </si>
  <si>
    <t>Nominativo
Consulente/Professionista</t>
  </si>
  <si>
    <t>Tipologia di consulenza 
(legale, tecnica, amministrativa, 
tributaria, etc.)</t>
  </si>
  <si>
    <t>Passato in giudicato 
(SI/NO)</t>
  </si>
  <si>
    <t>A5 - Altri ricavi e proventi con separata indicazione dei contributi in c/ esercizio</t>
  </si>
  <si>
    <t>Voce A5 - Altri ricavi e proventi con separata indicazione dei contributi in c/ esercizio</t>
  </si>
  <si>
    <t>A5.a</t>
  </si>
  <si>
    <t>A5.b</t>
  </si>
  <si>
    <t>contributi in c/ esercizio da CSEA (ex CCSE)</t>
  </si>
  <si>
    <t>Mastrino contabile</t>
  </si>
  <si>
    <t xml:space="preserve">Descrizione mastrino </t>
  </si>
  <si>
    <t>Voce B7 Costi per servizi</t>
  </si>
  <si>
    <t>B7.a</t>
  </si>
  <si>
    <t>B7.b</t>
  </si>
  <si>
    <t>spese per vettoriamento e.e. da altre imprese</t>
  </si>
  <si>
    <t>Altri costi</t>
  </si>
  <si>
    <t>B7.b-ba</t>
  </si>
  <si>
    <t>B7.b-bb</t>
  </si>
  <si>
    <t>B7.b-bc</t>
  </si>
  <si>
    <t>B7.b-bd</t>
  </si>
  <si>
    <t>B7.b-be</t>
  </si>
  <si>
    <t>spese per consulenze</t>
  </si>
  <si>
    <t>spese per prestazioni professionali</t>
  </si>
  <si>
    <t>compenso organi sociali</t>
  </si>
  <si>
    <t>altre</t>
  </si>
  <si>
    <t>spese per trasporto combustibili</t>
  </si>
  <si>
    <t>Riferimento documento</t>
  </si>
  <si>
    <t xml:space="preserve">Causale </t>
  </si>
  <si>
    <t>Percettore</t>
  </si>
  <si>
    <t>N° fattura</t>
  </si>
  <si>
    <t xml:space="preserve">B7.b.bb - Spese per consulenze: </t>
  </si>
  <si>
    <t xml:space="preserve">Importo </t>
  </si>
  <si>
    <t xml:space="preserve">Voce </t>
  </si>
  <si>
    <t>Voce B8 - Spese per godimento di beni di terzi</t>
  </si>
  <si>
    <t>Spese per godimento di beni di terzi</t>
  </si>
  <si>
    <t>Nome</t>
  </si>
  <si>
    <t>Cognome</t>
  </si>
  <si>
    <t>Categoria
(*)</t>
  </si>
  <si>
    <t>Settore di attività secondo la ripartizione “unbundling”</t>
  </si>
  <si>
    <t>Durata del rapporto contrattuale nell’anno n- 1 (giorni)</t>
  </si>
  <si>
    <t>Durata del rapporto contrattuale nell’anno n (giorni)</t>
  </si>
  <si>
    <t>Voce B9 Costi per il personale</t>
  </si>
  <si>
    <t>salari e stipendi</t>
  </si>
  <si>
    <t>oneri sociali</t>
  </si>
  <si>
    <t>B9.a</t>
  </si>
  <si>
    <t>B9.b</t>
  </si>
  <si>
    <t>B6.e</t>
  </si>
  <si>
    <t>B6.d</t>
  </si>
  <si>
    <t>trattamento di quiescenza e simili</t>
  </si>
  <si>
    <t>trattamento fine rapporto</t>
  </si>
  <si>
    <t xml:space="preserve">B9.a - Salari e stipendi </t>
  </si>
  <si>
    <t xml:space="preserve">B9.b - Oneri sociali </t>
  </si>
  <si>
    <t xml:space="preserve">B9.c - Trattamento di fine rapporto </t>
  </si>
  <si>
    <t>B9.d - Trattamento di quiescienza e simili</t>
  </si>
  <si>
    <t xml:space="preserve">Voce B10 Ammortamenti e svalutazioni </t>
  </si>
  <si>
    <t>B10.a</t>
  </si>
  <si>
    <t>B10.b</t>
  </si>
  <si>
    <t>ammortamento immobilizzazioni immateriali</t>
  </si>
  <si>
    <t>ammortamento immobilizzazioni materiali</t>
  </si>
  <si>
    <t>B10.c</t>
  </si>
  <si>
    <t>B10.d</t>
  </si>
  <si>
    <t>altre svalutazioni delle immobilizzazioni</t>
  </si>
  <si>
    <t>1) Estratto del libro cespiti  in cui risultino le acquisizioni e/o gli incrementi patrimoniali nonché le dismissioni di beni registrate nell’anno 20xx, nonché le quote di ammortamento dei costi delle immobilizzazioni materiali e immateriali</t>
  </si>
  <si>
    <t xml:space="preserve"> per l’esercizio 20xx, iscritte nelle voce “B.10/a - B.10/b” del Conto Economico “riclassificato” nella Scheda Istruttoria. </t>
  </si>
  <si>
    <t xml:space="preserve">Voce B11 Variazioni delle rimanenze </t>
  </si>
  <si>
    <t>B11.a</t>
  </si>
  <si>
    <t>B11.b</t>
  </si>
  <si>
    <t>combustibili</t>
  </si>
  <si>
    <t>B11.c</t>
  </si>
  <si>
    <t>materiali</t>
  </si>
  <si>
    <t>Voce B14 Oneri diversi di gestione</t>
  </si>
  <si>
    <t>B14.a</t>
  </si>
  <si>
    <t>B14.b</t>
  </si>
  <si>
    <t>B14.c</t>
  </si>
  <si>
    <t>B14.d</t>
  </si>
  <si>
    <t>altri</t>
  </si>
  <si>
    <t>spese per lavori, manutenzione e riparazioni</t>
  </si>
  <si>
    <t>contributi comuni montani, canoni, tasse, etc.</t>
  </si>
  <si>
    <t>Voce C17 - Interessi ed altri oneri finanziari</t>
  </si>
  <si>
    <t>C17.aa</t>
  </si>
  <si>
    <t>C17.bb</t>
  </si>
  <si>
    <t>C17.cc</t>
  </si>
  <si>
    <t>interessi su finanziamenti a breve</t>
  </si>
  <si>
    <t>interessi su mutui</t>
  </si>
  <si>
    <t>interessi su altri debiti</t>
  </si>
  <si>
    <t>altri contributi in c/ esercizio</t>
  </si>
  <si>
    <t xml:space="preserve">B7.b-ba - Spese per trasporto combustibile: </t>
  </si>
  <si>
    <t xml:space="preserve">A5.b - Altri contributi in conto esercizio </t>
  </si>
  <si>
    <t>B6.a - Energia Elettrica</t>
  </si>
  <si>
    <t>B6.b - Olio combustibile per la produzione di e.e.</t>
  </si>
  <si>
    <t>B6.c -gas metano per la produzione di e.e.</t>
  </si>
  <si>
    <t>B6.d/e - Olio combustibile per la produzione di e.e.</t>
  </si>
  <si>
    <t>B6.f - Altre materie prime e merci</t>
  </si>
  <si>
    <t>* Documento di trasporto: fornire documento di trasporto nel caso in cui le spese di trasporto non siano iscritte nella voce "B7.b-ba - Spese per trasporto combustibile"</t>
  </si>
  <si>
    <t>B6.f.fb - Altri materiali - dettaglio acquisti per categoria</t>
  </si>
  <si>
    <t>importo</t>
  </si>
  <si>
    <t>gas metano per la produzione di e.e.</t>
  </si>
  <si>
    <t>altri combustibili per la produzione di e.e.</t>
  </si>
  <si>
    <t>B7.b.be- Altre</t>
  </si>
  <si>
    <r>
      <t>B7.a - Spese per vettoriamento e.e. da altre imprese:</t>
    </r>
    <r>
      <rPr>
        <sz val="11"/>
        <color theme="1"/>
        <rFont val="Calibri"/>
        <family val="2"/>
        <scheme val="minor"/>
      </rPr>
      <t xml:space="preserve"> </t>
    </r>
  </si>
  <si>
    <t>altri costi</t>
  </si>
  <si>
    <t>B10.b.a</t>
  </si>
  <si>
    <t>B10.b.b</t>
  </si>
  <si>
    <t>B10.b.c</t>
  </si>
  <si>
    <t>B10.b.d</t>
  </si>
  <si>
    <t>B10.b.e</t>
  </si>
  <si>
    <t>B10.b.f</t>
  </si>
  <si>
    <t>B10.b.g</t>
  </si>
  <si>
    <t>B9.b.ba</t>
  </si>
  <si>
    <t>B9.b.bb</t>
  </si>
  <si>
    <t>oneri sociali obbligatori</t>
  </si>
  <si>
    <t>oneri sociali facoltativi</t>
  </si>
  <si>
    <t xml:space="preserve">Quantitativo Combustibile </t>
  </si>
  <si>
    <t>quota di prezzo CSEA (ex C.C.S.E.)</t>
  </si>
  <si>
    <t>quota di prezzo CSEA (ex C.C.S.E.);</t>
  </si>
  <si>
    <t xml:space="preserve">B14.a - Spese per lavori, manutenzione e riparazioni </t>
  </si>
  <si>
    <t>B14.b - Contributi comuni montani, canoni, tasse, etc</t>
  </si>
  <si>
    <t>B14.d - Spese per sussidi e liberalità</t>
  </si>
  <si>
    <t>C17.aa - Interessi su mutui</t>
  </si>
  <si>
    <t>B8- Spese per godimento di beni di terzi</t>
  </si>
  <si>
    <t>Elenco immobili , macchinari, attrezzature, mezzi ed apparecchiature utilizzati dall'azienda ma non di sua proprietà</t>
  </si>
  <si>
    <t>C17.bb - Interessi su finanziamenti</t>
  </si>
  <si>
    <t>C17.cc - Interessi su altri debiti</t>
  </si>
  <si>
    <t>B7.b.be- compenso organi sociali</t>
  </si>
  <si>
    <t>Compenso Amministratore Delegato</t>
  </si>
  <si>
    <t>Compenso Collegio Sindacale</t>
  </si>
  <si>
    <t>Compenso Consiglio di Amministrazione</t>
  </si>
  <si>
    <t xml:space="preserve">Organo sociale </t>
  </si>
  <si>
    <t xml:space="preserve">Descrizione finanziamento </t>
  </si>
  <si>
    <t>TAEG</t>
  </si>
  <si>
    <t>B14.d - Spese di rappresentanza</t>
  </si>
  <si>
    <t xml:space="preserve">Voce B12 Accantonamenti per rischi </t>
  </si>
  <si>
    <t>B14.c - quota di prezzo CSEA (ex C.C.S.E.)</t>
  </si>
  <si>
    <t>B14.d - Altri</t>
  </si>
  <si>
    <t xml:space="preserve">B7.b.bc- Spese per prestazioni professionali: </t>
  </si>
  <si>
    <t>Altre voci</t>
  </si>
  <si>
    <t>B6.f.fb - Altri materiali - dettaglio costi sostenuti per l'acquisto di libri, pubblicazioni, giornali, riviste, abbonamenti e altro materiale, attrezzatura e apparecchiatura</t>
  </si>
  <si>
    <t xml:space="preserve">Descrizione categoria </t>
  </si>
  <si>
    <t>Costo storico al 31/12/20x(x-1)</t>
  </si>
  <si>
    <t>F.do amm.to al 31/12/20x(x-1)</t>
  </si>
  <si>
    <t>Valore netto al 31/12/20x(x-1)</t>
  </si>
  <si>
    <t>Incrementi 20xx</t>
  </si>
  <si>
    <t>Decrementi 20xx</t>
  </si>
  <si>
    <t>Amm.to esercizio 20xx</t>
  </si>
  <si>
    <t>Costo storico al 31/12/20xx</t>
  </si>
  <si>
    <t>F.do amm.to al 31/12/20xx</t>
  </si>
  <si>
    <t>Valore netto al 31/12/20xx</t>
  </si>
  <si>
    <t>Sottocategoria</t>
  </si>
  <si>
    <t xml:space="preserve">Totale categoria </t>
  </si>
  <si>
    <t>Dati fisici</t>
  </si>
  <si>
    <t>Dati anagrafici</t>
  </si>
  <si>
    <t>ISTRUZIONI PER LA COMPILAZIONE</t>
  </si>
  <si>
    <t>Di seguito si riportano schede da compilare per l'istruttoria anno 20xx:</t>
  </si>
  <si>
    <t>Conto economico</t>
  </si>
  <si>
    <t>Dati generali</t>
  </si>
  <si>
    <t>Voce A5</t>
  </si>
  <si>
    <t>Voce B6</t>
  </si>
  <si>
    <t>Voce B7</t>
  </si>
  <si>
    <t>Voce B8</t>
  </si>
  <si>
    <t>Voce B9</t>
  </si>
  <si>
    <t>Voce B10</t>
  </si>
  <si>
    <t>Voce B11</t>
  </si>
  <si>
    <t>Voce B12</t>
  </si>
  <si>
    <t>Voce B14</t>
  </si>
  <si>
    <t>Voce C17</t>
  </si>
  <si>
    <t>Note spese</t>
  </si>
  <si>
    <t>Scheda</t>
  </si>
  <si>
    <t xml:space="preserve">Dati anagrafici e fisici </t>
  </si>
  <si>
    <t>Conto economico riclassificato nella Scheda istruttoria da compilare per gli anni 20x(x-1) e 20xx</t>
  </si>
  <si>
    <t>Conto economico come da prospetti di bilancio approvato da compilare per gli anni 20x(x-1) e 20xx e riconciliazione con la scheda istruttoria</t>
  </si>
  <si>
    <t>Altri ricavi e proventi con separata indicazione dei contributi in c/ esercizio</t>
  </si>
  <si>
    <t>Costi per materie prime, sussidiarie, di consumo e di merci</t>
  </si>
  <si>
    <t>Costi per servizi</t>
  </si>
  <si>
    <t xml:space="preserve">Costo per il personale </t>
  </si>
  <si>
    <t>Ammortamenti e svalutazioni</t>
  </si>
  <si>
    <t>Variazioni delle rimanenze di materie prime, sussidiarie di consumo e merci</t>
  </si>
  <si>
    <t xml:space="preserve">Accantonamenti per rischi </t>
  </si>
  <si>
    <t xml:space="preserve">Oneri diversi di gestione </t>
  </si>
  <si>
    <t xml:space="preserve">Note spese trasferte </t>
  </si>
  <si>
    <t>Note spese trasferte</t>
  </si>
  <si>
    <t>Interessi ed altri oneri finanziari, con separata indicazione di quelli verso imprese controllate e collegate e verso controllanti</t>
  </si>
  <si>
    <t>B11 - Variazioni delle rimanenze di materie prime, sussidiarie di consumo e merci</t>
  </si>
  <si>
    <t>Per documentazione a supporto si intendono i mastrini contabili, le fatture/ricevute fiscali collegate e ogni altra documentazione comprovante l'effettivo sostenimento delle spese.</t>
  </si>
  <si>
    <t xml:space="preserve">B12) Accantonamenti per rischi </t>
  </si>
  <si>
    <t>B12.aa</t>
  </si>
  <si>
    <t>B12.bb</t>
  </si>
  <si>
    <t>B12.cc</t>
  </si>
  <si>
    <t>B12.dd</t>
  </si>
  <si>
    <t>B12.dd - Acc.to in altro</t>
  </si>
  <si>
    <t>Tabella TAEG su finanziamenti</t>
  </si>
  <si>
    <t>Compilare la tabella sottostante riportando i valori di Conto economico come da prospetti di bilancio approvati</t>
  </si>
  <si>
    <t xml:space="preserve">Importo mastrini/dettaglio </t>
  </si>
  <si>
    <t>Delta</t>
  </si>
  <si>
    <t>LEGENDA REFERENZIAZIONE DOCUMENTAZIONE</t>
  </si>
  <si>
    <t xml:space="preserve">mastrini contabili </t>
  </si>
  <si>
    <t>i)</t>
  </si>
  <si>
    <t>ii)</t>
  </si>
  <si>
    <t>NB: Nel caso di variazione tra conto economico e scheda istruttoria dovuta a riclassifiche tra voci, accertarsi che la somma algebrica di tali riclassifiche sia pari a zero e pertanto che il risultato d'esercizio tra conto economico sia uguale a quello riportato nella scheda istruttoria.</t>
  </si>
  <si>
    <t>B6.a-Energia elettrica</t>
  </si>
  <si>
    <t>B6.b-Olio combustibile per la produzione di e.e.</t>
  </si>
  <si>
    <t>B6.c-gas metano per la produzione di e.e.</t>
  </si>
  <si>
    <t>B6.d/e-altri combustibili per la produzione di e.e.</t>
  </si>
  <si>
    <t>B6.f-altre materie prime e merci</t>
  </si>
  <si>
    <t>Ref. Cartella</t>
  </si>
  <si>
    <t xml:space="preserve">fatture </t>
  </si>
  <si>
    <t>documento di trasporto</t>
  </si>
  <si>
    <t>Costo orario dipendente</t>
  </si>
  <si>
    <t>Nr. Interv. Sostit. reattori (N)</t>
  </si>
  <si>
    <t>Nr. Lampade sostituite (N)</t>
  </si>
  <si>
    <t>Media tempo impiegato (M)</t>
  </si>
  <si>
    <t>Tempo sostituzione lampade annuo</t>
  </si>
  <si>
    <t>Costo sostituzione lampade annuo</t>
  </si>
  <si>
    <t>Controlli ordinari rete I.P. (H)</t>
  </si>
  <si>
    <t>Manutenzione annua</t>
  </si>
  <si>
    <t>TOTALE COSTO DEL PERSONALE</t>
  </si>
  <si>
    <t>Nominativo dipendente</t>
  </si>
  <si>
    <t>TOTALE COSTI CORRELATI MAN. ILL. PUBBLICA</t>
  </si>
  <si>
    <t>B7.a-spese per vettoriamento e.e. da altre imprese</t>
  </si>
  <si>
    <t>B7.b-ba-spese per trasporto combustibili</t>
  </si>
  <si>
    <t>B7.b-bb-spese per consulenze</t>
  </si>
  <si>
    <t>B7.b-bc-spese per prestazioni professionali</t>
  </si>
  <si>
    <t>B7.b-bd-compenso organi sociali</t>
  </si>
  <si>
    <t>B7.b-be-altre</t>
  </si>
  <si>
    <t xml:space="preserve">contratti/fatture </t>
  </si>
  <si>
    <t>verbali di nomina con indicazione del compenso</t>
  </si>
  <si>
    <t xml:space="preserve">Ref cartella sottovoce </t>
  </si>
  <si>
    <t>Sotto-voce</t>
  </si>
  <si>
    <t>fatture e/o altra documentazione</t>
  </si>
  <si>
    <t>B9.a-salari e stipendi</t>
  </si>
  <si>
    <t>B9.b-oneri sociali</t>
  </si>
  <si>
    <t>B6.c-trattamento fine rapporto</t>
  </si>
  <si>
    <t>B6.d-trattamento di quiescenza e simili</t>
  </si>
  <si>
    <t>B6.e-altri costi</t>
  </si>
  <si>
    <t>a) Immobilizzazioni immateriali</t>
  </si>
  <si>
    <t>b) Immobilizzazioni materiali</t>
  </si>
  <si>
    <t xml:space="preserve">libro cespiti </t>
  </si>
  <si>
    <t>Ref sottocartella documentazione</t>
  </si>
  <si>
    <t>B10.a-ammortamento immobilizzazioni immateriali</t>
  </si>
  <si>
    <t>B10.b-ammortamento immobilizzazioni materiali</t>
  </si>
  <si>
    <t>B11.a-materiali</t>
  </si>
  <si>
    <t>B11.b-combustibili</t>
  </si>
  <si>
    <t>B11.c-altro.</t>
  </si>
  <si>
    <r>
      <t>Importo (</t>
    </r>
    <r>
      <rPr>
        <b/>
        <sz val="11"/>
        <color theme="1"/>
        <rFont val="Calibri"/>
        <family val="2"/>
      </rPr>
      <t>€)</t>
    </r>
  </si>
  <si>
    <t>TOTALE</t>
  </si>
  <si>
    <t xml:space="preserve">B12.dd-altro </t>
  </si>
  <si>
    <t>B14.a-spese per lavori, manutenzione e riparazioni</t>
  </si>
  <si>
    <t>B14.b-contributi comuni montani, canoni, tasse, etc.</t>
  </si>
  <si>
    <t>B14.c-quota di prezzo CSEA (ex C.C.S.E.)</t>
  </si>
  <si>
    <t>B14.d-altri</t>
  </si>
  <si>
    <t>B11.c-altro</t>
  </si>
  <si>
    <t>B14.d -Spese per sussidi e liberalità: fatture e/o altra documentazione</t>
  </si>
  <si>
    <t>B14.d -Spese di rappresentanza: fatture e/o altra documentazione</t>
  </si>
  <si>
    <t>C17.aa-interessi su mutui</t>
  </si>
  <si>
    <t>C17.bb-interessi su finanziamenti a breve</t>
  </si>
  <si>
    <t>C17.cc-interessi su altri debiti</t>
  </si>
  <si>
    <t xml:space="preserve">Note Spese </t>
  </si>
  <si>
    <t>nota spese n°1, nota spese n°2, nota spese n°xx</t>
  </si>
  <si>
    <t>1) compilare le tabelle presenti nel format indicato;</t>
  </si>
  <si>
    <t>Per ogni singola scheda si richiede di:</t>
  </si>
  <si>
    <t>Di seguito si riporta la referenziazione e il percorso delle cartelle da seguire per l'invio della documentazione richiesta in ogni singola scheda:</t>
  </si>
  <si>
    <t>2) ove richiesto, inviare la documentazione di supporto ( per la referenziazione della documentazione si rimanda a quanto descritto in "Legenda referenziazione doc.");</t>
  </si>
  <si>
    <t>C.S.E.A</t>
  </si>
  <si>
    <t>SCHEDA ISTRUTTORIA</t>
  </si>
  <si>
    <t>indirizzo pec</t>
  </si>
  <si>
    <t>1) Compilare la tabella sottostante riportando i valori di Conto economico riclassificati nella Scheda Istruttoria per gli anni 20x(x-1) e 20xx</t>
  </si>
  <si>
    <t>2) Inserire note esplicative nell'apposita colonna "Descrizione note" ad ogni voce di bilancio nel caso in cui ci fossero variazioni in aumento e diminuzione del 5% rispetto all’anno precedente</t>
  </si>
  <si>
    <t xml:space="preserve">incidenza </t>
  </si>
  <si>
    <t xml:space="preserve">Incidenza </t>
  </si>
  <si>
    <t>riferimento mastrino</t>
  </si>
  <si>
    <t>Importo relativo alla consulenza corrisposto nell'anno 20xx</t>
  </si>
  <si>
    <t>N°fattura</t>
  </si>
  <si>
    <t>SUB-TOTALE</t>
  </si>
  <si>
    <t>mastrini contabili</t>
  </si>
  <si>
    <t>b) se il rapporto tra il totale del mastrino ed il totale della voce B8 è inferiore al 30%, fornire la seguente documentazione (mastrini contabili)</t>
  </si>
  <si>
    <t>a) se il rapporto tra il totale del mastrino ed il totale della voce B8 è superiore e/o uguale al 30%, fornire la seguente documentazione (mastrini contabili, fatture e contratti (se presenti));</t>
  </si>
  <si>
    <t>eventuali superminimi pattuiti ad personam</t>
  </si>
  <si>
    <t>apposita relazione riguardante i soggetti beneficiari</t>
  </si>
  <si>
    <t>2) Documentazione da ottenere:</t>
  </si>
  <si>
    <t>b) se il rapporto tra il totale del mastrino ed il totale della sotto-voce B14.d è inferiore al 30%, fornire la seguente documentazione (mastrini contabili)</t>
  </si>
  <si>
    <r>
      <t>Descrizione note 
(d</t>
    </r>
    <r>
      <rPr>
        <b/>
        <u/>
        <sz val="11"/>
        <rFont val="Calibri"/>
        <family val="2"/>
        <scheme val="minor"/>
      </rPr>
      <t>a compilare obbligatoriamente in caso di variazioni percentuali del 5% rispetto all'anno precedente</t>
    </r>
    <r>
      <rPr>
        <b/>
        <sz val="11"/>
        <rFont val="Calibri"/>
        <family val="2"/>
        <scheme val="minor"/>
      </rPr>
      <t>)</t>
    </r>
  </si>
  <si>
    <t>Quantità (LITRI)</t>
  </si>
  <si>
    <t>Quantità (KG)</t>
  </si>
  <si>
    <t>Prezzo unitario (unità di misura)</t>
  </si>
  <si>
    <t>Se il valore economico è comprensivo delle spese di trasporto, compilare la colonna M con il valore economico necessario all'esecuzione di tale attività</t>
  </si>
  <si>
    <t>Prezzo medio unitario (unità di misura)</t>
  </si>
  <si>
    <t>*</t>
  </si>
  <si>
    <t>Note*</t>
  </si>
  <si>
    <t>Se la spesa si riferisce ad una consulenza professionale resa a supporto di contenziosi legali, compilare la colonna G con indicazione del relativo procedimento</t>
  </si>
  <si>
    <t>Se la spesa si riferisce ad una prestazione professionale resa a supporto di contenziosi legali, compilare la colonna G con indicazione del relativo procedimento</t>
  </si>
  <si>
    <t xml:space="preserve">Data verbale CdA </t>
  </si>
  <si>
    <t>Periodo di validità incarico</t>
  </si>
  <si>
    <t>Esito del procedimento (indicare la Parte vincitrice)</t>
  </si>
  <si>
    <t>Esito del procedimento (indicare la Parte soccombente)</t>
  </si>
  <si>
    <t>Contenziosi legali</t>
  </si>
  <si>
    <t>a) se il rapporto tra il totale del mastrino ed il totale della sotto-voce B14.d è superiore e/o uguale al 30%, fornire la seguente documentazione (mastrini contabili, fatture e/o altra documentazione);</t>
  </si>
  <si>
    <t>fatture, contratti e/o altra documentazione</t>
  </si>
  <si>
    <t>Documentazione da ottenere</t>
  </si>
  <si>
    <t>documentazione contenziosi legali suddivisa per consulente/professionista</t>
  </si>
  <si>
    <t>Descrizione bene (immobili, macchinari, attrezzature etc)</t>
  </si>
  <si>
    <t xml:space="preserve">B9.e - Altri costi </t>
  </si>
  <si>
    <t>Quantità (kg)</t>
  </si>
  <si>
    <t>Quantità (litri)</t>
  </si>
  <si>
    <t>TIPO</t>
  </si>
  <si>
    <t>Motivazione accantonamento</t>
  </si>
  <si>
    <t>dettaglio da compilare</t>
  </si>
  <si>
    <t>(Inserire la RAL di ogni dipendente)</t>
  </si>
  <si>
    <t>Indirizzo e-mail (referente di riferimento istruttoria)</t>
  </si>
  <si>
    <t>Valori bilancio 20x(x-1)</t>
  </si>
  <si>
    <t>Valori bilancio 20xx</t>
  </si>
  <si>
    <t xml:space="preserve">Variazione </t>
  </si>
  <si>
    <t>Note (SI/NO)</t>
  </si>
  <si>
    <t>(€)</t>
  </si>
  <si>
    <t xml:space="preserve">Variazione percentuale </t>
  </si>
  <si>
    <t>1) Dettaglio sottostante da compilare (aggiungere eventuali righe) e documentazione a supporto (mastrini contabili)</t>
  </si>
  <si>
    <t>1) Dettaglio sottostante da compilare  (aggiungere eventuali righe)  e documentazione completa a supporto (mastrini contabili e fatture)</t>
  </si>
  <si>
    <t>2) Per la sottovoce B6.f.fa - olio lubrificante, compilare il dettaglio sottostante  (aggiungere eventuali righe) :</t>
  </si>
  <si>
    <t>3) Per la sottovoce B6.f.fb - altri materiali, compilare i dettagli sottostanti  (aggiungere eventuali righe) :</t>
  </si>
  <si>
    <t>dettaglio sottostante da compilare  (aggiungere eventuali righe)  e documentazione completa a supporto ( mastrini contabili e fatture)</t>
  </si>
  <si>
    <t>dettaglio sottostante da compilare  (aggiungere eventuali righe)  e documentazione completa a supporto ( mastrini contabili, fatture e documenti di trasporto)</t>
  </si>
  <si>
    <t>dettaglio sottostante da compilare  (aggiungere eventuali righe)  e documentazione completa a supporto ( mastrini contabili e contratti/fatture)</t>
  </si>
  <si>
    <t>dettaglio sottostante da compilare  (aggiungere eventuali righe) e documentazione completa a supporto ( mastrini contabili e contratti/fatture)</t>
  </si>
  <si>
    <t>dettaglio sottostante da compilare  (aggiungere eventuali righe)  e documentazione completa a supporto ( mastrini contabili e verbali di nomina con indicazione del compenso)</t>
  </si>
  <si>
    <t>dettaglio sottostante da compilare  (aggiungere eventuali righe)  e documentazione a supporto (mastrini contabili, fatture e/o altra documentazione)</t>
  </si>
  <si>
    <t xml:space="preserve">1) dettaglio sottostante da compilare  (aggiungere eventuali righe) </t>
  </si>
  <si>
    <t>dettaglio sottostante da compilare  (aggiungere eventuali righe) e documentazione a supporto ( mastrini contabili)</t>
  </si>
  <si>
    <t>Dettaglio sottostante da compilare  (aggiungere eventuali righe) e documentazione a supporto ( mastrini contabili)</t>
  </si>
  <si>
    <t>dettaglio sottostante da compilare  (aggiungere eventuali righe)  e documentazione a supporto ( mastrini contabili)</t>
  </si>
  <si>
    <t>dettaglio sottostante da compilare (aggiungere eventuali righe)  e documentazione completa a supporto ( mastrini contabili, fatture e/o altra documentazione)</t>
  </si>
  <si>
    <t xml:space="preserve">Dettaglio da compilare (aggiungere eventuali righe) </t>
  </si>
  <si>
    <t xml:space="preserve">2) Compilazione prospetto sottostante  (aggiungere eventuali righe)  che consenta una agevole riconciliazione tra i suddetti dati evidenziati nel Bilancio 20xx e gli importi indicati nell’estratto del registro dei beni ammortizzabili: </t>
  </si>
  <si>
    <t xml:space="preserve">1) dettaglio sottostante da compilare  (aggiungere eventuali righe)  e documentazione da fornire a supporto della motivazione dell'accantonamento (mastrini contabili e documentazione) </t>
  </si>
  <si>
    <t>1) dettaglio sottostante da compilare  (aggiungere eventuali righe) e documentazione completa a supporto ( mastrini contabili, fatture e/o altra documentazione)</t>
  </si>
  <si>
    <t>1) dettaglio sottostante da compilare  (aggiungere eventuali righe)  e documentazione a supporto ( mastrini contabili)</t>
  </si>
  <si>
    <r>
      <t xml:space="preserve">1) dettaglio sottostante da compilare </t>
    </r>
    <r>
      <rPr>
        <strike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(aggiungere eventuali righe) </t>
    </r>
  </si>
  <si>
    <t>1) dettaglio sottostante da compilare  (aggiungere eventuali righe)  e documentazione a supporto</t>
  </si>
  <si>
    <t>1) dettaglio sottostante da compilare  (aggiungere eventuali righe) e documentazione a supporto</t>
  </si>
  <si>
    <t>dettaglio sottostante da compilare  (aggiungere eventuali righe)  e documentazione completa a supporto ( mastrini contabili, contratto mutuo con piano di ammortamento, fatture e/o altra documentazione)</t>
  </si>
  <si>
    <t>dettaglio sottostante da compilare  (aggiungere eventuali righe)  e documentazione completa a supporto (mastrini contabili, contratto di finanziamento con piano di ammortamento, fatture e/o altra documentazione)</t>
  </si>
  <si>
    <t>dettaglio sottostante da compilare  (aggiungere eventuali righe) e documentazione completa a supporto ( mastrini contabili, fatture e/o altra documentazione)</t>
  </si>
  <si>
    <t>1) Tabella da compilare  (aggiungere eventuali righe) relativa ai contenziosi legali (se presenti) riferiti al 20xx, con indicazione delle prestazioni legali/tecniche rese da ciascun consulente/professionista:</t>
  </si>
  <si>
    <r>
      <t>2) "Contenzioso concluso":  invio della documentazione relativa al contenzioso ai fini dell'evidenza dell'attinenza all'esercizio elettrico, nonché copia della</t>
    </r>
    <r>
      <rPr>
        <u/>
        <sz val="11"/>
        <color theme="1"/>
        <rFont val="Calibri"/>
        <family val="2"/>
        <scheme val="minor"/>
      </rPr>
      <t xml:space="preserve"> sentenza conclusiva passata in giudicato, che attesti la fine del contenzioso.</t>
    </r>
  </si>
  <si>
    <t>Numero di telefono (referente di riferimento istruttoria)</t>
  </si>
  <si>
    <t>Nome referente riferimento istruttoria</t>
  </si>
  <si>
    <t>2) In presenza di ricavi relativi alla manutenzione dell'illuminazione pubblica iscritti all'interno della sottovoce A5.b, compilare in formato excel il prospetto riepilogativo dei costi correlati a tale ricavi.</t>
  </si>
  <si>
    <t>a) se il rapporto tra il totale della sotto-voce B11.a ed il totale della voce B11 è superiore e/o uguale al 30%, fornire la seguente documentazione: mastrini contabili, fatture e/o altra documentazione;</t>
  </si>
  <si>
    <t>b) se il rapporto tra il totale dsotto-voce B11.a ed il totale della voce B11 è inferiore al 30%, fornire la seguente documentazione: mastrini contabili</t>
  </si>
  <si>
    <t>a) se il rapporto tra il totale della sotto-voce B11.b ed il totale della voce B11 è superiore e/o uguale al 30%, fornire la seguente documentazione: mastrini contabili, fatture e/o altra documentazione;</t>
  </si>
  <si>
    <t>b) se il rapporto tra sotto-voce B11.b ed il totale della voce B11 è inferiore al 30%, fornire la seguente documentazione: mastrini contabili</t>
  </si>
  <si>
    <t>b) se il rapporto tra  il totale della sotto-voce B11.c e il totale della voce B.11 è inferiore al 30%, fornire la seguente documentazione (mastrini contabili)</t>
  </si>
  <si>
    <t>a) se il rapporto tra il totale della sotto-voce B11.c e il totale della voce B.11 è superiore e/o uguale al 30%, fornire la seguente documentazione: mastrini contabili, fatture e/o altra documentazione;</t>
  </si>
  <si>
    <t>Dettaglio note spese per trasferte da compilare (aggiungere eventuali righe) e documentazione a supporto (prospetto note spese, fatture/ricevute e/o altra documentazione fiscale)</t>
  </si>
  <si>
    <t>B9.c</t>
  </si>
  <si>
    <t>B9.d</t>
  </si>
  <si>
    <t>B9.e</t>
  </si>
  <si>
    <t>*Costo di trasporto</t>
  </si>
  <si>
    <t>NB: La CSEA si riserva la facoltà di chiedere successivamente documentazione di supporto (fatture e documenti di trasporto)</t>
  </si>
  <si>
    <t>1) Dettaglio sottostante da compilare  (aggiungere eventuali righe) e documentazione a supporto (mastrini contabili)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</si>
</sst>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;\(#,##0\)"/>
    <numFmt numFmtId="165" formatCode="&quot;L.&quot;\ #,##0;[Red]\-&quot;L.&quot;\ #,##0"/>
    <numFmt numFmtId="166" formatCode="\ #,##0;[Red]\-\ #,##0"/>
    <numFmt numFmtId="167" formatCode="_-[$€-410]\ * #,##0.00_-;\-[$€-410]\ * #,##0.00_-;_-[$€-410]\ * &quot;-&quot;??_-;_-@_-"/>
    <numFmt numFmtId="168" formatCode="_-[$€-410]\ * #,##0_-;\-[$€-410]\ * #,##0_-;_-[$€-410]\ * &quot;-&quot;??_-;_-@_-"/>
    <numFmt numFmtId="169" formatCode="_-&quot;€&quot;\ * #,##0.00_-;\-&quot;€&quot;\ * #,##0.00_-;_-&quot;€&quot;\ * &quot;-&quot;??_-;_-@_-"/>
    <numFmt numFmtId="170" formatCode="_-&quot;L.&quot;\ * #,##0_-;\-&quot;L.&quot;\ * #,##0_-;_-&quot;L.&quot;\ * &quot;-&quot;_-;_-@_-"/>
    <numFmt numFmtId="171" formatCode="_-[$€-2]\ * #,##0.00_-;\-[$€-2]\ * #,##0.00_-;_-[$€-2]\ * &quot;-&quot;??_-"/>
    <numFmt numFmtId="172" formatCode="_-&quot;L.&quot;\ * #,##0.00_-;\-&quot;L.&quot;\ * #,##0.00_-;_-&quot;L.&quot;\ * &quot;-&quot;??_-;_-@_-"/>
    <numFmt numFmtId="173" formatCode="_ * #,##0.00_ ;_ * \-#,##0.00_ ;_ * &quot;-&quot;??_ ;_ @_ "/>
    <numFmt numFmtId="174" formatCode="&quot;$&quot;#,##0_);[Red]\(&quot;$&quot;#,##0\)"/>
    <numFmt numFmtId="175" formatCode="&quot;$&quot;#,##0.00_);[Red]\(&quot;$&quot;#,##0.00\)"/>
    <numFmt numFmtId="176" formatCode="#,##0.00&quot; F&quot;_);\(#,##0.00&quot; F&quot;\)"/>
    <numFmt numFmtId="177" formatCode="&quot;$&quot;#,##0;[Red]\-&quot;$&quot;#,##0"/>
    <numFmt numFmtId="178" formatCode="&quot;$&quot;#,##0.00;[Red]\-&quot;$&quot;#,##0.00"/>
    <numFmt numFmtId="179" formatCode="_-* #,##0_-;\-* #,##0_-;_-* &quot;-&quot;??_-;_-@_-"/>
    <numFmt numFmtId="180" formatCode="[$€-2]\ #,##0.00;[Red]\-[$€-2]\ #,##0.00"/>
    <numFmt numFmtId="181" formatCode="#,##0.00\ &quot;€&quot;"/>
  </numFmts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–¾’©"/>
      <charset val="128"/>
    </font>
    <font>
      <sz val="10"/>
      <name val="Helv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41" fontId="1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14" fillId="0" borderId="0"/>
    <xf numFmtId="0" fontId="1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3" fillId="1" borderId="8"/>
    <xf numFmtId="38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38" fontId="17" fillId="2" borderId="0" applyNumberFormat="0" applyBorder="0" applyAlignment="0" applyProtection="0"/>
    <xf numFmtId="10" fontId="17" fillId="3" borderId="8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18" fillId="0" borderId="0"/>
    <xf numFmtId="15" fontId="3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0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83">
    <xf numFmtId="0" fontId="0" fillId="0" borderId="0" xfId="0"/>
    <xf numFmtId="0" fontId="5" fillId="0" borderId="0" xfId="4" applyFont="1"/>
    <xf numFmtId="0" fontId="6" fillId="0" borderId="0" xfId="4" applyFont="1"/>
    <xf numFmtId="0" fontId="6" fillId="0" borderId="0" xfId="1" applyFont="1"/>
    <xf numFmtId="0" fontId="5" fillId="0" borderId="0" xfId="4" applyFont="1" applyAlignment="1">
      <alignment horizontal="center"/>
    </xf>
    <xf numFmtId="0" fontId="5" fillId="0" borderId="0" xfId="4" applyFont="1" applyAlignment="1">
      <alignment horizontal="left"/>
    </xf>
    <xf numFmtId="0" fontId="6" fillId="0" borderId="20" xfId="4" applyFont="1" applyBorder="1"/>
    <xf numFmtId="168" fontId="6" fillId="0" borderId="21" xfId="4" applyNumberFormat="1" applyFont="1" applyBorder="1"/>
    <xf numFmtId="168" fontId="6" fillId="0" borderId="22" xfId="4" applyNumberFormat="1" applyFont="1" applyBorder="1"/>
    <xf numFmtId="168" fontId="6" fillId="0" borderId="23" xfId="4" applyNumberFormat="1" applyFont="1" applyBorder="1"/>
    <xf numFmtId="0" fontId="6" fillId="0" borderId="24" xfId="4" applyFont="1" applyBorder="1"/>
    <xf numFmtId="168" fontId="6" fillId="0" borderId="25" xfId="4" applyNumberFormat="1" applyFont="1" applyBorder="1"/>
    <xf numFmtId="168" fontId="6" fillId="0" borderId="26" xfId="4" applyNumberFormat="1" applyFont="1" applyBorder="1"/>
    <xf numFmtId="168" fontId="6" fillId="0" borderId="27" xfId="4" applyNumberFormat="1" applyFont="1" applyBorder="1"/>
    <xf numFmtId="0" fontId="7" fillId="0" borderId="28" xfId="4" applyFont="1" applyBorder="1"/>
    <xf numFmtId="168" fontId="6" fillId="0" borderId="29" xfId="4" applyNumberFormat="1" applyFont="1" applyBorder="1"/>
    <xf numFmtId="168" fontId="6" fillId="0" borderId="30" xfId="4" applyNumberFormat="1" applyFont="1" applyBorder="1"/>
    <xf numFmtId="168" fontId="6" fillId="0" borderId="31" xfId="4" applyNumberFormat="1" applyFont="1" applyBorder="1"/>
    <xf numFmtId="0" fontId="5" fillId="0" borderId="32" xfId="4" applyFont="1" applyBorder="1"/>
    <xf numFmtId="168" fontId="8" fillId="0" borderId="34" xfId="4" applyNumberFormat="1" applyFont="1" applyBorder="1"/>
    <xf numFmtId="168" fontId="5" fillId="0" borderId="35" xfId="4" applyNumberFormat="1" applyFont="1" applyBorder="1"/>
    <xf numFmtId="168" fontId="5" fillId="0" borderId="34" xfId="4" applyNumberFormat="1" applyFont="1" applyBorder="1"/>
    <xf numFmtId="168" fontId="5" fillId="0" borderId="36" xfId="4" applyNumberFormat="1" applyFont="1" applyBorder="1"/>
    <xf numFmtId="168" fontId="6" fillId="0" borderId="0" xfId="4" applyNumberFormat="1" applyFont="1"/>
    <xf numFmtId="0" fontId="8" fillId="0" borderId="37" xfId="4" applyFont="1" applyBorder="1"/>
    <xf numFmtId="168" fontId="8" fillId="0" borderId="37" xfId="4" applyNumberFormat="1" applyFont="1" applyBorder="1"/>
    <xf numFmtId="0" fontId="6" fillId="0" borderId="38" xfId="4" applyFont="1" applyBorder="1"/>
    <xf numFmtId="168" fontId="6" fillId="0" borderId="39" xfId="4" applyNumberFormat="1" applyFont="1" applyBorder="1"/>
    <xf numFmtId="3" fontId="6" fillId="0" borderId="0" xfId="4" applyNumberFormat="1" applyFont="1"/>
    <xf numFmtId="0" fontId="7" fillId="0" borderId="26" xfId="4" applyFont="1" applyBorder="1"/>
    <xf numFmtId="168" fontId="7" fillId="0" borderId="25" xfId="4" applyNumberFormat="1" applyFont="1" applyBorder="1"/>
    <xf numFmtId="168" fontId="7" fillId="0" borderId="26" xfId="4" applyNumberFormat="1" applyFont="1" applyBorder="1"/>
    <xf numFmtId="0" fontId="6" fillId="0" borderId="40" xfId="4" applyFont="1" applyBorder="1"/>
    <xf numFmtId="168" fontId="7" fillId="0" borderId="39" xfId="4" applyNumberFormat="1" applyFont="1" applyBorder="1"/>
    <xf numFmtId="0" fontId="6" fillId="0" borderId="28" xfId="4" applyFont="1" applyBorder="1"/>
    <xf numFmtId="168" fontId="5" fillId="0" borderId="0" xfId="4" applyNumberFormat="1" applyFont="1"/>
    <xf numFmtId="0" fontId="6" fillId="0" borderId="22" xfId="4" applyFont="1" applyBorder="1"/>
    <xf numFmtId="168" fontId="6" fillId="0" borderId="41" xfId="4" applyNumberFormat="1" applyFont="1" applyBorder="1"/>
    <xf numFmtId="0" fontId="6" fillId="0" borderId="26" xfId="4" applyFont="1" applyBorder="1"/>
    <xf numFmtId="168" fontId="7" fillId="0" borderId="27" xfId="4" applyNumberFormat="1" applyFont="1" applyBorder="1"/>
    <xf numFmtId="0" fontId="6" fillId="0" borderId="42" xfId="4" applyFont="1" applyBorder="1"/>
    <xf numFmtId="168" fontId="6" fillId="0" borderId="43" xfId="4" applyNumberFormat="1" applyFont="1" applyBorder="1"/>
    <xf numFmtId="168" fontId="5" fillId="0" borderId="33" xfId="4" applyNumberFormat="1" applyFont="1" applyBorder="1"/>
    <xf numFmtId="168" fontId="5" fillId="0" borderId="44" xfId="4" applyNumberFormat="1" applyFont="1" applyBorder="1"/>
    <xf numFmtId="0" fontId="5" fillId="0" borderId="45" xfId="4" applyFont="1" applyBorder="1"/>
    <xf numFmtId="168" fontId="5" fillId="0" borderId="45" xfId="4" applyNumberFormat="1" applyFont="1" applyBorder="1"/>
    <xf numFmtId="0" fontId="5" fillId="0" borderId="0" xfId="1" applyFont="1"/>
    <xf numFmtId="2" fontId="6" fillId="0" borderId="0" xfId="1" applyNumberFormat="1" applyFont="1"/>
    <xf numFmtId="3" fontId="6" fillId="0" borderId="0" xfId="1" applyNumberFormat="1" applyFont="1"/>
    <xf numFmtId="0" fontId="5" fillId="0" borderId="0" xfId="1" applyFont="1" applyAlignment="1">
      <alignment horizontal="center"/>
    </xf>
    <xf numFmtId="0" fontId="6" fillId="0" borderId="2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right"/>
    </xf>
    <xf numFmtId="0" fontId="6" fillId="0" borderId="0" xfId="1" quotePrefix="1" applyFont="1" applyAlignment="1">
      <alignment vertical="center"/>
    </xf>
    <xf numFmtId="167" fontId="6" fillId="0" borderId="0" xfId="3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0" fillId="0" borderId="47" xfId="0" applyBorder="1"/>
    <xf numFmtId="0" fontId="0" fillId="0" borderId="40" xfId="0" applyBorder="1"/>
    <xf numFmtId="0" fontId="0" fillId="0" borderId="46" xfId="0" applyBorder="1"/>
    <xf numFmtId="0" fontId="0" fillId="0" borderId="32" xfId="0" applyBorder="1"/>
    <xf numFmtId="0" fontId="0" fillId="0" borderId="49" xfId="0" applyBorder="1"/>
    <xf numFmtId="0" fontId="0" fillId="0" borderId="44" xfId="0" applyBorder="1"/>
    <xf numFmtId="0" fontId="0" fillId="0" borderId="17" xfId="0" applyBorder="1"/>
    <xf numFmtId="0" fontId="10" fillId="0" borderId="0" xfId="0" applyFont="1" applyAlignment="1">
      <alignment horizontal="left"/>
    </xf>
    <xf numFmtId="0" fontId="5" fillId="0" borderId="1" xfId="1" applyFont="1" applyBorder="1"/>
    <xf numFmtId="164" fontId="5" fillId="0" borderId="9" xfId="1" applyNumberFormat="1" applyFont="1" applyBorder="1" applyAlignment="1">
      <alignment horizontal="right"/>
    </xf>
    <xf numFmtId="168" fontId="6" fillId="0" borderId="8" xfId="4" applyNumberFormat="1" applyFont="1" applyBorder="1"/>
    <xf numFmtId="0" fontId="6" fillId="0" borderId="50" xfId="4" applyFont="1" applyBorder="1"/>
    <xf numFmtId="168" fontId="6" fillId="0" borderId="11" xfId="4" applyNumberFormat="1" applyFont="1" applyBorder="1"/>
    <xf numFmtId="168" fontId="6" fillId="0" borderId="51" xfId="4" applyNumberFormat="1" applyFont="1" applyBorder="1"/>
    <xf numFmtId="168" fontId="6" fillId="0" borderId="52" xfId="4" applyNumberFormat="1" applyFont="1" applyBorder="1"/>
    <xf numFmtId="168" fontId="6" fillId="0" borderId="53" xfId="4" applyNumberFormat="1" applyFont="1" applyBorder="1"/>
    <xf numFmtId="0" fontId="0" fillId="0" borderId="56" xfId="0" applyBorder="1"/>
    <xf numFmtId="0" fontId="0" fillId="0" borderId="8" xfId="0" applyBorder="1"/>
    <xf numFmtId="0" fontId="9" fillId="0" borderId="0" xfId="0" applyFont="1" applyAlignment="1">
      <alignment horizontal="center"/>
    </xf>
    <xf numFmtId="0" fontId="10" fillId="0" borderId="4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9" fillId="0" borderId="8" xfId="0" applyFont="1" applyBorder="1"/>
    <xf numFmtId="0" fontId="10" fillId="0" borderId="8" xfId="0" applyFont="1" applyBorder="1"/>
    <xf numFmtId="0" fontId="6" fillId="0" borderId="8" xfId="1" applyFont="1" applyBorder="1"/>
    <xf numFmtId="20" fontId="0" fillId="0" borderId="0" xfId="0" applyNumberFormat="1"/>
    <xf numFmtId="0" fontId="15" fillId="0" borderId="0" xfId="0" applyFont="1"/>
    <xf numFmtId="0" fontId="0" fillId="0" borderId="26" xfId="0" applyBorder="1"/>
    <xf numFmtId="0" fontId="0" fillId="0" borderId="25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9" fillId="0" borderId="11" xfId="0" applyFont="1" applyBorder="1"/>
    <xf numFmtId="0" fontId="9" fillId="0" borderId="3" xfId="0" applyFont="1" applyBorder="1"/>
    <xf numFmtId="0" fontId="16" fillId="0" borderId="0" xfId="0" applyFont="1"/>
    <xf numFmtId="0" fontId="0" fillId="0" borderId="0" xfId="0" applyAlignment="1">
      <alignment wrapText="1"/>
    </xf>
    <xf numFmtId="0" fontId="0" fillId="0" borderId="18" xfId="0" applyBorder="1"/>
    <xf numFmtId="0" fontId="0" fillId="0" borderId="19" xfId="0" applyBorder="1"/>
    <xf numFmtId="0" fontId="9" fillId="0" borderId="56" xfId="0" applyFont="1" applyBorder="1" applyAlignment="1">
      <alignment horizontal="right"/>
    </xf>
    <xf numFmtId="0" fontId="9" fillId="0" borderId="18" xfId="0" applyFont="1" applyBorder="1"/>
    <xf numFmtId="179" fontId="0" fillId="0" borderId="19" xfId="85" applyNumberFormat="1" applyFont="1" applyBorder="1"/>
    <xf numFmtId="179" fontId="0" fillId="0" borderId="17" xfId="85" applyNumberFormat="1" applyFont="1" applyBorder="1"/>
    <xf numFmtId="0" fontId="0" fillId="0" borderId="52" xfId="0" applyBorder="1"/>
    <xf numFmtId="0" fontId="0" fillId="0" borderId="51" xfId="0" applyBorder="1"/>
    <xf numFmtId="0" fontId="20" fillId="0" borderId="0" xfId="111"/>
    <xf numFmtId="0" fontId="20" fillId="0" borderId="0" xfId="111" quotePrefix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7" fillId="0" borderId="0" xfId="4" applyFont="1"/>
    <xf numFmtId="0" fontId="0" fillId="0" borderId="3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0" fillId="0" borderId="6" xfId="111" applyBorder="1" applyAlignment="1">
      <alignment horizontal="center" vertical="center"/>
    </xf>
    <xf numFmtId="0" fontId="9" fillId="0" borderId="61" xfId="0" applyFont="1" applyBorder="1"/>
    <xf numFmtId="0" fontId="0" fillId="4" borderId="63" xfId="0" applyFill="1" applyBorder="1"/>
    <xf numFmtId="0" fontId="0" fillId="0" borderId="63" xfId="0" applyBorder="1"/>
    <xf numFmtId="0" fontId="0" fillId="0" borderId="36" xfId="0" applyBorder="1"/>
    <xf numFmtId="0" fontId="9" fillId="5" borderId="54" xfId="0" applyFont="1" applyFill="1" applyBorder="1" applyAlignment="1">
      <alignment horizontal="left"/>
    </xf>
    <xf numFmtId="0" fontId="9" fillId="5" borderId="55" xfId="0" applyFont="1" applyFill="1" applyBorder="1" applyAlignment="1">
      <alignment horizontal="center"/>
    </xf>
    <xf numFmtId="0" fontId="9" fillId="5" borderId="56" xfId="0" applyFont="1" applyFill="1" applyBorder="1" applyAlignment="1">
      <alignment horizontal="center"/>
    </xf>
    <xf numFmtId="0" fontId="9" fillId="5" borderId="61" xfId="0" applyFont="1" applyFill="1" applyBorder="1"/>
    <xf numFmtId="0" fontId="9" fillId="5" borderId="55" xfId="0" applyFont="1" applyFill="1" applyBorder="1" applyAlignment="1">
      <alignment horizontal="left"/>
    </xf>
    <xf numFmtId="0" fontId="9" fillId="6" borderId="8" xfId="0" applyFont="1" applyFill="1" applyBorder="1"/>
    <xf numFmtId="0" fontId="9" fillId="6" borderId="17" xfId="0" applyFont="1" applyFill="1" applyBorder="1"/>
    <xf numFmtId="180" fontId="0" fillId="0" borderId="17" xfId="0" applyNumberFormat="1" applyBorder="1"/>
    <xf numFmtId="0" fontId="0" fillId="0" borderId="1" xfId="0" applyBorder="1"/>
    <xf numFmtId="0" fontId="0" fillId="0" borderId="6" xfId="0" applyBorder="1"/>
    <xf numFmtId="180" fontId="9" fillId="0" borderId="7" xfId="0" applyNumberFormat="1" applyFont="1" applyBorder="1"/>
    <xf numFmtId="180" fontId="9" fillId="0" borderId="19" xfId="0" applyNumberFormat="1" applyFont="1" applyBorder="1"/>
    <xf numFmtId="180" fontId="9" fillId="0" borderId="17" xfId="0" applyNumberFormat="1" applyFont="1" applyBorder="1"/>
    <xf numFmtId="0" fontId="0" fillId="0" borderId="62" xfId="0" applyBorder="1"/>
    <xf numFmtId="0" fontId="0" fillId="0" borderId="61" xfId="0" applyBorder="1"/>
    <xf numFmtId="0" fontId="5" fillId="6" borderId="8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wrapText="1"/>
    </xf>
    <xf numFmtId="0" fontId="5" fillId="6" borderId="8" xfId="4" applyFont="1" applyFill="1" applyBorder="1" applyAlignment="1">
      <alignment horizontal="center"/>
    </xf>
    <xf numFmtId="0" fontId="0" fillId="7" borderId="19" xfId="0" applyFill="1" applyBorder="1"/>
    <xf numFmtId="0" fontId="20" fillId="0" borderId="8" xfId="111" quotePrefix="1" applyBorder="1" applyAlignment="1">
      <alignment horizontal="center"/>
    </xf>
    <xf numFmtId="0" fontId="0" fillId="0" borderId="41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9" fillId="6" borderId="8" xfId="0" applyFont="1" applyFill="1" applyBorder="1" applyAlignment="1">
      <alignment wrapText="1"/>
    </xf>
    <xf numFmtId="0" fontId="0" fillId="0" borderId="7" xfId="0" applyBorder="1"/>
    <xf numFmtId="179" fontId="0" fillId="0" borderId="18" xfId="85" applyNumberFormat="1" applyFont="1" applyBorder="1"/>
    <xf numFmtId="179" fontId="9" fillId="0" borderId="18" xfId="85" applyNumberFormat="1" applyFont="1" applyBorder="1"/>
    <xf numFmtId="179" fontId="0" fillId="0" borderId="63" xfId="85" applyNumberFormat="1" applyFont="1" applyBorder="1"/>
    <xf numFmtId="179" fontId="0" fillId="0" borderId="62" xfId="0" applyNumberFormat="1" applyBorder="1"/>
    <xf numFmtId="179" fontId="0" fillId="0" borderId="63" xfId="0" applyNumberFormat="1" applyBorder="1"/>
    <xf numFmtId="0" fontId="0" fillId="4" borderId="36" xfId="0" applyFill="1" applyBorder="1"/>
    <xf numFmtId="179" fontId="0" fillId="0" borderId="62" xfId="85" applyNumberFormat="1" applyFont="1" applyBorder="1"/>
    <xf numFmtId="179" fontId="0" fillId="0" borderId="61" xfId="0" applyNumberFormat="1" applyBorder="1"/>
    <xf numFmtId="0" fontId="0" fillId="0" borderId="8" xfId="0" applyBorder="1" applyAlignment="1">
      <alignment horizontal="center" vertical="center"/>
    </xf>
    <xf numFmtId="0" fontId="0" fillId="6" borderId="22" xfId="0" applyFill="1" applyBorder="1"/>
    <xf numFmtId="0" fontId="0" fillId="6" borderId="47" xfId="0" applyFill="1" applyBorder="1"/>
    <xf numFmtId="0" fontId="9" fillId="6" borderId="62" xfId="0" applyFont="1" applyFill="1" applyBorder="1"/>
    <xf numFmtId="0" fontId="9" fillId="6" borderId="48" xfId="0" applyFont="1" applyFill="1" applyBorder="1"/>
    <xf numFmtId="0" fontId="9" fillId="0" borderId="8" xfId="0" applyFont="1" applyBorder="1" applyAlignment="1">
      <alignment horizontal="right"/>
    </xf>
    <xf numFmtId="0" fontId="0" fillId="0" borderId="8" xfId="0" applyBorder="1" applyAlignment="1">
      <alignment vertical="center"/>
    </xf>
    <xf numFmtId="0" fontId="0" fillId="4" borderId="62" xfId="0" applyFill="1" applyBorder="1"/>
    <xf numFmtId="179" fontId="0" fillId="0" borderId="36" xfId="85" applyNumberFormat="1" applyFont="1" applyBorder="1"/>
    <xf numFmtId="0" fontId="9" fillId="8" borderId="40" xfId="0" applyFont="1" applyFill="1" applyBorder="1" applyAlignment="1">
      <alignment horizontal="left"/>
    </xf>
    <xf numFmtId="0" fontId="9" fillId="8" borderId="0" xfId="0" applyFont="1" applyFill="1" applyAlignment="1">
      <alignment horizontal="left"/>
    </xf>
    <xf numFmtId="0" fontId="9" fillId="8" borderId="46" xfId="0" applyFont="1" applyFill="1" applyBorder="1" applyAlignment="1">
      <alignment horizontal="center"/>
    </xf>
    <xf numFmtId="0" fontId="9" fillId="5" borderId="62" xfId="0" applyFont="1" applyFill="1" applyBorder="1"/>
    <xf numFmtId="179" fontId="0" fillId="0" borderId="0" xfId="0" applyNumberFormat="1"/>
    <xf numFmtId="179" fontId="0" fillId="0" borderId="36" xfId="0" applyNumberFormat="1" applyBorder="1"/>
    <xf numFmtId="0" fontId="20" fillId="0" borderId="8" xfId="111" applyBorder="1" applyAlignment="1">
      <alignment horizontal="center"/>
    </xf>
    <xf numFmtId="0" fontId="0" fillId="7" borderId="19" xfId="0" applyFill="1" applyBorder="1" applyAlignment="1">
      <alignment vertical="center"/>
    </xf>
    <xf numFmtId="0" fontId="9" fillId="9" borderId="61" xfId="0" applyFont="1" applyFill="1" applyBorder="1" applyAlignment="1">
      <alignment horizontal="center"/>
    </xf>
    <xf numFmtId="0" fontId="9" fillId="9" borderId="61" xfId="0" applyFont="1" applyFill="1" applyBorder="1"/>
    <xf numFmtId="180" fontId="0" fillId="0" borderId="8" xfId="0" applyNumberFormat="1" applyBorder="1"/>
    <xf numFmtId="180" fontId="9" fillId="0" borderId="11" xfId="0" applyNumberFormat="1" applyFont="1" applyBorder="1"/>
    <xf numFmtId="181" fontId="9" fillId="0" borderId="11" xfId="112" applyNumberFormat="1" applyFont="1" applyBorder="1"/>
    <xf numFmtId="0" fontId="9" fillId="6" borderId="8" xfId="0" applyFont="1" applyFill="1" applyBorder="1" applyAlignment="1">
      <alignment horizontal="center"/>
    </xf>
    <xf numFmtId="0" fontId="9" fillId="5" borderId="60" xfId="0" applyFont="1" applyFill="1" applyBorder="1"/>
    <xf numFmtId="0" fontId="9" fillId="5" borderId="56" xfId="0" applyFont="1" applyFill="1" applyBorder="1"/>
    <xf numFmtId="2" fontId="5" fillId="0" borderId="4" xfId="1" applyNumberFormat="1" applyFont="1" applyBorder="1" applyAlignment="1">
      <alignment horizontal="right"/>
    </xf>
    <xf numFmtId="0" fontId="5" fillId="10" borderId="9" xfId="1" applyFont="1" applyFill="1" applyBorder="1" applyAlignment="1">
      <alignment vertical="center"/>
    </xf>
    <xf numFmtId="0" fontId="5" fillId="10" borderId="12" xfId="1" applyFont="1" applyFill="1" applyBorder="1" applyAlignment="1">
      <alignment vertical="center"/>
    </xf>
    <xf numFmtId="164" fontId="5" fillId="10" borderId="13" xfId="1" applyNumberFormat="1" applyFont="1" applyFill="1" applyBorder="1" applyAlignment="1">
      <alignment horizontal="right"/>
    </xf>
    <xf numFmtId="0" fontId="5" fillId="10" borderId="14" xfId="1" applyFont="1" applyFill="1" applyBorder="1" applyAlignment="1">
      <alignment vertical="center"/>
    </xf>
    <xf numFmtId="0" fontId="5" fillId="10" borderId="10" xfId="1" applyFont="1" applyFill="1" applyBorder="1" applyAlignment="1">
      <alignment vertical="center"/>
    </xf>
    <xf numFmtId="2" fontId="5" fillId="10" borderId="15" xfId="1" applyNumberFormat="1" applyFont="1" applyFill="1" applyBorder="1" applyAlignment="1">
      <alignment horizontal="right"/>
    </xf>
    <xf numFmtId="164" fontId="5" fillId="10" borderId="13" xfId="1" applyNumberFormat="1" applyFont="1" applyFill="1" applyBorder="1" applyAlignment="1">
      <alignment horizontal="right" vertical="center"/>
    </xf>
    <xf numFmtId="0" fontId="5" fillId="10" borderId="10" xfId="1" applyFont="1" applyFill="1" applyBorder="1"/>
    <xf numFmtId="2" fontId="5" fillId="10" borderId="10" xfId="1" applyNumberFormat="1" applyFont="1" applyFill="1" applyBorder="1" applyAlignment="1">
      <alignment horizontal="right"/>
    </xf>
    <xf numFmtId="0" fontId="5" fillId="10" borderId="4" xfId="1" applyFont="1" applyFill="1" applyBorder="1" applyAlignment="1">
      <alignment vertical="center" wrapText="1"/>
    </xf>
    <xf numFmtId="164" fontId="6" fillId="10" borderId="10" xfId="1" applyNumberFormat="1" applyFont="1" applyFill="1" applyBorder="1" applyAlignment="1">
      <alignment horizontal="right"/>
    </xf>
    <xf numFmtId="0" fontId="5" fillId="10" borderId="15" xfId="1" applyFont="1" applyFill="1" applyBorder="1" applyAlignment="1">
      <alignment vertical="center"/>
    </xf>
    <xf numFmtId="164" fontId="5" fillId="10" borderId="15" xfId="1" applyNumberFormat="1" applyFont="1" applyFill="1" applyBorder="1" applyAlignment="1">
      <alignment horizontal="right"/>
    </xf>
    <xf numFmtId="0" fontId="5" fillId="10" borderId="15" xfId="1" applyFont="1" applyFill="1" applyBorder="1"/>
    <xf numFmtId="0" fontId="5" fillId="0" borderId="61" xfId="4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2" fontId="5" fillId="0" borderId="5" xfId="1" applyNumberFormat="1" applyFont="1" applyBorder="1" applyAlignment="1">
      <alignment horizontal="center"/>
    </xf>
    <xf numFmtId="2" fontId="5" fillId="0" borderId="10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5" fillId="0" borderId="7" xfId="1" applyNumberFormat="1" applyFont="1" applyBorder="1" applyAlignment="1">
      <alignment horizontal="center"/>
    </xf>
    <xf numFmtId="2" fontId="5" fillId="0" borderId="10" xfId="1" applyNumberFormat="1" applyFont="1" applyBorder="1" applyAlignment="1">
      <alignment horizontal="right"/>
    </xf>
    <xf numFmtId="2" fontId="5" fillId="10" borderId="9" xfId="1" applyNumberFormat="1" applyFont="1" applyFill="1" applyBorder="1" applyAlignment="1">
      <alignment horizontal="right"/>
    </xf>
    <xf numFmtId="2" fontId="5" fillId="10" borderId="11" xfId="1" applyNumberFormat="1" applyFont="1" applyFill="1" applyBorder="1" applyAlignment="1">
      <alignment horizontal="right"/>
    </xf>
    <xf numFmtId="2" fontId="5" fillId="10" borderId="8" xfId="1" applyNumberFormat="1" applyFont="1" applyFill="1" applyBorder="1" applyAlignment="1">
      <alignment horizontal="right"/>
    </xf>
    <xf numFmtId="164" fontId="5" fillId="10" borderId="8" xfId="1" applyNumberFormat="1" applyFont="1" applyFill="1" applyBorder="1" applyAlignment="1">
      <alignment horizontal="right"/>
    </xf>
    <xf numFmtId="2" fontId="6" fillId="0" borderId="8" xfId="1" applyNumberFormat="1" applyFont="1" applyBorder="1" applyAlignment="1">
      <alignment horizontal="right"/>
    </xf>
    <xf numFmtId="2" fontId="6" fillId="0" borderId="8" xfId="1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9" fontId="0" fillId="0" borderId="63" xfId="112" applyFont="1" applyBorder="1"/>
    <xf numFmtId="9" fontId="0" fillId="0" borderId="61" xfId="112" applyFont="1" applyBorder="1"/>
    <xf numFmtId="179" fontId="0" fillId="0" borderId="0" xfId="85" applyNumberFormat="1" applyFont="1" applyBorder="1"/>
    <xf numFmtId="0" fontId="9" fillId="11" borderId="0" xfId="0" applyFont="1" applyFill="1"/>
    <xf numFmtId="9" fontId="0" fillId="0" borderId="8" xfId="112" applyFont="1" applyBorder="1"/>
    <xf numFmtId="0" fontId="0" fillId="0" borderId="9" xfId="0" applyBorder="1" applyAlignment="1">
      <alignment horizontal="left" vertical="center"/>
    </xf>
    <xf numFmtId="0" fontId="9" fillId="0" borderId="17" xfId="0" applyFont="1" applyBorder="1"/>
    <xf numFmtId="0" fontId="9" fillId="0" borderId="11" xfId="0" applyFont="1" applyBorder="1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0" fontId="5" fillId="10" borderId="4" xfId="1" applyFont="1" applyFill="1" applyBorder="1" applyAlignment="1">
      <alignment vertical="center"/>
    </xf>
    <xf numFmtId="164" fontId="5" fillId="10" borderId="10" xfId="1" applyNumberFormat="1" applyFont="1" applyFill="1" applyBorder="1" applyAlignment="1">
      <alignment horizontal="right"/>
    </xf>
    <xf numFmtId="0" fontId="5" fillId="10" borderId="13" xfId="1" applyFont="1" applyFill="1" applyBorder="1" applyAlignment="1">
      <alignment vertical="center" wrapText="1"/>
    </xf>
    <xf numFmtId="0" fontId="5" fillId="10" borderId="13" xfId="1" applyFont="1" applyFill="1" applyBorder="1" applyAlignment="1">
      <alignment vertical="center"/>
    </xf>
    <xf numFmtId="165" fontId="6" fillId="0" borderId="8" xfId="1" applyNumberFormat="1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/>
    </xf>
    <xf numFmtId="166" fontId="6" fillId="0" borderId="8" xfId="1" applyNumberFormat="1" applyFont="1" applyBorder="1" applyAlignment="1">
      <alignment horizontal="left" vertical="center"/>
    </xf>
    <xf numFmtId="2" fontId="5" fillId="10" borderId="10" xfId="1" applyNumberFormat="1" applyFont="1" applyFill="1" applyBorder="1"/>
    <xf numFmtId="20" fontId="5" fillId="10" borderId="4" xfId="1" applyNumberFormat="1" applyFont="1" applyFill="1" applyBorder="1" applyAlignment="1">
      <alignment vertical="center"/>
    </xf>
    <xf numFmtId="164" fontId="6" fillId="0" borderId="8" xfId="1" applyNumberFormat="1" applyFont="1" applyBorder="1" applyAlignment="1">
      <alignment horizontal="right" vertical="center"/>
    </xf>
    <xf numFmtId="0" fontId="6" fillId="10" borderId="15" xfId="1" applyFont="1" applyFill="1" applyBorder="1" applyAlignment="1">
      <alignment vertical="center"/>
    </xf>
    <xf numFmtId="164" fontId="5" fillId="10" borderId="10" xfId="1" applyNumberFormat="1" applyFont="1" applyFill="1" applyBorder="1"/>
    <xf numFmtId="164" fontId="6" fillId="0" borderId="8" xfId="1" applyNumberFormat="1" applyFont="1" applyBorder="1"/>
    <xf numFmtId="164" fontId="6" fillId="0" borderId="8" xfId="1" applyNumberFormat="1" applyFont="1" applyBorder="1" applyAlignment="1">
      <alignment vertical="center"/>
    </xf>
    <xf numFmtId="2" fontId="5" fillId="10" borderId="11" xfId="1" applyNumberFormat="1" applyFont="1" applyFill="1" applyBorder="1" applyAlignment="1">
      <alignment horizontal="right" vertical="center"/>
    </xf>
    <xf numFmtId="0" fontId="5" fillId="10" borderId="4" xfId="1" applyFont="1" applyFill="1" applyBorder="1"/>
    <xf numFmtId="0" fontId="6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wrapText="1"/>
    </xf>
    <xf numFmtId="0" fontId="6" fillId="10" borderId="10" xfId="1" applyFont="1" applyFill="1" applyBorder="1" applyAlignment="1">
      <alignment vertical="center"/>
    </xf>
    <xf numFmtId="3" fontId="6" fillId="0" borderId="8" xfId="1" applyNumberFormat="1" applyFont="1" applyBorder="1" applyAlignment="1">
      <alignment horizontal="left"/>
    </xf>
    <xf numFmtId="0" fontId="6" fillId="0" borderId="8" xfId="2" applyFont="1" applyBorder="1" applyAlignment="1">
      <alignment vertical="center"/>
    </xf>
    <xf numFmtId="0" fontId="5" fillId="10" borderId="64" xfId="1" applyFont="1" applyFill="1" applyBorder="1" applyAlignment="1">
      <alignment vertical="center"/>
    </xf>
    <xf numFmtId="164" fontId="5" fillId="10" borderId="9" xfId="1" applyNumberFormat="1" applyFont="1" applyFill="1" applyBorder="1" applyAlignment="1">
      <alignment horizontal="right"/>
    </xf>
    <xf numFmtId="0" fontId="5" fillId="10" borderId="10" xfId="1" applyFont="1" applyFill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164" fontId="5" fillId="10" borderId="11" xfId="1" applyNumberFormat="1" applyFont="1" applyFill="1" applyBorder="1" applyAlignment="1">
      <alignment horizontal="right"/>
    </xf>
    <xf numFmtId="0" fontId="20" fillId="0" borderId="11" xfId="111" applyBorder="1" applyAlignment="1">
      <alignment horizontal="center" vertical="center"/>
    </xf>
    <xf numFmtId="0" fontId="9" fillId="0" borderId="5" xfId="0" applyFont="1" applyBorder="1"/>
    <xf numFmtId="0" fontId="9" fillId="6" borderId="10" xfId="0" applyFont="1" applyFill="1" applyBorder="1"/>
    <xf numFmtId="0" fontId="9" fillId="6" borderId="18" xfId="0" applyFont="1" applyFill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8" xfId="0" applyBorder="1" applyAlignment="1">
      <alignment horizontal="right" vertical="center"/>
    </xf>
    <xf numFmtId="0" fontId="0" fillId="7" borderId="8" xfId="0" applyFill="1" applyBorder="1" applyAlignment="1">
      <alignment vertical="center"/>
    </xf>
    <xf numFmtId="0" fontId="0" fillId="0" borderId="69" xfId="0" applyBorder="1"/>
    <xf numFmtId="0" fontId="9" fillId="5" borderId="8" xfId="0" applyFont="1" applyFill="1" applyBorder="1"/>
    <xf numFmtId="0" fontId="6" fillId="12" borderId="8" xfId="1" applyFont="1" applyFill="1" applyBorder="1"/>
    <xf numFmtId="0" fontId="5" fillId="12" borderId="8" xfId="1" applyFont="1" applyFill="1" applyBorder="1"/>
    <xf numFmtId="164" fontId="5" fillId="12" borderId="8" xfId="1" applyNumberFormat="1" applyFont="1" applyFill="1" applyBorder="1" applyAlignment="1">
      <alignment horizontal="right"/>
    </xf>
    <xf numFmtId="4" fontId="5" fillId="12" borderId="8" xfId="1" applyNumberFormat="1" applyFont="1" applyFill="1" applyBorder="1" applyAlignment="1">
      <alignment horizontal="right"/>
    </xf>
    <xf numFmtId="0" fontId="6" fillId="12" borderId="10" xfId="1" applyFont="1" applyFill="1" applyBorder="1"/>
    <xf numFmtId="2" fontId="5" fillId="12" borderId="8" xfId="1" applyNumberFormat="1" applyFont="1" applyFill="1" applyBorder="1" applyAlignment="1">
      <alignment horizontal="right"/>
    </xf>
    <xf numFmtId="0" fontId="6" fillId="12" borderId="14" xfId="1" applyFont="1" applyFill="1" applyBorder="1"/>
    <xf numFmtId="0" fontId="5" fillId="12" borderId="4" xfId="1" applyFont="1" applyFill="1" applyBorder="1"/>
    <xf numFmtId="164" fontId="5" fillId="12" borderId="10" xfId="1" applyNumberFormat="1" applyFont="1" applyFill="1" applyBorder="1" applyAlignment="1">
      <alignment horizontal="right"/>
    </xf>
    <xf numFmtId="2" fontId="5" fillId="12" borderId="10" xfId="1" applyNumberFormat="1" applyFont="1" applyFill="1" applyBorder="1" applyAlignment="1">
      <alignment horizontal="right"/>
    </xf>
    <xf numFmtId="0" fontId="5" fillId="12" borderId="18" xfId="1" applyFont="1" applyFill="1" applyBorder="1"/>
    <xf numFmtId="2" fontId="5" fillId="12" borderId="18" xfId="1" applyNumberFormat="1" applyFont="1" applyFill="1" applyBorder="1" applyAlignment="1">
      <alignment horizontal="right"/>
    </xf>
    <xf numFmtId="2" fontId="5" fillId="12" borderId="11" xfId="1" applyNumberFormat="1" applyFont="1" applyFill="1" applyBorder="1" applyAlignment="1">
      <alignment horizontal="right"/>
    </xf>
    <xf numFmtId="164" fontId="5" fillId="12" borderId="11" xfId="1" applyNumberFormat="1" applyFont="1" applyFill="1" applyBorder="1" applyAlignment="1">
      <alignment horizontal="right"/>
    </xf>
    <xf numFmtId="4" fontId="5" fillId="12" borderId="11" xfId="1" applyNumberFormat="1" applyFont="1" applyFill="1" applyBorder="1" applyAlignment="1">
      <alignment horizontal="right"/>
    </xf>
    <xf numFmtId="0" fontId="6" fillId="12" borderId="16" xfId="1" applyFont="1" applyFill="1" applyBorder="1"/>
    <xf numFmtId="14" fontId="5" fillId="12" borderId="16" xfId="1" applyNumberFormat="1" applyFont="1" applyFill="1" applyBorder="1" applyAlignment="1">
      <alignment horizontal="left"/>
    </xf>
    <xf numFmtId="2" fontId="5" fillId="12" borderId="9" xfId="1" applyNumberFormat="1" applyFont="1" applyFill="1" applyBorder="1" applyAlignment="1">
      <alignment horizontal="right"/>
    </xf>
    <xf numFmtId="164" fontId="5" fillId="10" borderId="10" xfId="1" applyNumberFormat="1" applyFont="1" applyFill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/>
    </xf>
    <xf numFmtId="164" fontId="5" fillId="12" borderId="18" xfId="1" applyNumberFormat="1" applyFont="1" applyFill="1" applyBorder="1" applyAlignment="1">
      <alignment horizontal="right"/>
    </xf>
    <xf numFmtId="0" fontId="6" fillId="0" borderId="11" xfId="1" applyFont="1" applyBorder="1"/>
    <xf numFmtId="0" fontId="6" fillId="0" borderId="9" xfId="1" applyFont="1" applyBorder="1" applyAlignment="1">
      <alignment textRotation="180"/>
    </xf>
    <xf numFmtId="2" fontId="6" fillId="0" borderId="9" xfId="1" applyNumberFormat="1" applyFont="1" applyBorder="1"/>
    <xf numFmtId="43" fontId="0" fillId="0" borderId="62" xfId="85" applyFont="1" applyBorder="1" applyAlignment="1">
      <alignment vertical="center"/>
    </xf>
    <xf numFmtId="43" fontId="0" fillId="0" borderId="63" xfId="85" applyFont="1" applyBorder="1" applyAlignment="1">
      <alignment vertical="center"/>
    </xf>
    <xf numFmtId="43" fontId="0" fillId="0" borderId="36" xfId="85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9" xfId="111" applyBorder="1" applyAlignment="1">
      <alignment horizontal="center" vertical="center"/>
    </xf>
    <xf numFmtId="0" fontId="20" fillId="0" borderId="10" xfId="111" applyBorder="1" applyAlignment="1">
      <alignment horizontal="center" vertical="center"/>
    </xf>
    <xf numFmtId="0" fontId="20" fillId="0" borderId="11" xfId="11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0" fillId="0" borderId="9" xfId="111" quotePrefix="1" applyBorder="1" applyAlignment="1">
      <alignment horizontal="center" vertical="center"/>
    </xf>
    <xf numFmtId="0" fontId="20" fillId="0" borderId="10" xfId="111" quotePrefix="1" applyBorder="1" applyAlignment="1">
      <alignment horizontal="center" vertical="center"/>
    </xf>
    <xf numFmtId="0" fontId="20" fillId="0" borderId="11" xfId="111" quotePrefix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8" xfId="111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1" xfId="111" quotePrefix="1" applyBorder="1" applyAlignment="1">
      <alignment horizontal="center" vertical="center"/>
    </xf>
    <xf numFmtId="0" fontId="20" fillId="0" borderId="4" xfId="111" quotePrefix="1" applyBorder="1" applyAlignment="1">
      <alignment horizontal="center" vertical="center"/>
    </xf>
    <xf numFmtId="0" fontId="20" fillId="0" borderId="6" xfId="111" quotePrefix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2" fontId="6" fillId="0" borderId="9" xfId="1" applyNumberFormat="1" applyFont="1" applyBorder="1" applyAlignment="1">
      <alignment horizontal="center"/>
    </xf>
    <xf numFmtId="2" fontId="6" fillId="0" borderId="10" xfId="1" applyNumberFormat="1" applyFont="1" applyBorder="1" applyAlignment="1">
      <alignment horizontal="center"/>
    </xf>
    <xf numFmtId="2" fontId="6" fillId="0" borderId="11" xfId="1" applyNumberFormat="1" applyFont="1" applyBorder="1" applyAlignment="1">
      <alignment horizontal="center"/>
    </xf>
    <xf numFmtId="2" fontId="5" fillId="0" borderId="9" xfId="1" applyNumberFormat="1" applyFon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  <xf numFmtId="2" fontId="6" fillId="0" borderId="9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9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54" xfId="4" applyFont="1" applyBorder="1" applyAlignment="1">
      <alignment horizontal="center"/>
    </xf>
    <xf numFmtId="0" fontId="5" fillId="0" borderId="55" xfId="4" applyFont="1" applyBorder="1" applyAlignment="1">
      <alignment horizontal="center"/>
    </xf>
    <xf numFmtId="0" fontId="5" fillId="0" borderId="56" xfId="4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4" xfId="0" applyFont="1" applyBorder="1" applyAlignment="1">
      <alignment horizontal="left"/>
    </xf>
    <xf numFmtId="0" fontId="9" fillId="0" borderId="55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6" borderId="9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6" borderId="18" xfId="0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17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9" fillId="6" borderId="65" xfId="0" applyFont="1" applyFill="1" applyBorder="1" applyAlignment="1">
      <alignment horizontal="center"/>
    </xf>
    <xf numFmtId="0" fontId="9" fillId="6" borderId="66" xfId="0" applyFont="1" applyFill="1" applyBorder="1" applyAlignment="1">
      <alignment horizontal="center"/>
    </xf>
    <xf numFmtId="0" fontId="9" fillId="6" borderId="68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/>
    </xf>
    <xf numFmtId="0" fontId="9" fillId="6" borderId="67" xfId="0" applyFont="1" applyFill="1" applyBorder="1" applyAlignment="1">
      <alignment horizontal="center"/>
    </xf>
    <xf numFmtId="0" fontId="9" fillId="6" borderId="41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6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</cellXfs>
  <cellStyles count="140">
    <cellStyle name="BORDATO" xfId="87" xr:uid="{6151B0D7-02F2-4D54-836D-5E0610E4FBED}"/>
    <cellStyle name="Collegamento ipertestuale" xfId="111" builtinId="8"/>
    <cellStyle name="Collegamento ipertestuale 2" xfId="5" xr:uid="{589FE06A-46FA-448D-AEFC-53FA22CD702F}"/>
    <cellStyle name="Collegamento ipertestuale 2 2" xfId="6" xr:uid="{69892C2E-F863-4F73-9CB5-7B4E7B5A8259}"/>
    <cellStyle name="Comma [0]_CCOCPX" xfId="88" xr:uid="{F22C14F8-F600-4789-8957-A37CCA3E19FA}"/>
    <cellStyle name="Comma_Capex" xfId="89" xr:uid="{2591011A-3417-4404-B023-C45B0705CDAA}"/>
    <cellStyle name="Currency [0]_CCOCPX" xfId="90" xr:uid="{C3750C4C-F212-4049-AB0F-B519EC67D499}"/>
    <cellStyle name="Currency_CCOCPX" xfId="91" xr:uid="{D21465B5-267F-4F2C-A0FA-17C83C665DBB}"/>
    <cellStyle name="Euro" xfId="7" xr:uid="{A45467E2-3DCD-465D-BB01-5E313BECCB1E}"/>
    <cellStyle name="Euro 2" xfId="8" xr:uid="{7288F152-29B6-4763-B8D2-439E17497A20}"/>
    <cellStyle name="Euro 2 2" xfId="9" xr:uid="{F00F94B7-AB27-4EC7-B99C-BD9ECFBAECF7}"/>
    <cellStyle name="Euro 3" xfId="10" xr:uid="{6823FF1A-E37F-4FE1-9C45-D2F9D32BE1D3}"/>
    <cellStyle name="Euro 3 2" xfId="52" xr:uid="{EA56ADE0-2A10-4B47-A7D1-C7CE65BA805E}"/>
    <cellStyle name="Euro_Preventivi 2004" xfId="11" xr:uid="{76128B65-2DFF-4201-9E47-49152C927E1F}"/>
    <cellStyle name="Grey" xfId="92" xr:uid="{4688D068-484C-416D-B240-B49D1113672E}"/>
    <cellStyle name="Input [yellow]" xfId="93" xr:uid="{DE870086-1939-465E-8FE5-1E7CBBB1E9FD}"/>
    <cellStyle name="Migliaia" xfId="85" builtinId="3"/>
    <cellStyle name="Migliaia (0)_Clientistudio" xfId="13" xr:uid="{7FA4B5D6-99B1-4B70-8D09-74A3234235F8}"/>
    <cellStyle name="Migliaia [0] 2" xfId="15" xr:uid="{E87D4153-DDBB-4D73-96DF-3AEAF56A6F05}"/>
    <cellStyle name="Migliaia [0] 2 2" xfId="54" xr:uid="{26B2EF0F-E533-4527-B6FC-92D8AA8AD5C9}"/>
    <cellStyle name="Migliaia [0] 2 2 2" xfId="55" xr:uid="{6A20A41B-38B3-4E50-83F7-D77156DB45C3}"/>
    <cellStyle name="Migliaia [0] 2 2 3" xfId="56" xr:uid="{7DE1D40C-22C9-449A-9665-5D0F51EFC5AD}"/>
    <cellStyle name="Migliaia [0] 2 3" xfId="95" xr:uid="{7A95B386-FF63-45FE-AF5F-6B9DA2CCB43A}"/>
    <cellStyle name="Migliaia [0] 3" xfId="16" xr:uid="{B624AD53-2A15-46F3-9F86-C1AB8BEB30D0}"/>
    <cellStyle name="Migliaia [0] 3 2" xfId="17" xr:uid="{B3959880-035C-4469-A5D3-363753E83CEC}"/>
    <cellStyle name="Migliaia [0] 3 2 2" xfId="18" xr:uid="{6943A81F-0A42-43AD-B220-89DC66275554}"/>
    <cellStyle name="Migliaia [0] 3 2 2 2" xfId="19" xr:uid="{F9C94BA3-53DD-449B-8795-28C72B328867}"/>
    <cellStyle name="Migliaia [0] 3 2 2 2 2" xfId="117" xr:uid="{CC8E5844-8C84-49CE-9F29-0A6D78A8A65F}"/>
    <cellStyle name="Migliaia [0] 3 2 2 3" xfId="116" xr:uid="{B3810EE7-53D4-463A-B9BC-7C533F52B5BA}"/>
    <cellStyle name="Migliaia [0] 3 2 3" xfId="20" xr:uid="{7333F682-FA23-411F-AB5C-615DAF19D947}"/>
    <cellStyle name="Migliaia [0] 3 2 3 2" xfId="118" xr:uid="{DE7B7692-30F8-454F-A9FF-6B9AAE8F16C2}"/>
    <cellStyle name="Migliaia [0] 3 2 4" xfId="21" xr:uid="{8E958A14-4895-4ED7-A8D5-F76CF3E79BFB}"/>
    <cellStyle name="Migliaia [0] 3 2 4 2" xfId="119" xr:uid="{7718E4F7-5088-41B7-9005-C8E54AA4D285}"/>
    <cellStyle name="Migliaia [0] 3 2 5" xfId="115" xr:uid="{80438E94-9F0F-4189-88CB-58F4A184EFE8}"/>
    <cellStyle name="Migliaia [0] 3 3" xfId="22" xr:uid="{DACFC36F-FCEA-4542-8348-224671DDEF7D}"/>
    <cellStyle name="Migliaia [0] 3 3 2" xfId="23" xr:uid="{EF67EF59-1D91-40AA-8655-C55C6BD771C0}"/>
    <cellStyle name="Migliaia [0] 3 3 2 2" xfId="121" xr:uid="{6FBEAEDA-87D1-4731-A772-19BDF9A698C5}"/>
    <cellStyle name="Migliaia [0] 3 3 3" xfId="120" xr:uid="{A452DBD0-1F2C-4606-80BF-20251F46ABBE}"/>
    <cellStyle name="Migliaia [0] 3 4" xfId="24" xr:uid="{CBCDF27F-9E16-4239-9170-0D59E546FA65}"/>
    <cellStyle name="Migliaia [0] 3 4 2" xfId="122" xr:uid="{A866B167-561A-4FD4-90C0-6286AA2EE388}"/>
    <cellStyle name="Migliaia [0] 3 5" xfId="25" xr:uid="{95D754C9-1A04-4007-A789-016C6B9896A9}"/>
    <cellStyle name="Migliaia [0] 3 5 2" xfId="123" xr:uid="{429CAAB1-0B4E-4280-A5C7-504E524F7A11}"/>
    <cellStyle name="Migliaia [0] 3 6" xfId="114" xr:uid="{B614611C-91DF-4AC2-A4C7-8E95916DD345}"/>
    <cellStyle name="Migliaia [0] 4" xfId="26" xr:uid="{3E5F10DA-2A88-4EBB-B6EF-1EC2B74F46E3}"/>
    <cellStyle name="Migliaia [0] 4 2" xfId="27" xr:uid="{4FF21A50-0E4F-4310-A0A5-2F7E62B24D26}"/>
    <cellStyle name="Migliaia [0] 4 2 2" xfId="28" xr:uid="{32E01AC6-9104-4E32-A3C1-E5558941C36D}"/>
    <cellStyle name="Migliaia [0] 4 2 2 2" xfId="126" xr:uid="{BDB92C74-7567-4F1D-8509-D1E6B56F343A}"/>
    <cellStyle name="Migliaia [0] 4 2 3" xfId="125" xr:uid="{1B3D0BB1-C8A9-4E6D-9020-02463DC3989D}"/>
    <cellStyle name="Migliaia [0] 4 3" xfId="29" xr:uid="{C96F1B3F-44E9-48FA-8AC6-DCC493321537}"/>
    <cellStyle name="Migliaia [0] 4 3 2" xfId="127" xr:uid="{557EB997-07A2-42F0-8AC3-3DE2C674E026}"/>
    <cellStyle name="Migliaia [0] 4 4" xfId="30" xr:uid="{62C64879-455C-4B55-95C0-43C6D2A846F5}"/>
    <cellStyle name="Migliaia [0] 4 4 2" xfId="128" xr:uid="{647D8EEE-3974-4FE0-8263-59E4F97F0CB3}"/>
    <cellStyle name="Migliaia [0] 4 5" xfId="124" xr:uid="{AA465C7C-428B-48F3-AE66-31750AACF9EF}"/>
    <cellStyle name="Migliaia [0] 5" xfId="14" xr:uid="{158DDABA-0342-4037-92A0-D38263113990}"/>
    <cellStyle name="Migliaia 2" xfId="31" xr:uid="{CB21DD79-7A76-4F5D-9813-869699CC36B8}"/>
    <cellStyle name="Migliaia 2 2" xfId="32" xr:uid="{A030DEBF-5E14-4173-8CC4-B89CBA29612B}"/>
    <cellStyle name="Migliaia 2 2 2" xfId="33" xr:uid="{662014CA-5311-442F-8BA5-71A3AE33BF52}"/>
    <cellStyle name="Migliaia 2 2 2 2" xfId="34" xr:uid="{A9DFE8BC-F8D7-405B-8229-4491AF24233E}"/>
    <cellStyle name="Migliaia 2 2 2 2 2" xfId="132" xr:uid="{5B99E186-9E85-494F-BEBB-181046DD07E5}"/>
    <cellStyle name="Migliaia 2 2 2 3" xfId="131" xr:uid="{41B771C4-CB49-46EF-B7A7-B2438ED9C074}"/>
    <cellStyle name="Migliaia 2 2 3" xfId="35" xr:uid="{3B3669D5-1A6C-41C4-8475-63EF08738B48}"/>
    <cellStyle name="Migliaia 2 2 3 2" xfId="133" xr:uid="{49A2EEBB-6FC4-4B93-B7D8-34BD9E7912DE}"/>
    <cellStyle name="Migliaia 2 2 4" xfId="36" xr:uid="{49210B71-4DE0-4B17-ADB0-918413C23737}"/>
    <cellStyle name="Migliaia 2 2 4 2" xfId="134" xr:uid="{7F25D2FC-9C40-4CDC-B74E-7FD20C1278E2}"/>
    <cellStyle name="Migliaia 2 2 5" xfId="130" xr:uid="{7A838A9A-4164-4642-96E8-798890847B6B}"/>
    <cellStyle name="Migliaia 2 3" xfId="37" xr:uid="{27A350C7-5318-4DCE-8358-C923256A447E}"/>
    <cellStyle name="Migliaia 2 3 2" xfId="38" xr:uid="{61AA2951-B32A-4B40-A4AA-1AF0B45DF42E}"/>
    <cellStyle name="Migliaia 2 3 2 2" xfId="136" xr:uid="{CF3853E5-FB28-4AAC-B7EA-2F2099004344}"/>
    <cellStyle name="Migliaia 2 3 3" xfId="135" xr:uid="{3BA47425-AA1E-452C-AF7A-FBDA4D884F97}"/>
    <cellStyle name="Migliaia 2 4" xfId="39" xr:uid="{43705FA6-4D24-49F6-AEAC-86F2855C3B42}"/>
    <cellStyle name="Migliaia 2 4 2" xfId="137" xr:uid="{B0D5BF8F-8492-4595-8C58-23EAD55504B7}"/>
    <cellStyle name="Migliaia 2 5" xfId="40" xr:uid="{66426587-34D6-4625-B9E8-037D02B26A6C}"/>
    <cellStyle name="Migliaia 2 5 2" xfId="57" xr:uid="{C6FC8B0B-2DD0-48E5-9706-14D8D3F0B5B5}"/>
    <cellStyle name="Migliaia 2 5 3" xfId="138" xr:uid="{3BC0FA7E-F0FD-4F9B-8920-8952ED71A192}"/>
    <cellStyle name="Migliaia 2 6" xfId="96" xr:uid="{DA6DDC35-54DA-4003-B282-22B23CCFC776}"/>
    <cellStyle name="Migliaia 2 7" xfId="129" xr:uid="{2668C135-FAD8-40AD-9D70-8B3A30131DA0}"/>
    <cellStyle name="Migliaia 3" xfId="41" xr:uid="{96B9E24D-C24B-471F-8D7E-2E23D7AA6275}"/>
    <cellStyle name="Migliaia 3 2" xfId="58" xr:uid="{54DDC083-10C8-4FC3-B9DF-A6E098D8B725}"/>
    <cellStyle name="Migliaia 3 2 2" xfId="59" xr:uid="{B944D65B-BED2-46B0-9D69-A2670BE92210}"/>
    <cellStyle name="Migliaia 3 2 3" xfId="60" xr:uid="{4F79DB55-8D35-437B-BE9E-FA450330D179}"/>
    <cellStyle name="Migliaia 3 2 4" xfId="61" xr:uid="{F5DB5930-169D-4BD4-B919-7696B91F1143}"/>
    <cellStyle name="Migliaia 3 3" xfId="62" xr:uid="{2306D090-18B4-4167-8306-D31E4F6D9F05}"/>
    <cellStyle name="Migliaia 3 4" xfId="94" xr:uid="{2EE76FCA-C26C-423B-8804-4FF9434CD1CF}"/>
    <cellStyle name="Migliaia 4" xfId="12" xr:uid="{A685B414-8576-45B9-AC39-7928AD82022A}"/>
    <cellStyle name="Migliaia 4 2" xfId="64" xr:uid="{F58A98E8-B2CD-4E6C-81D1-B31B94207876}"/>
    <cellStyle name="Migliaia 4 3" xfId="65" xr:uid="{B088CB53-084E-43AD-BCE6-207EF5AB27B3}"/>
    <cellStyle name="Migliaia 4 4" xfId="66" xr:uid="{F1939D18-AE41-48FF-B06B-3725134BF9B2}"/>
    <cellStyle name="Migliaia 4 5" xfId="63" xr:uid="{60CECA27-43CE-4AF5-9C6A-6B69ABA1CA70}"/>
    <cellStyle name="Migliaia 4 6" xfId="108" xr:uid="{97A97E4E-1C17-4DC8-84C0-DF963ACB9284}"/>
    <cellStyle name="Migliaia 5" xfId="67" xr:uid="{A3530411-5DAA-444C-A960-D977BF3B2149}"/>
    <cellStyle name="Migliaia 5 2" xfId="68" xr:uid="{1AA3C3DA-F2F1-4E51-BFB1-2592270AD7BE}"/>
    <cellStyle name="Migliaia 5 3" xfId="69" xr:uid="{1DF6F59A-D51E-443B-A084-48F990882874}"/>
    <cellStyle name="Migliaia 6" xfId="53" xr:uid="{BFD95A3C-0E99-4449-827C-803D0C4F5407}"/>
    <cellStyle name="Migliaia 7" xfId="110" xr:uid="{8479CE1A-EF40-4FF6-B247-9981200BBCF9}"/>
    <cellStyle name="Migliaia 8" xfId="113" xr:uid="{3685BCF4-99BC-42BC-B3D5-F2E8619D7A41}"/>
    <cellStyle name="Milliers [0]_AR1194" xfId="97" xr:uid="{D85AEC30-0ACB-494C-A10C-B4AD3008B0A7}"/>
    <cellStyle name="Milliers_AR1194" xfId="98" xr:uid="{F2E51FBE-484A-4502-B124-E295A0453BB3}"/>
    <cellStyle name="Monétaire [0]_AR1194" xfId="99" xr:uid="{A464AD79-1E1B-4DC5-A3B7-FF79A0DC5175}"/>
    <cellStyle name="Monétaire_AR1194" xfId="100" xr:uid="{182A63CC-4251-47E7-A71A-86F0F0985301}"/>
    <cellStyle name="Normal - Style1" xfId="101" xr:uid="{5ADB9E6C-4B19-4508-A026-63FB77C0D636}"/>
    <cellStyle name="Normal_AR1194" xfId="102" xr:uid="{B7F194BF-9931-40BC-9F12-7DB03EA72BB5}"/>
    <cellStyle name="Normale" xfId="0" builtinId="0"/>
    <cellStyle name="Normale 2" xfId="1" xr:uid="{72010BA7-16FE-416D-985E-FF1A4EA03B59}"/>
    <cellStyle name="Normale 2 2" xfId="4" xr:uid="{9E2B5166-DC61-4943-BE85-4B56540712E3}"/>
    <cellStyle name="Normale 2 3" xfId="70" xr:uid="{ADAE14AF-84EA-4FBC-A7B4-A77E4ACB9FD6}"/>
    <cellStyle name="Normale 2 4" xfId="71" xr:uid="{7274CF43-E30E-4A03-9F4E-F3187056FF64}"/>
    <cellStyle name="Normale 3" xfId="42" xr:uid="{A374A283-21B2-472F-B194-0FB917C4C371}"/>
    <cellStyle name="Normale 3 2" xfId="43" xr:uid="{5CAC86EC-854C-4F86-B06C-62880EE227E7}"/>
    <cellStyle name="Normale 3 3" xfId="72" xr:uid="{18BE70D4-B51C-4ADF-95CA-298424B5826C}"/>
    <cellStyle name="Normale 4" xfId="44" xr:uid="{725C63D7-4C9B-45A8-9947-955CF685456B}"/>
    <cellStyle name="Normale 4 2" xfId="2" xr:uid="{2AAF3AA0-3761-4AA3-AE8F-869C8158D7C4}"/>
    <cellStyle name="Normale 4 2 2" xfId="73" xr:uid="{2CC4D923-059E-44BE-96C0-D58AF9AC7076}"/>
    <cellStyle name="Normale 4 2 3" xfId="74" xr:uid="{2E122B01-C185-4FE9-84C9-09537A026577}"/>
    <cellStyle name="Normale 4 3" xfId="86" xr:uid="{C6CA730E-BC9C-426D-8ADB-6B2B00A9CB44}"/>
    <cellStyle name="Normale 5" xfId="75" xr:uid="{B9A1A584-7F76-4C82-A5BE-E9AA6D05EEB1}"/>
    <cellStyle name="Normale 5 2" xfId="76" xr:uid="{10D7AA25-27CC-4C31-A468-0A092EC052C9}"/>
    <cellStyle name="Œ…‹æØ‚è [0.00]_E§ƒR[ƒh•\i‰Ûj" xfId="103" xr:uid="{84411005-9BFD-4DB9-A2BA-78284E968CBE}"/>
    <cellStyle name="Œ…‹æØ‚è_E§ƒR[ƒh•\i‰Ûj" xfId="104" xr:uid="{5D70B010-5D0B-4078-AE42-AFF208A0E45B}"/>
    <cellStyle name="Percent [2]" xfId="105" xr:uid="{BDAE7E2A-AECC-441E-A63D-97A617FE6160}"/>
    <cellStyle name="Percentuale" xfId="112" builtinId="5"/>
    <cellStyle name="Percentuale 2" xfId="46" xr:uid="{8B91E855-9200-4F87-9F93-04539ECFCDF5}"/>
    <cellStyle name="Percentuale 2 2" xfId="47" xr:uid="{E96674BB-0D2C-430D-A031-37799E1A6F6F}"/>
    <cellStyle name="Percentuale 2 2 2" xfId="77" xr:uid="{3F0FAA63-C2BD-4D47-9706-5DEFA1EC6AE7}"/>
    <cellStyle name="Percentuale 2 2 3" xfId="78" xr:uid="{C9808136-432C-4D7A-B317-E4EB545DF532}"/>
    <cellStyle name="Percentuale 2 3" xfId="48" xr:uid="{FBC2E254-47D3-473C-9F92-0796A8C9F37E}"/>
    <cellStyle name="Percentuale 2 4" xfId="79" xr:uid="{420EC4DD-EBEB-4CDB-A8DE-DC57E9533BA1}"/>
    <cellStyle name="Percentuale 3" xfId="45" xr:uid="{BEEF7682-17D8-4E8E-9A94-96E5DC7845FC}"/>
    <cellStyle name="Percentuale 3 2" xfId="80" xr:uid="{2210B56B-6BE7-4888-B574-14029C752433}"/>
    <cellStyle name="Valuta (0)_Cartel2" xfId="49" xr:uid="{670510B7-DE4D-4B7E-8347-6CD27A5E863B}"/>
    <cellStyle name="Valuta 2" xfId="3" xr:uid="{638937CD-FBF3-427C-8B3B-8F90FEF60D6A}"/>
    <cellStyle name="Valuta 2 2" xfId="51" xr:uid="{2A9F0C32-CF40-446D-B5A0-7FF79068706B}"/>
    <cellStyle name="Valuta 2 3" xfId="50" xr:uid="{4EA375DD-7ABD-4B0E-9721-5899BB638CA4}"/>
    <cellStyle name="Valuta 2 3 2" xfId="82" xr:uid="{50B879BE-12F9-429B-8B80-E1809A4EB98D}"/>
    <cellStyle name="Valuta 2 4" xfId="106" xr:uid="{7D559B93-4579-4C9E-A225-741BDB88F3DD}"/>
    <cellStyle name="Valuta 3" xfId="83" xr:uid="{1AC21755-6AB2-4980-8583-5F844186114C}"/>
    <cellStyle name="Valuta 3 2" xfId="109" xr:uid="{14500526-BA8A-45FB-BB79-9EC90AD2D03C}"/>
    <cellStyle name="Valuta 4" xfId="84" xr:uid="{EDB14596-0FEA-4999-9346-DBCA3425F807}"/>
    <cellStyle name="Valuta 5" xfId="81" xr:uid="{E3350A9B-A623-4B59-956B-53422A6125AB}"/>
    <cellStyle name="Valuta 6" xfId="139" xr:uid="{6BBF1AB6-49CE-4DDF-AE43-196FDEB6E4D5}"/>
    <cellStyle name="標準_PAGE06" xfId="107" xr:uid="{F95198AE-2699-49BA-B846-B9B3E4CADF89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5713</xdr:colOff>
      <xdr:row>28</xdr:row>
      <xdr:rowOff>116204</xdr:rowOff>
    </xdr:from>
    <xdr:to>
      <xdr:col>21</xdr:col>
      <xdr:colOff>125729</xdr:colOff>
      <xdr:row>31</xdr:row>
      <xdr:rowOff>127635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F0FD88B-89BC-C9A5-EED8-56FD5D874607}"/>
            </a:ext>
          </a:extLst>
        </xdr:cNvPr>
        <xdr:cNvSpPr txBox="1"/>
      </xdr:nvSpPr>
      <xdr:spPr>
        <a:xfrm>
          <a:off x="615313" y="5053964"/>
          <a:ext cx="13203556" cy="5600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All'interno delle schede è inoltre presente un campo denominato "Eventuali note" dove è possibile inserire informazioni da comunicare alla CSEA.  Per quanto riguarda le schede relative alle singole voci di Conto Economico riclassificat</a:t>
          </a:r>
          <a:r>
            <a:rPr lang="it-IT" sz="1100" baseline="0"/>
            <a:t>e </a:t>
          </a:r>
          <a:r>
            <a:rPr lang="it-IT" sz="1100"/>
            <a:t>nella Scheda istruttoria, si prega di inserire in tale campo anche</a:t>
          </a:r>
          <a:r>
            <a:rPr lang="it-IT" sz="1100" baseline="0"/>
            <a:t> </a:t>
          </a:r>
          <a:r>
            <a:rPr lang="it-IT" sz="1100"/>
            <a:t>le sotto-voci che presentano un importo pari a zero e per cui non verrà compilato</a:t>
          </a:r>
          <a:r>
            <a:rPr lang="it-IT" sz="1100" baseline="0"/>
            <a:t> </a:t>
          </a:r>
          <a:r>
            <a:rPr lang="it-IT" sz="1100"/>
            <a:t>il dettaglio e</a:t>
          </a:r>
          <a:r>
            <a:rPr lang="it-IT" sz="1100" baseline="0"/>
            <a:t> non verrà inviata </a:t>
          </a:r>
          <a:r>
            <a:rPr lang="it-IT" sz="1100"/>
            <a:t>nessuna documentazione a supporto.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9</xdr:col>
      <xdr:colOff>76200</xdr:colOff>
      <xdr:row>102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494048A-85C8-4D9D-8B5A-83B7D71F4C20}"/>
            </a:ext>
          </a:extLst>
        </xdr:cNvPr>
        <xdr:cNvSpPr txBox="1"/>
      </xdr:nvSpPr>
      <xdr:spPr>
        <a:xfrm>
          <a:off x="609600" y="17975580"/>
          <a:ext cx="13677900" cy="31089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0</xdr:rowOff>
    </xdr:from>
    <xdr:to>
      <xdr:col>8</xdr:col>
      <xdr:colOff>733425</xdr:colOff>
      <xdr:row>69</xdr:row>
      <xdr:rowOff>121920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317689F-6721-48A2-B96E-59045A644A25}"/>
            </a:ext>
          </a:extLst>
        </xdr:cNvPr>
        <xdr:cNvSpPr txBox="1"/>
      </xdr:nvSpPr>
      <xdr:spPr>
        <a:xfrm>
          <a:off x="609600" y="10645140"/>
          <a:ext cx="12232005" cy="2133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85</xdr:row>
      <xdr:rowOff>175260</xdr:rowOff>
    </xdr:from>
    <xdr:to>
      <xdr:col>12</xdr:col>
      <xdr:colOff>350520</xdr:colOff>
      <xdr:row>99</xdr:row>
      <xdr:rowOff>30480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F5C9F74-366F-47AB-90C2-D014E0B52093}"/>
            </a:ext>
          </a:extLst>
        </xdr:cNvPr>
        <xdr:cNvSpPr txBox="1"/>
      </xdr:nvSpPr>
      <xdr:spPr>
        <a:xfrm>
          <a:off x="571500" y="15819120"/>
          <a:ext cx="14211300" cy="24155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16</xdr:col>
      <xdr:colOff>561975</xdr:colOff>
      <xdr:row>35</xdr:row>
      <xdr:rowOff>22860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80AD198-7F5E-485C-96D1-FAE5116A8F0A}"/>
            </a:ext>
          </a:extLst>
        </xdr:cNvPr>
        <xdr:cNvSpPr txBox="1"/>
      </xdr:nvSpPr>
      <xdr:spPr>
        <a:xfrm>
          <a:off x="609600" y="3878580"/>
          <a:ext cx="13660755" cy="25831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12</xdr:col>
      <xdr:colOff>411480</xdr:colOff>
      <xdr:row>77</xdr:row>
      <xdr:rowOff>99060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4C2F625-F311-4BCB-B0D7-BF80FCA9A927}"/>
            </a:ext>
          </a:extLst>
        </xdr:cNvPr>
        <xdr:cNvSpPr txBox="1"/>
      </xdr:nvSpPr>
      <xdr:spPr>
        <a:xfrm>
          <a:off x="609600" y="11391900"/>
          <a:ext cx="12824460" cy="28422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15</xdr:col>
      <xdr:colOff>238125</xdr:colOff>
      <xdr:row>51</xdr:row>
      <xdr:rowOff>53340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CA7D680-1800-4858-8A2E-C43DCD363A99}"/>
            </a:ext>
          </a:extLst>
        </xdr:cNvPr>
        <xdr:cNvSpPr txBox="1"/>
      </xdr:nvSpPr>
      <xdr:spPr>
        <a:xfrm>
          <a:off x="609600" y="7536180"/>
          <a:ext cx="13176885" cy="1882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15</xdr:col>
      <xdr:colOff>38100</xdr:colOff>
      <xdr:row>40</xdr:row>
      <xdr:rowOff>114300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709E4BE-2D71-4126-948A-4124C8236DCB}"/>
            </a:ext>
          </a:extLst>
        </xdr:cNvPr>
        <xdr:cNvSpPr txBox="1"/>
      </xdr:nvSpPr>
      <xdr:spPr>
        <a:xfrm>
          <a:off x="609600" y="4754880"/>
          <a:ext cx="12153900" cy="26746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4</xdr:row>
      <xdr:rowOff>76200</xdr:rowOff>
    </xdr:from>
    <xdr:to>
      <xdr:col>5</xdr:col>
      <xdr:colOff>1059180</xdr:colOff>
      <xdr:row>15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C9E858C-5141-03C7-510F-A0846D1C61AA}"/>
            </a:ext>
          </a:extLst>
        </xdr:cNvPr>
        <xdr:cNvSpPr txBox="1"/>
      </xdr:nvSpPr>
      <xdr:spPr>
        <a:xfrm>
          <a:off x="655320" y="807720"/>
          <a:ext cx="11201400" cy="19354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Si richiede</a:t>
          </a:r>
          <a:r>
            <a:rPr lang="it-IT" sz="1100" baseline="0"/>
            <a:t> che, in ogni sottocartella, la documentazione da inserire venga inviata in maniera separata per ogni documentazione richiesta, leggibile e strutturata secondo l'ordine di compilazione delle relative tabelle cui la documentazione si riferisce nella seguente modalità: </a:t>
          </a:r>
        </a:p>
        <a:p>
          <a:r>
            <a:rPr lang="it-IT" sz="1100" baseline="0"/>
            <a:t>1) </a:t>
          </a:r>
          <a:r>
            <a:rPr lang="it-IT" sz="1100" u="sng" baseline="0"/>
            <a:t>mastrini contabili</a:t>
          </a:r>
          <a:r>
            <a:rPr lang="it-IT" sz="1100" baseline="0"/>
            <a:t>: ogni mastrino contabile deve essere fornito con indicazione del n° mastrino e descrizione;</a:t>
          </a:r>
        </a:p>
        <a:p>
          <a:r>
            <a:rPr lang="it-IT" sz="1100" baseline="0"/>
            <a:t>2) </a:t>
          </a:r>
          <a:r>
            <a:rPr lang="it-IT" sz="1100" u="sng" baseline="0"/>
            <a:t>fatture/contratti, documento di trasporto e/o altra documentazione</a:t>
          </a:r>
          <a:r>
            <a:rPr lang="it-IT" sz="1100" baseline="0"/>
            <a:t>: la documentazione deve essere fornita con la seguente denominazione:</a:t>
          </a:r>
        </a:p>
        <a:p>
          <a:r>
            <a:rPr lang="it-IT" sz="1100" i="1" baseline="0"/>
            <a:t>2.1</a:t>
          </a:r>
          <a:r>
            <a:rPr lang="it-IT" sz="1100" baseline="0"/>
            <a:t> </a:t>
          </a:r>
          <a:r>
            <a:rPr lang="it-IT" sz="1100" i="1" baseline="0"/>
            <a:t>fatture</a:t>
          </a:r>
          <a:r>
            <a:rPr lang="it-IT" sz="1100" baseline="0"/>
            <a:t>: "nome controparte_descrizione causale_n°fattura_data fattura;</a:t>
          </a:r>
        </a:p>
        <a:p>
          <a:r>
            <a:rPr lang="it-IT" sz="1100" i="1" baseline="0"/>
            <a:t>2.2 contratti</a:t>
          </a:r>
          <a:r>
            <a:rPr lang="it-IT" sz="1100" baseline="0"/>
            <a:t>: "nome controparte_descrizione causale";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2.3 documenti di trasporto</a:t>
          </a:r>
          <a:r>
            <a:rPr lang="it-IT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"nome controparte_descrizione causale_rif fattura e data fattura_data ddt".</a:t>
          </a:r>
          <a:endParaRPr lang="it-IT" sz="1100" baseline="0"/>
        </a:p>
        <a:p>
          <a:r>
            <a:rPr lang="it-IT" sz="1100" i="1" baseline="0"/>
            <a:t>2.4 altra documentazione</a:t>
          </a:r>
          <a:r>
            <a:rPr lang="it-IT" sz="1100" baseline="0"/>
            <a:t>: "nome controparte_descrizione della causale oggetto della documentazione".</a:t>
          </a:r>
        </a:p>
        <a:p>
          <a:r>
            <a:rPr lang="it-IT" sz="1100" baseline="0"/>
            <a:t>3) </a:t>
          </a:r>
          <a:r>
            <a:rPr lang="it-IT" sz="1100" u="sng" baseline="0"/>
            <a:t>documentazione contenziosi legali</a:t>
          </a:r>
          <a:r>
            <a:rPr lang="it-IT" sz="1100" baseline="0"/>
            <a:t>: la documentazione deve essere </a:t>
          </a:r>
          <a:r>
            <a:rPr lang="it-I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suddivisa per consulente/professionista</a:t>
          </a:r>
          <a:endParaRPr lang="it-IT" sz="1100" baseline="0"/>
        </a:p>
        <a:p>
          <a:r>
            <a:rPr lang="it-IT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spese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"nota spesa n°xx_nominativo".</a:t>
          </a:r>
        </a:p>
        <a:p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16</xdr:col>
      <xdr:colOff>428625</xdr:colOff>
      <xdr:row>35</xdr:row>
      <xdr:rowOff>45720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23960A4-F844-49A6-B023-0047895CDF22}"/>
            </a:ext>
          </a:extLst>
        </xdr:cNvPr>
        <xdr:cNvSpPr txBox="1"/>
      </xdr:nvSpPr>
      <xdr:spPr>
        <a:xfrm>
          <a:off x="0" y="4251960"/>
          <a:ext cx="13938885" cy="22402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114</xdr:row>
      <xdr:rowOff>185056</xdr:rowOff>
    </xdr:from>
    <xdr:to>
      <xdr:col>11</xdr:col>
      <xdr:colOff>47624</xdr:colOff>
      <xdr:row>127</xdr:row>
      <xdr:rowOff>119742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C557297-5003-4FCA-A844-E28B404FB910}"/>
            </a:ext>
          </a:extLst>
        </xdr:cNvPr>
        <xdr:cNvSpPr txBox="1"/>
      </xdr:nvSpPr>
      <xdr:spPr>
        <a:xfrm>
          <a:off x="620486" y="25788256"/>
          <a:ext cx="20512767" cy="23404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0</xdr:rowOff>
    </xdr:from>
    <xdr:to>
      <xdr:col>8</xdr:col>
      <xdr:colOff>2847975</xdr:colOff>
      <xdr:row>70</xdr:row>
      <xdr:rowOff>60960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B764E31-1C38-43BD-AE4C-0B77045657CF}"/>
            </a:ext>
          </a:extLst>
        </xdr:cNvPr>
        <xdr:cNvSpPr txBox="1"/>
      </xdr:nvSpPr>
      <xdr:spPr>
        <a:xfrm>
          <a:off x="624840" y="10728960"/>
          <a:ext cx="17813655" cy="22555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34</xdr:row>
      <xdr:rowOff>142876</xdr:rowOff>
    </xdr:from>
    <xdr:to>
      <xdr:col>13</xdr:col>
      <xdr:colOff>295275</xdr:colOff>
      <xdr:row>46</xdr:row>
      <xdr:rowOff>129540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8F5CA2E-D2DC-59E3-F633-915555264A30}"/>
            </a:ext>
          </a:extLst>
        </xdr:cNvPr>
        <xdr:cNvSpPr txBox="1"/>
      </xdr:nvSpPr>
      <xdr:spPr>
        <a:xfrm>
          <a:off x="485775" y="6398896"/>
          <a:ext cx="14607540" cy="21812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117</xdr:row>
      <xdr:rowOff>133350</xdr:rowOff>
    </xdr:from>
    <xdr:to>
      <xdr:col>7</xdr:col>
      <xdr:colOff>619125</xdr:colOff>
      <xdr:row>132</xdr:row>
      <xdr:rowOff>38100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399BAA0-3733-4FE3-9036-BD505FA5C421}"/>
            </a:ext>
          </a:extLst>
        </xdr:cNvPr>
        <xdr:cNvSpPr txBox="1"/>
      </xdr:nvSpPr>
      <xdr:spPr>
        <a:xfrm>
          <a:off x="609600" y="20516850"/>
          <a:ext cx="14388465" cy="26479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97</xdr:row>
      <xdr:rowOff>0</xdr:rowOff>
    </xdr:from>
    <xdr:to>
      <xdr:col>10</xdr:col>
      <xdr:colOff>19050</xdr:colOff>
      <xdr:row>106</xdr:row>
      <xdr:rowOff>22860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558663A-7AED-4EB4-8685-270011F113D8}"/>
            </a:ext>
          </a:extLst>
        </xdr:cNvPr>
        <xdr:cNvSpPr txBox="1"/>
      </xdr:nvSpPr>
      <xdr:spPr>
        <a:xfrm>
          <a:off x="609599" y="18013680"/>
          <a:ext cx="17552671" cy="16687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23</xdr:row>
      <xdr:rowOff>182879</xdr:rowOff>
    </xdr:from>
    <xdr:to>
      <xdr:col>14</xdr:col>
      <xdr:colOff>276226</xdr:colOff>
      <xdr:row>34</xdr:row>
      <xdr:rowOff>144780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4523687-B186-4067-9EED-CED258D71092}"/>
            </a:ext>
          </a:extLst>
        </xdr:cNvPr>
        <xdr:cNvSpPr txBox="1"/>
      </xdr:nvSpPr>
      <xdr:spPr>
        <a:xfrm>
          <a:off x="609601" y="4671059"/>
          <a:ext cx="12780645" cy="19735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i="1"/>
            <a:t>Eventuali</a:t>
          </a:r>
          <a:r>
            <a:rPr lang="it-IT" sz="1100" i="1" baseline="0"/>
            <a:t> note</a:t>
          </a:r>
          <a:endParaRPr lang="it-IT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00A5-C759-426F-A219-5D169348F0FD}">
  <sheetPr>
    <tabColor rgb="FF92D050"/>
  </sheetPr>
  <dimension ref="B3:C28"/>
  <sheetViews>
    <sheetView showGridLines="0" tabSelected="1" workbookViewId="0">
      <selection activeCell="C11" sqref="C11"/>
    </sheetView>
  </sheetViews>
  <sheetFormatPr defaultRowHeight="14.4"/>
  <cols>
    <col min="2" max="2" width="21.88671875" customWidth="1"/>
  </cols>
  <sheetData>
    <row r="3" spans="2:3">
      <c r="B3" s="58" t="s">
        <v>422</v>
      </c>
    </row>
    <row r="5" spans="2:3">
      <c r="B5" t="s">
        <v>423</v>
      </c>
    </row>
    <row r="7" spans="2:3">
      <c r="B7" s="58" t="s">
        <v>437</v>
      </c>
      <c r="C7" s="58" t="s">
        <v>188</v>
      </c>
    </row>
    <row r="8" spans="2:3">
      <c r="B8" s="107" t="s">
        <v>425</v>
      </c>
      <c r="C8" t="s">
        <v>438</v>
      </c>
    </row>
    <row r="9" spans="2:3">
      <c r="B9" s="107" t="s">
        <v>149</v>
      </c>
      <c r="C9" t="s">
        <v>439</v>
      </c>
    </row>
    <row r="10" spans="2:3">
      <c r="B10" s="107" t="s">
        <v>424</v>
      </c>
      <c r="C10" t="s">
        <v>440</v>
      </c>
    </row>
    <row r="11" spans="2:3">
      <c r="B11" s="106" t="s">
        <v>426</v>
      </c>
      <c r="C11" t="s">
        <v>441</v>
      </c>
    </row>
    <row r="12" spans="2:3">
      <c r="B12" s="106" t="s">
        <v>427</v>
      </c>
      <c r="C12" t="s">
        <v>442</v>
      </c>
    </row>
    <row r="13" spans="2:3">
      <c r="B13" s="107" t="s">
        <v>428</v>
      </c>
      <c r="C13" t="s">
        <v>443</v>
      </c>
    </row>
    <row r="14" spans="2:3">
      <c r="B14" s="107" t="s">
        <v>429</v>
      </c>
      <c r="C14" t="s">
        <v>305</v>
      </c>
    </row>
    <row r="15" spans="2:3">
      <c r="B15" s="107" t="s">
        <v>430</v>
      </c>
      <c r="C15" t="s">
        <v>444</v>
      </c>
    </row>
    <row r="16" spans="2:3">
      <c r="B16" s="107" t="s">
        <v>431</v>
      </c>
      <c r="C16" t="s">
        <v>445</v>
      </c>
    </row>
    <row r="17" spans="2:3">
      <c r="B17" s="107" t="s">
        <v>432</v>
      </c>
      <c r="C17" t="s">
        <v>446</v>
      </c>
    </row>
    <row r="18" spans="2:3">
      <c r="B18" s="107" t="s">
        <v>433</v>
      </c>
      <c r="C18" t="s">
        <v>447</v>
      </c>
    </row>
    <row r="19" spans="2:3">
      <c r="B19" s="107" t="s">
        <v>434</v>
      </c>
      <c r="C19" t="s">
        <v>448</v>
      </c>
    </row>
    <row r="20" spans="2:3">
      <c r="B20" s="106" t="s">
        <v>435</v>
      </c>
      <c r="C20" t="s">
        <v>451</v>
      </c>
    </row>
    <row r="21" spans="2:3">
      <c r="B21" s="106" t="s">
        <v>564</v>
      </c>
      <c r="C21" t="s">
        <v>564</v>
      </c>
    </row>
    <row r="22" spans="2:3">
      <c r="B22" s="106" t="s">
        <v>436</v>
      </c>
      <c r="C22" t="s">
        <v>450</v>
      </c>
    </row>
    <row r="23" spans="2:3">
      <c r="B23" s="106"/>
    </row>
    <row r="25" spans="2:3">
      <c r="B25" t="s">
        <v>529</v>
      </c>
    </row>
    <row r="26" spans="2:3">
      <c r="B26" t="s">
        <v>528</v>
      </c>
    </row>
    <row r="27" spans="2:3">
      <c r="B27" t="s">
        <v>531</v>
      </c>
    </row>
    <row r="28" spans="2:3">
      <c r="B28" s="59" t="s">
        <v>453</v>
      </c>
    </row>
  </sheetData>
  <phoneticPr fontId="21" type="noConversion"/>
  <hyperlinks>
    <hyperlink ref="B8" location="'Dati generali '!A1" display="'Dati generali '!A1" xr:uid="{446E0639-4E62-491D-81D9-6582BB4B1F15}"/>
    <hyperlink ref="B10" location="'Conto economico'!A1" display="'Conto economico'!" xr:uid="{2AA34043-8898-4869-923C-74812FDA683C}"/>
    <hyperlink ref="B9" location="'Scheda istruttoria'!A1" display="'Scheda istruttoria'" xr:uid="{DA7A949B-48B2-4154-BE06-228192562D58}"/>
    <hyperlink ref="B11" location="'Voce A5'!A1" display="Voce A5" xr:uid="{6638C35C-7587-4C02-BF53-1C06D022729F}"/>
    <hyperlink ref="B12" location="'Voce B6'!A1" display="'Voce B6'!A1" xr:uid="{280BAD4E-FCAC-4A18-B4BF-B4599C6ED65F}"/>
    <hyperlink ref="B13" location="'Voce B7'!A1" display="'Voce B7'!A1" xr:uid="{64CDE8DC-A8FB-4E49-B57C-21D7BEAC75FC}"/>
    <hyperlink ref="B14" location="'Voce B8'!A1" display="'Voce B8'!A1" xr:uid="{ACC9DB26-98C5-476D-8579-2B66D2D6EFB5}"/>
    <hyperlink ref="B15" location="'Voce B9'!A1" display="'Voce B9'!A1" xr:uid="{1850DACB-6D61-48BF-8275-4FBBCF4A2743}"/>
    <hyperlink ref="B16" location="'Voce B10'!A1" display="'Voce B10'!A1" xr:uid="{235A1998-7AF8-4D2F-AEEC-B2FE7BE94D39}"/>
    <hyperlink ref="B17" location="'Voce B11'!A1" display="'Voce B11'!A1" xr:uid="{0CF86FFE-B325-498D-AD34-CE76DA568337}"/>
    <hyperlink ref="B18" location="'Voce B12'!A1" display="'Voce B12'!A1" xr:uid="{D6158167-FE7C-4C79-8680-10BFD4CB77ED}"/>
    <hyperlink ref="B19" location="'Voce B14'!A1" display="'Voce B14'!A1" xr:uid="{26793E53-C73A-4AFE-8A67-DE25BC286D0B}"/>
    <hyperlink ref="B20" location="'Voce C17'!A1" display="Voce C17" xr:uid="{7FC739AF-9A9D-45D7-BB10-CA88B2B9FAD0}"/>
    <hyperlink ref="B22" location="'Note spese'!A1" display="Note spese" xr:uid="{5BD0D4C5-E439-4693-AEAF-238C910B99D3}"/>
    <hyperlink ref="B21" location="'Contenziosi legali'!A1" display="Contenziosi legali" xr:uid="{33DB9439-7FA9-4971-A563-EA7597A0E447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15D0-4DDF-4D08-AA36-3AB29FCA9EE1}">
  <dimension ref="B2:X82"/>
  <sheetViews>
    <sheetView showGridLines="0" workbookViewId="0">
      <selection activeCell="B13" sqref="B13:C13"/>
    </sheetView>
  </sheetViews>
  <sheetFormatPr defaultRowHeight="14.4"/>
  <cols>
    <col min="2" max="2" width="16.109375" customWidth="1"/>
    <col min="3" max="3" width="39.6640625" bestFit="1" customWidth="1"/>
    <col min="4" max="4" width="17.6640625" bestFit="1" customWidth="1"/>
    <col min="5" max="5" width="29" customWidth="1"/>
    <col min="6" max="6" width="33.33203125" customWidth="1"/>
    <col min="7" max="7" width="23.88671875" customWidth="1"/>
    <col min="8" max="8" width="23.5546875" customWidth="1"/>
    <col min="9" max="9" width="15.109375" customWidth="1"/>
    <col min="10" max="10" width="22.6640625" customWidth="1"/>
  </cols>
  <sheetData>
    <row r="2" spans="2:6">
      <c r="B2" s="58" t="s">
        <v>221</v>
      </c>
    </row>
    <row r="3" spans="2:6" ht="15" thickBot="1">
      <c r="B3" s="58"/>
    </row>
    <row r="4" spans="2:6" ht="15" thickBot="1">
      <c r="B4" s="341" t="s">
        <v>312</v>
      </c>
      <c r="C4" s="342"/>
      <c r="D4" s="343"/>
    </row>
    <row r="5" spans="2:6" ht="15" thickBot="1">
      <c r="B5" s="123" t="s">
        <v>252</v>
      </c>
      <c r="C5" s="123" t="s">
        <v>253</v>
      </c>
      <c r="D5" s="123" t="s">
        <v>251</v>
      </c>
      <c r="E5" s="123" t="s">
        <v>462</v>
      </c>
      <c r="F5" s="123" t="s">
        <v>463</v>
      </c>
    </row>
    <row r="6" spans="2:6">
      <c r="B6" s="62" t="s">
        <v>315</v>
      </c>
      <c r="C6" t="s">
        <v>313</v>
      </c>
      <c r="D6" s="63">
        <f>'Scheda istruttoria'!$G$57</f>
        <v>0</v>
      </c>
      <c r="E6" s="133">
        <f>D23</f>
        <v>0</v>
      </c>
      <c r="F6" s="133">
        <f>D6-E6</f>
        <v>0</v>
      </c>
    </row>
    <row r="7" spans="2:6">
      <c r="B7" s="62" t="s">
        <v>316</v>
      </c>
      <c r="C7" t="s">
        <v>314</v>
      </c>
      <c r="D7" s="63">
        <f>SUM(D8:D9)</f>
        <v>0</v>
      </c>
      <c r="E7" s="118">
        <f>D32</f>
        <v>0</v>
      </c>
      <c r="F7" s="118">
        <f>D7-E7</f>
        <v>0</v>
      </c>
    </row>
    <row r="8" spans="2:6">
      <c r="B8" s="80" t="s">
        <v>379</v>
      </c>
      <c r="C8" s="59" t="s">
        <v>381</v>
      </c>
      <c r="D8" s="63">
        <f>'Scheda istruttoria'!$G$59</f>
        <v>0</v>
      </c>
      <c r="E8" s="117"/>
      <c r="F8" s="117"/>
    </row>
    <row r="9" spans="2:6">
      <c r="B9" s="80" t="s">
        <v>380</v>
      </c>
      <c r="C9" s="59" t="s">
        <v>382</v>
      </c>
      <c r="D9" s="63">
        <f>'Scheda istruttoria'!$G$60</f>
        <v>0</v>
      </c>
      <c r="E9" s="117"/>
      <c r="F9" s="117"/>
    </row>
    <row r="10" spans="2:6">
      <c r="B10" s="62" t="s">
        <v>622</v>
      </c>
      <c r="C10" t="s">
        <v>320</v>
      </c>
      <c r="D10" s="63">
        <f>'Scheda istruttoria'!$G$61</f>
        <v>0</v>
      </c>
      <c r="E10" s="118">
        <f>D41</f>
        <v>0</v>
      </c>
      <c r="F10" s="118">
        <f>D10-E10</f>
        <v>0</v>
      </c>
    </row>
    <row r="11" spans="2:6">
      <c r="B11" s="62" t="s">
        <v>623</v>
      </c>
      <c r="C11" t="s">
        <v>319</v>
      </c>
      <c r="D11" s="63">
        <f>'Scheda istruttoria'!$G$62</f>
        <v>0</v>
      </c>
      <c r="E11" s="118">
        <f>D50</f>
        <v>0</v>
      </c>
      <c r="F11" s="118">
        <f>D11-E11</f>
        <v>0</v>
      </c>
    </row>
    <row r="12" spans="2:6" ht="15" thickBot="1">
      <c r="B12" s="62" t="s">
        <v>624</v>
      </c>
      <c r="C12" t="s">
        <v>371</v>
      </c>
      <c r="D12" s="63">
        <f>'Scheda istruttoria'!$G$63</f>
        <v>0</v>
      </c>
      <c r="E12" s="118">
        <f>D50</f>
        <v>0</v>
      </c>
      <c r="F12" s="118">
        <f>D12-E12</f>
        <v>0</v>
      </c>
    </row>
    <row r="13" spans="2:6" ht="15" thickBot="1">
      <c r="B13" s="344" t="s">
        <v>258</v>
      </c>
      <c r="C13" s="345"/>
      <c r="D13" s="77">
        <f>SUM(D6:D7)+SUM(D10:D12)</f>
        <v>0</v>
      </c>
      <c r="E13" s="134">
        <f>E6+E7+E10+E11+E12</f>
        <v>0</v>
      </c>
      <c r="F13" s="134">
        <f>F6+F7+F10+F11+F12</f>
        <v>0</v>
      </c>
    </row>
    <row r="14" spans="2:6">
      <c r="B14" s="58"/>
    </row>
    <row r="16" spans="2:6">
      <c r="B16" s="96" t="s">
        <v>321</v>
      </c>
    </row>
    <row r="17" spans="2:4">
      <c r="B17" t="s">
        <v>595</v>
      </c>
    </row>
    <row r="19" spans="2:4" ht="15" customHeight="1">
      <c r="B19" s="125" t="s">
        <v>280</v>
      </c>
      <c r="C19" s="125" t="s">
        <v>281</v>
      </c>
      <c r="D19" s="125" t="s">
        <v>302</v>
      </c>
    </row>
    <row r="20" spans="2:4" ht="15" customHeight="1">
      <c r="B20" s="84"/>
      <c r="C20" s="84"/>
      <c r="D20" s="84"/>
    </row>
    <row r="21" spans="2:4" ht="15" customHeight="1">
      <c r="B21" s="84"/>
      <c r="C21" s="84"/>
      <c r="D21" s="84"/>
    </row>
    <row r="22" spans="2:4">
      <c r="B22" s="78" t="s">
        <v>267</v>
      </c>
      <c r="C22" s="78"/>
      <c r="D22" s="78"/>
    </row>
    <row r="23" spans="2:4">
      <c r="B23" s="346" t="s">
        <v>212</v>
      </c>
      <c r="C23" s="347"/>
      <c r="D23" s="84">
        <f>SUM(D20:D22)</f>
        <v>0</v>
      </c>
    </row>
    <row r="25" spans="2:4">
      <c r="B25" s="96" t="s">
        <v>322</v>
      </c>
    </row>
    <row r="26" spans="2:4">
      <c r="B26" t="s">
        <v>596</v>
      </c>
    </row>
    <row r="28" spans="2:4">
      <c r="B28" s="125" t="s">
        <v>280</v>
      </c>
      <c r="C28" s="125" t="s">
        <v>281</v>
      </c>
      <c r="D28" s="126" t="s">
        <v>302</v>
      </c>
    </row>
    <row r="29" spans="2:4">
      <c r="B29" s="84"/>
      <c r="C29" s="84"/>
      <c r="D29" s="218"/>
    </row>
    <row r="30" spans="2:4">
      <c r="B30" s="78"/>
      <c r="C30" s="78"/>
      <c r="D30" s="78"/>
    </row>
    <row r="31" spans="2:4">
      <c r="B31" s="78" t="s">
        <v>267</v>
      </c>
      <c r="C31" s="78"/>
      <c r="D31" s="78"/>
    </row>
    <row r="32" spans="2:4">
      <c r="B32" s="346" t="s">
        <v>212</v>
      </c>
      <c r="C32" s="347"/>
      <c r="D32" s="84">
        <f>SUM(D29:D31)</f>
        <v>0</v>
      </c>
    </row>
    <row r="34" spans="2:4">
      <c r="B34" s="96" t="s">
        <v>323</v>
      </c>
    </row>
    <row r="35" spans="2:4">
      <c r="B35" t="s">
        <v>595</v>
      </c>
    </row>
    <row r="37" spans="2:4">
      <c r="B37" s="125" t="s">
        <v>280</v>
      </c>
      <c r="C37" s="125" t="s">
        <v>281</v>
      </c>
      <c r="D37" s="126" t="s">
        <v>302</v>
      </c>
    </row>
    <row r="38" spans="2:4">
      <c r="B38" s="84"/>
      <c r="C38" s="84"/>
      <c r="D38" s="218"/>
    </row>
    <row r="39" spans="2:4">
      <c r="B39" s="78"/>
      <c r="C39" s="78"/>
      <c r="D39" s="78"/>
    </row>
    <row r="40" spans="2:4">
      <c r="B40" s="78" t="s">
        <v>267</v>
      </c>
      <c r="C40" s="78"/>
      <c r="D40" s="78"/>
    </row>
    <row r="41" spans="2:4">
      <c r="B41" s="346" t="s">
        <v>212</v>
      </c>
      <c r="C41" s="347"/>
      <c r="D41" s="84">
        <f>SUM(D38:D40)</f>
        <v>0</v>
      </c>
    </row>
    <row r="43" spans="2:4">
      <c r="B43" s="96" t="s">
        <v>324</v>
      </c>
    </row>
    <row r="44" spans="2:4">
      <c r="B44" t="s">
        <v>597</v>
      </c>
    </row>
    <row r="46" spans="2:4">
      <c r="B46" s="125" t="s">
        <v>280</v>
      </c>
      <c r="C46" s="125" t="s">
        <v>281</v>
      </c>
      <c r="D46" s="126" t="s">
        <v>302</v>
      </c>
    </row>
    <row r="47" spans="2:4">
      <c r="B47" s="84"/>
      <c r="C47" s="84"/>
      <c r="D47" s="218"/>
    </row>
    <row r="48" spans="2:4">
      <c r="B48" s="78"/>
      <c r="C48" s="78"/>
      <c r="D48" s="78"/>
    </row>
    <row r="49" spans="2:4">
      <c r="B49" s="78" t="s">
        <v>267</v>
      </c>
      <c r="C49" s="78"/>
      <c r="D49" s="78"/>
    </row>
    <row r="50" spans="2:4">
      <c r="B50" s="346" t="s">
        <v>212</v>
      </c>
      <c r="C50" s="347"/>
      <c r="D50" s="84">
        <f>SUM(D47:D49)</f>
        <v>0</v>
      </c>
    </row>
    <row r="51" spans="2:4">
      <c r="B51" s="79"/>
      <c r="C51" s="79"/>
      <c r="D51" s="58"/>
    </row>
    <row r="52" spans="2:4">
      <c r="B52" s="96" t="s">
        <v>570</v>
      </c>
    </row>
    <row r="53" spans="2:4">
      <c r="B53" t="s">
        <v>598</v>
      </c>
    </row>
    <row r="55" spans="2:4">
      <c r="B55" s="125" t="s">
        <v>280</v>
      </c>
      <c r="C55" s="125" t="s">
        <v>281</v>
      </c>
      <c r="D55" s="126" t="s">
        <v>302</v>
      </c>
    </row>
    <row r="56" spans="2:4">
      <c r="B56" s="84"/>
      <c r="C56" s="84"/>
      <c r="D56" s="218"/>
    </row>
    <row r="57" spans="2:4">
      <c r="B57" s="78"/>
      <c r="C57" s="78"/>
      <c r="D57" s="78"/>
    </row>
    <row r="58" spans="2:4">
      <c r="B58" s="78" t="s">
        <v>267</v>
      </c>
      <c r="C58" s="78"/>
      <c r="D58" s="78"/>
    </row>
    <row r="59" spans="2:4">
      <c r="B59" s="346" t="s">
        <v>212</v>
      </c>
      <c r="C59" s="347"/>
      <c r="D59" s="84">
        <f>SUM(D56:D58)</f>
        <v>0</v>
      </c>
    </row>
    <row r="62" spans="2:4">
      <c r="B62" s="59" t="s">
        <v>599</v>
      </c>
    </row>
    <row r="63" spans="2:4">
      <c r="B63" s="59"/>
    </row>
    <row r="64" spans="2:4">
      <c r="B64" t="s">
        <v>576</v>
      </c>
    </row>
    <row r="66" spans="2:24">
      <c r="B66" t="s">
        <v>222</v>
      </c>
    </row>
    <row r="68" spans="2:24" ht="42.75" customHeight="1">
      <c r="B68" s="125" t="s">
        <v>13</v>
      </c>
      <c r="C68" s="144" t="s">
        <v>306</v>
      </c>
      <c r="D68" s="144" t="s">
        <v>307</v>
      </c>
      <c r="E68" s="144" t="s">
        <v>308</v>
      </c>
      <c r="F68" s="144" t="s">
        <v>309</v>
      </c>
      <c r="G68" s="144" t="s">
        <v>310</v>
      </c>
      <c r="H68" s="144" t="s">
        <v>311</v>
      </c>
      <c r="I68" s="144" t="s">
        <v>224</v>
      </c>
      <c r="J68" s="144" t="s">
        <v>225</v>
      </c>
      <c r="X68" s="58"/>
    </row>
    <row r="69" spans="2:24">
      <c r="B69" s="78"/>
      <c r="C69" s="78"/>
      <c r="D69" s="78"/>
      <c r="E69" s="78"/>
      <c r="F69" s="78"/>
      <c r="G69" s="78"/>
      <c r="H69" s="78"/>
      <c r="I69" s="78"/>
      <c r="J69" s="78"/>
    </row>
    <row r="70" spans="2:24">
      <c r="B70" s="78" t="s">
        <v>267</v>
      </c>
      <c r="C70" s="78"/>
      <c r="D70" s="78"/>
      <c r="E70" s="78"/>
      <c r="F70" s="78"/>
      <c r="G70" s="78"/>
      <c r="H70" s="78"/>
      <c r="I70" s="78"/>
      <c r="J70" s="78"/>
    </row>
    <row r="72" spans="2:24">
      <c r="B72" t="s">
        <v>226</v>
      </c>
    </row>
    <row r="74" spans="2:24" ht="43.2">
      <c r="B74" s="125" t="s">
        <v>13</v>
      </c>
      <c r="C74" s="144" t="s">
        <v>306</v>
      </c>
      <c r="D74" s="144" t="s">
        <v>307</v>
      </c>
      <c r="E74" s="144" t="s">
        <v>308</v>
      </c>
      <c r="F74" s="144" t="s">
        <v>309</v>
      </c>
      <c r="G74" s="144" t="s">
        <v>310</v>
      </c>
      <c r="H74" s="144" t="s">
        <v>311</v>
      </c>
      <c r="I74" s="144" t="s">
        <v>224</v>
      </c>
      <c r="J74" s="144" t="s">
        <v>225</v>
      </c>
    </row>
    <row r="75" spans="2:24">
      <c r="B75" s="78"/>
      <c r="C75" s="78"/>
      <c r="D75" s="78"/>
      <c r="E75" s="78"/>
      <c r="F75" s="78"/>
      <c r="G75" s="78"/>
      <c r="H75" s="78"/>
      <c r="I75" s="78"/>
      <c r="J75" s="78"/>
    </row>
    <row r="76" spans="2:24">
      <c r="B76" s="78" t="s">
        <v>267</v>
      </c>
      <c r="C76" s="78"/>
      <c r="D76" s="78"/>
      <c r="E76" s="78"/>
      <c r="F76" s="78"/>
      <c r="G76" s="78"/>
      <c r="H76" s="78"/>
      <c r="I76" s="78"/>
      <c r="J76" s="78"/>
    </row>
    <row r="78" spans="2:24">
      <c r="B78" t="s">
        <v>227</v>
      </c>
    </row>
    <row r="80" spans="2:24" ht="43.2">
      <c r="B80" s="125" t="s">
        <v>13</v>
      </c>
      <c r="C80" s="144" t="s">
        <v>306</v>
      </c>
      <c r="D80" s="144" t="s">
        <v>307</v>
      </c>
      <c r="E80" s="144" t="s">
        <v>308</v>
      </c>
      <c r="F80" s="144" t="s">
        <v>309</v>
      </c>
      <c r="G80" s="144" t="s">
        <v>310</v>
      </c>
      <c r="H80" s="144" t="s">
        <v>311</v>
      </c>
      <c r="I80" s="144" t="s">
        <v>224</v>
      </c>
      <c r="J80" s="144" t="s">
        <v>225</v>
      </c>
    </row>
    <row r="81" spans="2:10">
      <c r="B81" s="78"/>
      <c r="C81" s="78"/>
      <c r="D81" s="78"/>
      <c r="E81" s="78"/>
      <c r="F81" s="78"/>
      <c r="G81" s="78"/>
      <c r="H81" s="78"/>
      <c r="I81" s="78"/>
      <c r="J81" s="78"/>
    </row>
    <row r="82" spans="2:10">
      <c r="B82" s="78" t="s">
        <v>267</v>
      </c>
      <c r="C82" s="78"/>
      <c r="D82" s="78"/>
      <c r="E82" s="78"/>
      <c r="F82" s="78"/>
      <c r="G82" s="78"/>
      <c r="H82" s="78"/>
      <c r="I82" s="78"/>
      <c r="J82" s="78"/>
    </row>
  </sheetData>
  <mergeCells count="7">
    <mergeCell ref="B50:C50"/>
    <mergeCell ref="B59:C59"/>
    <mergeCell ref="B4:D4"/>
    <mergeCell ref="B13:C13"/>
    <mergeCell ref="B23:C23"/>
    <mergeCell ref="B32:C32"/>
    <mergeCell ref="B41:C41"/>
  </mergeCells>
  <conditionalFormatting sqref="F6:F7">
    <cfRule type="cellIs" dxfId="13" priority="3" operator="lessThan">
      <formula>0</formula>
    </cfRule>
    <cfRule type="cellIs" dxfId="12" priority="4" operator="greaterThanOrEqual">
      <formula>1</formula>
    </cfRule>
  </conditionalFormatting>
  <conditionalFormatting sqref="F10:F12">
    <cfRule type="cellIs" dxfId="11" priority="1" operator="lessThan">
      <formula>0</formula>
    </cfRule>
    <cfRule type="cellIs" dxfId="10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0ECC5-ED46-45DA-9290-73EFDE507F98}">
  <dimension ref="B2:N56"/>
  <sheetViews>
    <sheetView showGridLines="0" workbookViewId="0">
      <selection activeCell="H58" sqref="H58"/>
    </sheetView>
  </sheetViews>
  <sheetFormatPr defaultRowHeight="14.4"/>
  <cols>
    <col min="2" max="2" width="18.109375" customWidth="1"/>
    <col min="3" max="3" width="40.6640625" customWidth="1"/>
    <col min="4" max="5" width="28" customWidth="1"/>
    <col min="6" max="6" width="17.33203125" customWidth="1"/>
    <col min="7" max="7" width="16.77734375" customWidth="1"/>
    <col min="8" max="8" width="15.109375" customWidth="1"/>
    <col min="9" max="9" width="28.109375" customWidth="1"/>
    <col min="10" max="10" width="14.88671875" customWidth="1"/>
    <col min="11" max="11" width="15.44140625" customWidth="1"/>
    <col min="12" max="12" width="18.44140625" customWidth="1"/>
  </cols>
  <sheetData>
    <row r="2" spans="2:6">
      <c r="B2" s="58" t="s">
        <v>228</v>
      </c>
      <c r="C2" s="58"/>
    </row>
    <row r="3" spans="2:6" ht="15" thickBot="1">
      <c r="B3" s="58"/>
      <c r="C3" s="58"/>
    </row>
    <row r="4" spans="2:6" ht="15" thickBot="1">
      <c r="B4" s="341" t="s">
        <v>325</v>
      </c>
      <c r="C4" s="342"/>
      <c r="D4" s="343"/>
      <c r="E4" s="58"/>
    </row>
    <row r="5" spans="2:6" ht="15" thickBot="1">
      <c r="B5" s="123" t="s">
        <v>252</v>
      </c>
      <c r="C5" s="123" t="s">
        <v>253</v>
      </c>
      <c r="D5" s="123" t="s">
        <v>251</v>
      </c>
      <c r="E5" s="123" t="s">
        <v>462</v>
      </c>
      <c r="F5" s="123" t="s">
        <v>463</v>
      </c>
    </row>
    <row r="6" spans="2:6">
      <c r="B6" s="62" t="s">
        <v>326</v>
      </c>
      <c r="C6" t="s">
        <v>328</v>
      </c>
      <c r="D6" s="63">
        <f>'Scheda istruttoria'!$G$65</f>
        <v>0</v>
      </c>
      <c r="E6" s="149">
        <f>I39</f>
        <v>0</v>
      </c>
      <c r="F6" s="152">
        <f>D6-E6</f>
        <v>0</v>
      </c>
    </row>
    <row r="7" spans="2:6">
      <c r="B7" s="62" t="s">
        <v>327</v>
      </c>
      <c r="C7" t="s">
        <v>329</v>
      </c>
      <c r="D7" s="63">
        <f>SUM(D8:D15)</f>
        <v>0</v>
      </c>
      <c r="E7" s="150">
        <f>I56</f>
        <v>0</v>
      </c>
      <c r="F7" s="148">
        <f>D7-E7</f>
        <v>0</v>
      </c>
    </row>
    <row r="8" spans="2:6">
      <c r="B8" s="62" t="s">
        <v>372</v>
      </c>
      <c r="C8" s="59" t="s">
        <v>100</v>
      </c>
      <c r="D8" s="63">
        <f>'Scheda istruttoria'!$G$67</f>
        <v>0</v>
      </c>
      <c r="E8" s="117"/>
      <c r="F8" s="117"/>
    </row>
    <row r="9" spans="2:6">
      <c r="B9" s="62" t="s">
        <v>373</v>
      </c>
      <c r="C9" s="59" t="s">
        <v>101</v>
      </c>
      <c r="D9" s="63">
        <f>'Scheda istruttoria'!$G$68</f>
        <v>0</v>
      </c>
      <c r="E9" s="117"/>
      <c r="F9" s="117"/>
    </row>
    <row r="10" spans="2:6">
      <c r="B10" s="62" t="s">
        <v>374</v>
      </c>
      <c r="C10" s="59" t="s">
        <v>102</v>
      </c>
      <c r="D10" s="63">
        <f>'Scheda istruttoria'!$G$69</f>
        <v>0</v>
      </c>
      <c r="E10" s="117"/>
      <c r="F10" s="117"/>
    </row>
    <row r="11" spans="2:6">
      <c r="B11" s="62" t="s">
        <v>375</v>
      </c>
      <c r="C11" s="59" t="s">
        <v>103</v>
      </c>
      <c r="D11" s="63">
        <f>'Scheda istruttoria'!$G$70</f>
        <v>0</v>
      </c>
      <c r="E11" s="117"/>
      <c r="F11" s="117"/>
    </row>
    <row r="12" spans="2:6">
      <c r="B12" s="62" t="s">
        <v>376</v>
      </c>
      <c r="C12" s="59" t="s">
        <v>104</v>
      </c>
      <c r="D12" s="63">
        <f>'Scheda istruttoria'!$G$71</f>
        <v>0</v>
      </c>
      <c r="E12" s="117"/>
      <c r="F12" s="117"/>
    </row>
    <row r="13" spans="2:6">
      <c r="B13" s="62" t="s">
        <v>377</v>
      </c>
      <c r="C13" s="59" t="s">
        <v>105</v>
      </c>
      <c r="D13" s="63">
        <f>'Scheda istruttoria'!$G$72</f>
        <v>0</v>
      </c>
      <c r="E13" s="117"/>
      <c r="F13" s="117"/>
    </row>
    <row r="14" spans="2:6">
      <c r="B14" s="62" t="s">
        <v>378</v>
      </c>
      <c r="C14" s="59" t="s">
        <v>106</v>
      </c>
      <c r="D14" s="63">
        <f>'Scheda istruttoria'!$G$73</f>
        <v>0</v>
      </c>
      <c r="E14" s="117"/>
      <c r="F14" s="117"/>
    </row>
    <row r="15" spans="2:6">
      <c r="B15" s="62" t="s">
        <v>372</v>
      </c>
      <c r="C15" s="59" t="s">
        <v>107</v>
      </c>
      <c r="D15" s="63">
        <f>'Scheda istruttoria'!$G$74</f>
        <v>0</v>
      </c>
      <c r="E15" s="117"/>
      <c r="F15" s="117"/>
    </row>
    <row r="16" spans="2:6">
      <c r="B16" s="62" t="s">
        <v>330</v>
      </c>
      <c r="C16" t="s">
        <v>332</v>
      </c>
      <c r="D16" s="63">
        <f>'Scheda istruttoria'!$G$75</f>
        <v>0</v>
      </c>
      <c r="E16" s="117"/>
      <c r="F16" s="117"/>
    </row>
    <row r="17" spans="2:14" ht="15" thickBot="1">
      <c r="B17" s="62" t="s">
        <v>331</v>
      </c>
      <c r="C17" t="s">
        <v>108</v>
      </c>
      <c r="D17" s="63">
        <f>'Scheda istruttoria'!$G$76</f>
        <v>0</v>
      </c>
      <c r="E17" s="151"/>
      <c r="F17" s="151"/>
    </row>
    <row r="18" spans="2:14" ht="15" thickBot="1">
      <c r="B18" s="344" t="s">
        <v>258</v>
      </c>
      <c r="C18" s="345"/>
      <c r="D18" s="100">
        <f>SUM(D6+D7)</f>
        <v>0</v>
      </c>
      <c r="E18" s="153">
        <f>E6+E7</f>
        <v>0</v>
      </c>
      <c r="F18" s="153">
        <f>F6+F7</f>
        <v>0</v>
      </c>
    </row>
    <row r="19" spans="2:14">
      <c r="B19" s="58"/>
      <c r="C19" s="58"/>
    </row>
    <row r="20" spans="2:14">
      <c r="B20" s="58"/>
      <c r="C20" s="58"/>
    </row>
    <row r="21" spans="2:14">
      <c r="B21" t="s">
        <v>333</v>
      </c>
    </row>
    <row r="22" spans="2:14">
      <c r="B22" t="s">
        <v>334</v>
      </c>
    </row>
    <row r="23" spans="2:14">
      <c r="B23" t="s">
        <v>600</v>
      </c>
    </row>
    <row r="25" spans="2:14">
      <c r="B25" s="88" t="s">
        <v>504</v>
      </c>
      <c r="C25" s="88"/>
    </row>
    <row r="27" spans="2:14">
      <c r="B27" s="362" t="s">
        <v>408</v>
      </c>
      <c r="C27" s="362" t="s">
        <v>418</v>
      </c>
      <c r="D27" s="362" t="s">
        <v>409</v>
      </c>
      <c r="E27" s="362" t="s">
        <v>410</v>
      </c>
      <c r="F27" s="362" t="s">
        <v>411</v>
      </c>
      <c r="G27" s="380" t="s">
        <v>412</v>
      </c>
      <c r="H27" s="380" t="s">
        <v>413</v>
      </c>
      <c r="I27" s="362" t="s">
        <v>414</v>
      </c>
      <c r="J27" s="362" t="s">
        <v>415</v>
      </c>
      <c r="K27" s="362" t="s">
        <v>416</v>
      </c>
      <c r="L27" s="362" t="s">
        <v>417</v>
      </c>
      <c r="M27" s="97"/>
      <c r="N27" s="97"/>
    </row>
    <row r="28" spans="2:14">
      <c r="B28" s="363"/>
      <c r="C28" s="363"/>
      <c r="D28" s="363"/>
      <c r="E28" s="363"/>
      <c r="F28" s="363"/>
      <c r="G28" s="381"/>
      <c r="H28" s="382"/>
      <c r="I28" s="363"/>
      <c r="J28" s="363"/>
      <c r="K28" s="363"/>
      <c r="L28" s="363"/>
    </row>
    <row r="29" spans="2:14">
      <c r="B29" s="355"/>
      <c r="C29" s="78"/>
      <c r="D29" s="78"/>
      <c r="E29" s="78"/>
      <c r="F29" s="98"/>
      <c r="G29" s="98"/>
      <c r="H29" s="98"/>
      <c r="I29" s="98"/>
      <c r="J29" s="78"/>
      <c r="K29" s="78"/>
      <c r="L29" s="78"/>
    </row>
    <row r="30" spans="2:14">
      <c r="B30" s="364"/>
      <c r="C30" s="78"/>
      <c r="D30" s="78"/>
      <c r="E30" s="78"/>
      <c r="F30" s="78"/>
      <c r="G30" s="98"/>
      <c r="H30" s="98"/>
      <c r="I30" s="98"/>
      <c r="J30" s="78"/>
      <c r="K30" s="78"/>
      <c r="L30" s="78"/>
    </row>
    <row r="31" spans="2:14">
      <c r="B31" s="364"/>
      <c r="C31" s="78"/>
      <c r="D31" s="78"/>
      <c r="E31" s="78"/>
      <c r="F31" s="78"/>
      <c r="G31" s="98"/>
      <c r="H31" s="98"/>
      <c r="I31" s="98"/>
      <c r="J31" s="78"/>
      <c r="K31" s="78"/>
      <c r="L31" s="78"/>
    </row>
    <row r="32" spans="2:14">
      <c r="B32" s="356"/>
      <c r="C32" s="78"/>
      <c r="D32" s="78"/>
      <c r="E32" s="78"/>
      <c r="F32" s="78"/>
      <c r="G32" s="128"/>
      <c r="H32" s="98"/>
      <c r="I32" s="98"/>
      <c r="J32" s="78"/>
      <c r="K32" s="78"/>
      <c r="L32" s="78"/>
    </row>
    <row r="33" spans="2:12">
      <c r="B33" s="101" t="s">
        <v>419</v>
      </c>
      <c r="C33" s="99"/>
      <c r="D33" s="102">
        <f>SUM(D29:D32)</f>
        <v>0</v>
      </c>
      <c r="E33" s="102">
        <f t="shared" ref="E33:L33" si="0">SUM(E29:E32)</f>
        <v>0</v>
      </c>
      <c r="F33" s="102">
        <f>SUM(F29:F32)</f>
        <v>0</v>
      </c>
      <c r="G33" s="146">
        <f>SUM(G29:G32)</f>
        <v>0</v>
      </c>
      <c r="H33" s="146">
        <f>SUM(H29:H32)</f>
        <v>0</v>
      </c>
      <c r="I33" s="102">
        <f t="shared" si="0"/>
        <v>0</v>
      </c>
      <c r="J33" s="102">
        <f t="shared" si="0"/>
        <v>0</v>
      </c>
      <c r="K33" s="102">
        <f t="shared" si="0"/>
        <v>0</v>
      </c>
      <c r="L33" s="103">
        <f t="shared" si="0"/>
        <v>0</v>
      </c>
    </row>
    <row r="34" spans="2:12">
      <c r="B34" s="285" t="s">
        <v>267</v>
      </c>
      <c r="C34" s="78"/>
      <c r="D34" s="78"/>
      <c r="E34" s="78"/>
      <c r="F34" s="78"/>
      <c r="G34" s="129"/>
      <c r="H34" s="98"/>
      <c r="I34" s="98"/>
      <c r="J34" s="78"/>
      <c r="K34" s="78"/>
      <c r="L34" s="78"/>
    </row>
    <row r="35" spans="2:12">
      <c r="B35" s="287"/>
      <c r="C35" s="78"/>
      <c r="D35" s="78"/>
      <c r="E35" s="78"/>
      <c r="F35" s="78"/>
      <c r="G35" s="98"/>
      <c r="H35" s="98"/>
      <c r="I35" s="98"/>
      <c r="J35" s="78"/>
      <c r="K35" s="78"/>
      <c r="L35" s="78"/>
    </row>
    <row r="36" spans="2:12">
      <c r="B36" s="287"/>
      <c r="C36" s="78"/>
      <c r="D36" s="78"/>
      <c r="E36" s="78"/>
      <c r="F36" s="78"/>
      <c r="G36" s="98"/>
      <c r="H36" s="98"/>
      <c r="I36" s="98"/>
      <c r="J36" s="78"/>
      <c r="K36" s="78"/>
      <c r="L36" s="78"/>
    </row>
    <row r="37" spans="2:12">
      <c r="B37" s="286"/>
      <c r="C37" s="78"/>
      <c r="D37" s="78"/>
      <c r="E37" s="78"/>
      <c r="F37" s="78"/>
      <c r="G37" s="98"/>
      <c r="H37" s="98"/>
      <c r="I37" s="98"/>
      <c r="J37" s="78"/>
      <c r="K37" s="78"/>
      <c r="L37" s="78"/>
    </row>
    <row r="38" spans="2:12">
      <c r="B38" s="101" t="s">
        <v>419</v>
      </c>
      <c r="C38" s="99"/>
      <c r="D38" s="102">
        <f>SUM(D34:D37)</f>
        <v>0</v>
      </c>
      <c r="E38" s="102">
        <f t="shared" ref="E38" si="1">SUM(E34:E37)</f>
        <v>0</v>
      </c>
      <c r="F38" s="102">
        <f t="shared" ref="F38" si="2">SUM(F34:F37)</f>
        <v>0</v>
      </c>
      <c r="G38" s="102">
        <f>SUM(G34:G37)</f>
        <v>0</v>
      </c>
      <c r="H38" s="102">
        <f>SUM(H34:H37)</f>
        <v>0</v>
      </c>
      <c r="I38" s="102">
        <f t="shared" ref="I38" si="3">SUM(I34:I37)</f>
        <v>0</v>
      </c>
      <c r="J38" s="102">
        <f t="shared" ref="J38" si="4">SUM(J34:J37)</f>
        <v>0</v>
      </c>
      <c r="K38" s="102">
        <f t="shared" ref="K38" si="5">SUM(K34:K37)</f>
        <v>0</v>
      </c>
      <c r="L38" s="103">
        <f t="shared" ref="L38" si="6">SUM(L34:L37)</f>
        <v>0</v>
      </c>
    </row>
    <row r="39" spans="2:12">
      <c r="B39" s="346" t="s">
        <v>212</v>
      </c>
      <c r="C39" s="347"/>
      <c r="D39" s="146">
        <f t="shared" ref="D39:L39" si="7">D33+D38</f>
        <v>0</v>
      </c>
      <c r="E39" s="146">
        <f t="shared" si="7"/>
        <v>0</v>
      </c>
      <c r="F39" s="146">
        <f t="shared" si="7"/>
        <v>0</v>
      </c>
      <c r="G39" s="146">
        <f>G33+G38</f>
        <v>0</v>
      </c>
      <c r="H39" s="146">
        <f t="shared" si="7"/>
        <v>0</v>
      </c>
      <c r="I39" s="147">
        <f t="shared" si="7"/>
        <v>0</v>
      </c>
      <c r="J39" s="146">
        <f t="shared" si="7"/>
        <v>0</v>
      </c>
      <c r="K39" s="146">
        <f t="shared" si="7"/>
        <v>0</v>
      </c>
      <c r="L39" s="146">
        <f t="shared" si="7"/>
        <v>0</v>
      </c>
    </row>
    <row r="42" spans="2:12">
      <c r="B42" s="88" t="s">
        <v>505</v>
      </c>
      <c r="C42" s="88"/>
    </row>
    <row r="44" spans="2:12">
      <c r="B44" s="362" t="s">
        <v>408</v>
      </c>
      <c r="C44" s="362" t="s">
        <v>418</v>
      </c>
      <c r="D44" s="362" t="s">
        <v>409</v>
      </c>
      <c r="E44" s="362" t="s">
        <v>410</v>
      </c>
      <c r="F44" s="362" t="s">
        <v>411</v>
      </c>
      <c r="G44" s="378" t="s">
        <v>412</v>
      </c>
      <c r="H44" s="378" t="s">
        <v>413</v>
      </c>
      <c r="I44" s="362" t="s">
        <v>414</v>
      </c>
      <c r="J44" s="362" t="s">
        <v>415</v>
      </c>
      <c r="K44" s="362" t="s">
        <v>416</v>
      </c>
      <c r="L44" s="362" t="s">
        <v>417</v>
      </c>
    </row>
    <row r="45" spans="2:12">
      <c r="B45" s="363"/>
      <c r="C45" s="363"/>
      <c r="D45" s="363"/>
      <c r="E45" s="363"/>
      <c r="F45" s="363"/>
      <c r="G45" s="379"/>
      <c r="H45" s="379"/>
      <c r="I45" s="363"/>
      <c r="J45" s="363"/>
      <c r="K45" s="363"/>
      <c r="L45" s="363"/>
    </row>
    <row r="46" spans="2:12">
      <c r="B46" s="355"/>
      <c r="C46" s="78"/>
      <c r="D46" s="78"/>
      <c r="E46" s="78"/>
      <c r="F46" s="78"/>
      <c r="G46" s="98"/>
      <c r="H46" s="98"/>
      <c r="I46" s="98"/>
      <c r="J46" s="78"/>
      <c r="K46" s="78"/>
      <c r="L46" s="78"/>
    </row>
    <row r="47" spans="2:12">
      <c r="B47" s="364"/>
      <c r="C47" s="78"/>
      <c r="D47" s="78"/>
      <c r="E47" s="78"/>
      <c r="F47" s="78"/>
      <c r="G47" s="98"/>
      <c r="H47" s="98"/>
      <c r="I47" s="98"/>
      <c r="J47" s="78"/>
      <c r="K47" s="78"/>
      <c r="L47" s="78"/>
    </row>
    <row r="48" spans="2:12">
      <c r="B48" s="364"/>
      <c r="C48" s="78"/>
      <c r="D48" s="78"/>
      <c r="E48" s="78"/>
      <c r="F48" s="78"/>
      <c r="G48" s="98"/>
      <c r="H48" s="98"/>
      <c r="I48" s="98"/>
      <c r="J48" s="78"/>
      <c r="K48" s="78"/>
      <c r="L48" s="78"/>
    </row>
    <row r="49" spans="2:12">
      <c r="B49" s="356"/>
      <c r="C49" s="78"/>
      <c r="D49" s="78"/>
      <c r="E49" s="78"/>
      <c r="F49" s="78"/>
      <c r="G49" s="98"/>
      <c r="H49" s="98"/>
      <c r="I49" s="98"/>
      <c r="J49" s="78"/>
      <c r="K49" s="78"/>
      <c r="L49" s="78"/>
    </row>
    <row r="50" spans="2:12">
      <c r="B50" s="101" t="s">
        <v>419</v>
      </c>
      <c r="C50" s="99"/>
      <c r="D50" s="102">
        <f>SUM(D46:D49)</f>
        <v>0</v>
      </c>
      <c r="E50" s="102">
        <f t="shared" ref="E50" si="8">SUM(E46:E49)</f>
        <v>0</v>
      </c>
      <c r="F50" s="102">
        <f t="shared" ref="F50" si="9">SUM(F46:F49)</f>
        <v>0</v>
      </c>
      <c r="G50" s="102">
        <f>SUM(G46:G49)</f>
        <v>0</v>
      </c>
      <c r="H50" s="102">
        <f>SUM(H46:H49)</f>
        <v>0</v>
      </c>
      <c r="I50" s="102">
        <f t="shared" ref="I50" si="10">SUM(I46:I49)</f>
        <v>0</v>
      </c>
      <c r="J50" s="102">
        <f t="shared" ref="J50" si="11">SUM(J46:J49)</f>
        <v>0</v>
      </c>
      <c r="K50" s="102">
        <f t="shared" ref="K50" si="12">SUM(K46:K49)</f>
        <v>0</v>
      </c>
      <c r="L50" s="103">
        <f t="shared" ref="L50" si="13">SUM(L46:L49)</f>
        <v>0</v>
      </c>
    </row>
    <row r="51" spans="2:12">
      <c r="B51" s="285" t="s">
        <v>267</v>
      </c>
      <c r="C51" s="78"/>
      <c r="D51" s="78"/>
      <c r="E51" s="78"/>
      <c r="F51" s="78"/>
      <c r="G51" s="78"/>
      <c r="H51" s="78"/>
      <c r="I51" s="98"/>
      <c r="J51" s="78"/>
      <c r="K51" s="78"/>
      <c r="L51" s="78"/>
    </row>
    <row r="52" spans="2:12">
      <c r="B52" s="287"/>
      <c r="C52" s="78"/>
      <c r="D52" s="78"/>
      <c r="E52" s="78"/>
      <c r="F52" s="78"/>
      <c r="G52" s="78"/>
      <c r="H52" s="78"/>
      <c r="I52" s="98"/>
      <c r="J52" s="78"/>
      <c r="K52" s="78"/>
      <c r="L52" s="78"/>
    </row>
    <row r="53" spans="2:12">
      <c r="B53" s="287"/>
      <c r="C53" s="78"/>
      <c r="D53" s="78"/>
      <c r="E53" s="78"/>
      <c r="F53" s="78"/>
      <c r="G53" s="78"/>
      <c r="H53" s="78"/>
      <c r="I53" s="98"/>
      <c r="J53" s="78"/>
      <c r="K53" s="78"/>
      <c r="L53" s="78"/>
    </row>
    <row r="54" spans="2:12">
      <c r="B54" s="286"/>
      <c r="C54" s="78"/>
      <c r="D54" s="78"/>
      <c r="E54" s="78"/>
      <c r="F54" s="78"/>
      <c r="G54" s="78"/>
      <c r="H54" s="78"/>
      <c r="I54" s="98"/>
      <c r="J54" s="78"/>
      <c r="K54" s="78"/>
      <c r="L54" s="78"/>
    </row>
    <row r="55" spans="2:12">
      <c r="B55" s="101" t="s">
        <v>419</v>
      </c>
      <c r="C55" s="99"/>
      <c r="D55" s="102">
        <f>SUM(D51:D54)</f>
        <v>0</v>
      </c>
      <c r="E55" s="102">
        <f t="shared" ref="E55" si="14">SUM(E51:E54)</f>
        <v>0</v>
      </c>
      <c r="F55" s="102">
        <f t="shared" ref="F55" si="15">SUM(F51:F54)</f>
        <v>0</v>
      </c>
      <c r="G55" s="102">
        <f>SUM(G51:G54)</f>
        <v>0</v>
      </c>
      <c r="H55" s="102">
        <f>SUM(H51:H54)</f>
        <v>0</v>
      </c>
      <c r="I55" s="102">
        <f t="shared" ref="I55" si="16">SUM(I51:I54)</f>
        <v>0</v>
      </c>
      <c r="J55" s="102">
        <f t="shared" ref="J55" si="17">SUM(J51:J54)</f>
        <v>0</v>
      </c>
      <c r="K55" s="102">
        <f t="shared" ref="K55" si="18">SUM(K51:K54)</f>
        <v>0</v>
      </c>
      <c r="L55" s="103">
        <f t="shared" ref="L55" si="19">SUM(L51:L54)</f>
        <v>0</v>
      </c>
    </row>
    <row r="56" spans="2:12">
      <c r="B56" s="346" t="s">
        <v>212</v>
      </c>
      <c r="C56" s="347"/>
      <c r="D56" s="146">
        <f t="shared" ref="D56:L56" si="20">D50+D55</f>
        <v>0</v>
      </c>
      <c r="E56" s="146">
        <f t="shared" si="20"/>
        <v>0</v>
      </c>
      <c r="F56" s="146">
        <f t="shared" si="20"/>
        <v>0</v>
      </c>
      <c r="G56" s="146">
        <f>G50+G55</f>
        <v>0</v>
      </c>
      <c r="H56" s="146">
        <f>H50+H55</f>
        <v>0</v>
      </c>
      <c r="I56" s="147">
        <f t="shared" si="20"/>
        <v>0</v>
      </c>
      <c r="J56" s="146">
        <f t="shared" si="20"/>
        <v>0</v>
      </c>
      <c r="K56" s="146">
        <f t="shared" si="20"/>
        <v>0</v>
      </c>
      <c r="L56" s="146">
        <f t="shared" si="20"/>
        <v>0</v>
      </c>
    </row>
  </sheetData>
  <mergeCells count="28">
    <mergeCell ref="G44:G45"/>
    <mergeCell ref="H44:H45"/>
    <mergeCell ref="B29:B32"/>
    <mergeCell ref="B34:B37"/>
    <mergeCell ref="B46:B49"/>
    <mergeCell ref="B51:B54"/>
    <mergeCell ref="B39:C39"/>
    <mergeCell ref="K44:K45"/>
    <mergeCell ref="L44:L45"/>
    <mergeCell ref="B44:B45"/>
    <mergeCell ref="D44:D45"/>
    <mergeCell ref="E44:E45"/>
    <mergeCell ref="F44:F45"/>
    <mergeCell ref="C44:C45"/>
    <mergeCell ref="B56:C56"/>
    <mergeCell ref="B18:C18"/>
    <mergeCell ref="B4:D4"/>
    <mergeCell ref="K27:K28"/>
    <mergeCell ref="L27:L28"/>
    <mergeCell ref="B27:B28"/>
    <mergeCell ref="C27:C28"/>
    <mergeCell ref="D27:D28"/>
    <mergeCell ref="E27:E28"/>
    <mergeCell ref="F27:F28"/>
    <mergeCell ref="I27:I28"/>
    <mergeCell ref="J27:J28"/>
    <mergeCell ref="I44:I45"/>
    <mergeCell ref="J44:J45"/>
  </mergeCells>
  <conditionalFormatting sqref="F6:F7">
    <cfRule type="cellIs" dxfId="9" priority="1" operator="lessThan">
      <formula>0</formula>
    </cfRule>
    <cfRule type="cellIs" dxfId="8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C7AC0-110A-42C9-A36F-3C98269E788C}">
  <dimension ref="B2:J84"/>
  <sheetViews>
    <sheetView showGridLines="0" workbookViewId="0">
      <selection activeCell="G11" sqref="G11"/>
    </sheetView>
  </sheetViews>
  <sheetFormatPr defaultRowHeight="14.4"/>
  <cols>
    <col min="2" max="2" width="22.109375" customWidth="1"/>
    <col min="3" max="3" width="20.5546875" customWidth="1"/>
    <col min="4" max="4" width="21.77734375" customWidth="1"/>
    <col min="5" max="5" width="25.33203125" customWidth="1"/>
    <col min="6" max="6" width="30" customWidth="1"/>
    <col min="7" max="7" width="16.77734375" customWidth="1"/>
    <col min="8" max="8" width="14.33203125" customWidth="1"/>
    <col min="9" max="9" width="16.5546875" customWidth="1"/>
    <col min="10" max="10" width="16.33203125" customWidth="1"/>
  </cols>
  <sheetData>
    <row r="2" spans="2:8">
      <c r="B2" s="58" t="s">
        <v>452</v>
      </c>
    </row>
    <row r="3" spans="2:8" ht="15" thickBot="1">
      <c r="B3" s="58"/>
    </row>
    <row r="4" spans="2:8" ht="15" thickBot="1">
      <c r="B4" s="341" t="s">
        <v>335</v>
      </c>
      <c r="C4" s="342"/>
      <c r="D4" s="343"/>
    </row>
    <row r="5" spans="2:8" ht="15" thickBot="1">
      <c r="B5" s="123" t="s">
        <v>252</v>
      </c>
      <c r="C5" s="123" t="s">
        <v>253</v>
      </c>
      <c r="D5" s="123" t="s">
        <v>251</v>
      </c>
      <c r="E5" s="123" t="s">
        <v>462</v>
      </c>
      <c r="F5" s="123" t="s">
        <v>463</v>
      </c>
      <c r="G5" s="215"/>
      <c r="H5" s="123" t="s">
        <v>538</v>
      </c>
    </row>
    <row r="6" spans="2:8">
      <c r="B6" s="62" t="s">
        <v>336</v>
      </c>
      <c r="C6" t="s">
        <v>340</v>
      </c>
      <c r="D6" s="63">
        <f>'Scheda istruttoria'!$G$78</f>
        <v>0</v>
      </c>
      <c r="E6" s="282">
        <f>D21</f>
        <v>0</v>
      </c>
      <c r="F6" s="148">
        <f>D6-E6</f>
        <v>0</v>
      </c>
      <c r="G6" s="214"/>
      <c r="H6" s="212">
        <f>IFERROR(D6/$D$9,0)</f>
        <v>0</v>
      </c>
    </row>
    <row r="7" spans="2:8">
      <c r="B7" s="62" t="s">
        <v>337</v>
      </c>
      <c r="C7" t="s">
        <v>338</v>
      </c>
      <c r="D7" s="63">
        <f>'Scheda istruttoria'!$G$79</f>
        <v>0</v>
      </c>
      <c r="E7" s="283">
        <f>D34</f>
        <v>0</v>
      </c>
      <c r="F7" s="148">
        <f>D7-E7</f>
        <v>0</v>
      </c>
      <c r="G7" s="214"/>
      <c r="H7" s="212">
        <f>IFERROR(D7/$D$9,0)</f>
        <v>0</v>
      </c>
    </row>
    <row r="8" spans="2:8" ht="15" thickBot="1">
      <c r="B8" s="62" t="s">
        <v>339</v>
      </c>
      <c r="C8" t="s">
        <v>113</v>
      </c>
      <c r="D8" s="63">
        <f>'Scheda istruttoria'!$G$80</f>
        <v>0</v>
      </c>
      <c r="E8" s="284">
        <f>D47</f>
        <v>0</v>
      </c>
      <c r="F8" s="148">
        <f>D8-E8</f>
        <v>0</v>
      </c>
      <c r="G8" s="214"/>
      <c r="H8" s="212">
        <f>IFERROR(D8/$D$9,0)</f>
        <v>0</v>
      </c>
    </row>
    <row r="9" spans="2:8" ht="15" thickBot="1">
      <c r="B9" s="344" t="s">
        <v>258</v>
      </c>
      <c r="C9" s="345"/>
      <c r="D9" s="77">
        <f>SUM(D6:D8)</f>
        <v>0</v>
      </c>
      <c r="E9" s="134">
        <f>SUM(E6:E8)</f>
        <v>0</v>
      </c>
      <c r="F9" s="153">
        <f>SUM(F6:F8)</f>
        <v>0</v>
      </c>
      <c r="G9" s="167"/>
      <c r="H9" s="213">
        <f>IFERROR(D9/$D$9,0)</f>
        <v>0</v>
      </c>
    </row>
    <row r="10" spans="2:8">
      <c r="B10" s="58"/>
    </row>
    <row r="11" spans="2:8">
      <c r="B11" s="88" t="s">
        <v>510</v>
      </c>
      <c r="C11" s="60"/>
      <c r="D11" s="60"/>
      <c r="E11" s="60"/>
      <c r="F11" s="60"/>
      <c r="G11" s="60"/>
    </row>
    <row r="12" spans="2:8">
      <c r="B12" t="s">
        <v>594</v>
      </c>
      <c r="C12" s="60"/>
      <c r="D12" s="60"/>
      <c r="E12" s="60"/>
      <c r="F12" s="60"/>
      <c r="G12" s="60"/>
    </row>
    <row r="13" spans="2:8">
      <c r="B13" t="s">
        <v>548</v>
      </c>
      <c r="C13" s="60"/>
      <c r="D13" s="60"/>
      <c r="E13" s="60"/>
      <c r="F13" s="60"/>
      <c r="G13" s="60"/>
    </row>
    <row r="14" spans="2:8">
      <c r="B14" t="s">
        <v>615</v>
      </c>
      <c r="C14" s="60"/>
      <c r="D14" s="60"/>
      <c r="E14" s="60"/>
      <c r="F14" s="60"/>
      <c r="G14" s="60"/>
    </row>
    <row r="15" spans="2:8">
      <c r="B15" t="s">
        <v>616</v>
      </c>
      <c r="C15" s="60"/>
      <c r="D15" s="60"/>
      <c r="E15" s="60"/>
      <c r="F15" s="60"/>
      <c r="G15" s="60"/>
    </row>
    <row r="16" spans="2:8">
      <c r="C16" s="60"/>
      <c r="D16" s="60"/>
      <c r="E16" s="60"/>
      <c r="F16" s="60"/>
      <c r="G16" s="60"/>
    </row>
    <row r="17" spans="2:7">
      <c r="B17" s="125" t="s">
        <v>280</v>
      </c>
      <c r="C17" s="125" t="s">
        <v>281</v>
      </c>
      <c r="D17" s="126" t="s">
        <v>302</v>
      </c>
      <c r="E17" s="60"/>
      <c r="F17" s="60"/>
      <c r="G17" s="60"/>
    </row>
    <row r="18" spans="2:7">
      <c r="B18" s="84"/>
      <c r="C18" s="84"/>
      <c r="D18" s="218"/>
      <c r="E18" s="60"/>
      <c r="F18" s="60"/>
      <c r="G18" s="60"/>
    </row>
    <row r="19" spans="2:7">
      <c r="B19" s="78"/>
      <c r="C19" s="78"/>
      <c r="D19" s="78"/>
      <c r="E19" s="60"/>
      <c r="F19" s="60"/>
      <c r="G19" s="60"/>
    </row>
    <row r="20" spans="2:7">
      <c r="B20" s="78" t="s">
        <v>267</v>
      </c>
      <c r="C20" s="78"/>
      <c r="D20" s="78"/>
      <c r="E20" s="60"/>
      <c r="F20" s="60"/>
      <c r="G20" s="60"/>
    </row>
    <row r="21" spans="2:7">
      <c r="B21" s="346" t="s">
        <v>258</v>
      </c>
      <c r="C21" s="347"/>
      <c r="D21" s="159">
        <f>SUM(D18:D20)</f>
        <v>0</v>
      </c>
      <c r="E21" s="60"/>
      <c r="F21" s="60"/>
      <c r="G21" s="60"/>
    </row>
    <row r="22" spans="2:7">
      <c r="C22" s="60"/>
      <c r="D22" s="60"/>
      <c r="E22" s="60"/>
      <c r="F22" s="60"/>
      <c r="G22" s="60"/>
    </row>
    <row r="23" spans="2:7">
      <c r="B23" s="88" t="s">
        <v>511</v>
      </c>
      <c r="C23" s="60"/>
      <c r="D23" s="60"/>
      <c r="E23" s="60"/>
      <c r="F23" s="60"/>
      <c r="G23" s="60"/>
    </row>
    <row r="24" spans="2:7">
      <c r="B24" t="s">
        <v>594</v>
      </c>
      <c r="C24" s="60"/>
      <c r="D24" s="60"/>
      <c r="E24" s="60"/>
      <c r="F24" s="60"/>
      <c r="G24" s="60"/>
    </row>
    <row r="25" spans="2:7">
      <c r="B25" t="s">
        <v>548</v>
      </c>
      <c r="C25" s="60"/>
      <c r="D25" s="60"/>
      <c r="E25" s="60"/>
      <c r="F25" s="60"/>
      <c r="G25" s="60"/>
    </row>
    <row r="26" spans="2:7">
      <c r="B26" t="s">
        <v>617</v>
      </c>
      <c r="C26" s="60"/>
      <c r="D26" s="60"/>
      <c r="E26" s="60"/>
      <c r="F26" s="60"/>
      <c r="G26" s="60"/>
    </row>
    <row r="27" spans="2:7">
      <c r="B27" t="s">
        <v>618</v>
      </c>
      <c r="C27" s="60"/>
      <c r="D27" s="60"/>
      <c r="E27" s="60"/>
      <c r="F27" s="60"/>
      <c r="G27" s="60"/>
    </row>
    <row r="28" spans="2:7">
      <c r="C28" s="60"/>
      <c r="D28" s="60"/>
      <c r="E28" s="60"/>
      <c r="F28" s="60"/>
      <c r="G28" s="60"/>
    </row>
    <row r="29" spans="2:7">
      <c r="C29" s="60"/>
      <c r="D29" s="60"/>
      <c r="E29" s="60"/>
      <c r="F29" s="60"/>
      <c r="G29" s="60"/>
    </row>
    <row r="30" spans="2:7">
      <c r="B30" s="125" t="s">
        <v>280</v>
      </c>
      <c r="C30" s="125" t="s">
        <v>281</v>
      </c>
      <c r="D30" s="126" t="s">
        <v>302</v>
      </c>
      <c r="E30" s="60"/>
      <c r="F30" s="60"/>
      <c r="G30" s="60"/>
    </row>
    <row r="31" spans="2:7">
      <c r="B31" s="84"/>
      <c r="C31" s="84"/>
      <c r="D31" s="218"/>
      <c r="E31" s="60"/>
      <c r="F31" s="60"/>
      <c r="G31" s="60"/>
    </row>
    <row r="32" spans="2:7">
      <c r="B32" s="78"/>
      <c r="C32" s="78"/>
      <c r="D32" s="78"/>
      <c r="E32" s="60"/>
      <c r="F32" s="60"/>
      <c r="G32" s="60"/>
    </row>
    <row r="33" spans="2:7">
      <c r="B33" s="78" t="s">
        <v>267</v>
      </c>
      <c r="C33" s="78"/>
      <c r="D33" s="78"/>
      <c r="E33" s="60"/>
      <c r="F33" s="60"/>
      <c r="G33" s="60"/>
    </row>
    <row r="34" spans="2:7">
      <c r="B34" s="346" t="s">
        <v>258</v>
      </c>
      <c r="C34" s="347"/>
      <c r="D34" s="159">
        <f>SUM(D31:D33)</f>
        <v>0</v>
      </c>
      <c r="E34" s="60"/>
      <c r="F34" s="60"/>
      <c r="G34" s="60"/>
    </row>
    <row r="35" spans="2:7">
      <c r="C35" s="60"/>
      <c r="D35" s="60"/>
      <c r="E35" s="60"/>
      <c r="F35" s="60"/>
      <c r="G35" s="60"/>
    </row>
    <row r="36" spans="2:7">
      <c r="B36" s="88" t="s">
        <v>520</v>
      </c>
      <c r="C36" s="60"/>
      <c r="D36" s="60"/>
      <c r="E36" s="60"/>
      <c r="F36" s="60"/>
      <c r="G36" s="60"/>
    </row>
    <row r="37" spans="2:7">
      <c r="B37" t="s">
        <v>594</v>
      </c>
      <c r="C37" s="60"/>
      <c r="D37" s="60"/>
      <c r="E37" s="60"/>
      <c r="F37" s="60"/>
      <c r="G37" s="60"/>
    </row>
    <row r="38" spans="2:7">
      <c r="B38" t="s">
        <v>548</v>
      </c>
      <c r="C38" s="60"/>
      <c r="D38" s="60"/>
      <c r="E38" s="60"/>
      <c r="F38" s="60"/>
      <c r="G38" s="60"/>
    </row>
    <row r="39" spans="2:7">
      <c r="B39" t="s">
        <v>620</v>
      </c>
      <c r="C39" s="60"/>
      <c r="D39" s="60"/>
      <c r="E39" s="60"/>
      <c r="F39" s="60"/>
      <c r="G39" s="60"/>
    </row>
    <row r="40" spans="2:7">
      <c r="B40" t="s">
        <v>619</v>
      </c>
      <c r="C40" s="60"/>
      <c r="D40" s="60"/>
      <c r="E40" s="60"/>
      <c r="F40" s="60"/>
      <c r="G40" s="60"/>
    </row>
    <row r="41" spans="2:7">
      <c r="C41" s="60"/>
      <c r="D41" s="60"/>
      <c r="E41" s="60"/>
      <c r="F41" s="60"/>
      <c r="G41" s="60"/>
    </row>
    <row r="42" spans="2:7">
      <c r="C42" s="60"/>
      <c r="D42" s="60"/>
      <c r="E42" s="60"/>
      <c r="F42" s="60"/>
      <c r="G42" s="60"/>
    </row>
    <row r="43" spans="2:7">
      <c r="B43" s="125" t="s">
        <v>280</v>
      </c>
      <c r="C43" s="125" t="s">
        <v>281</v>
      </c>
      <c r="D43" s="126" t="s">
        <v>302</v>
      </c>
      <c r="E43" s="60"/>
      <c r="F43" s="60"/>
      <c r="G43" s="60"/>
    </row>
    <row r="44" spans="2:7">
      <c r="B44" s="84"/>
      <c r="C44" s="84"/>
      <c r="D44" s="218"/>
      <c r="E44" s="60"/>
      <c r="F44" s="60"/>
      <c r="G44" s="60"/>
    </row>
    <row r="45" spans="2:7">
      <c r="B45" s="78"/>
      <c r="C45" s="78"/>
      <c r="D45" s="78"/>
      <c r="E45" s="60"/>
      <c r="F45" s="60"/>
      <c r="G45" s="60"/>
    </row>
    <row r="46" spans="2:7">
      <c r="B46" s="78" t="s">
        <v>267</v>
      </c>
      <c r="C46" s="78"/>
      <c r="D46" s="78"/>
      <c r="E46" s="60"/>
      <c r="F46" s="60"/>
      <c r="G46" s="60"/>
    </row>
    <row r="47" spans="2:7">
      <c r="B47" s="346" t="s">
        <v>258</v>
      </c>
      <c r="C47" s="347"/>
      <c r="D47" s="159">
        <f>SUM(D44:D46)</f>
        <v>0</v>
      </c>
      <c r="E47" s="60"/>
      <c r="F47" s="60"/>
      <c r="G47" s="60"/>
    </row>
    <row r="48" spans="2:7">
      <c r="E48" s="60"/>
      <c r="F48" s="60"/>
      <c r="G48" s="60"/>
    </row>
    <row r="49" spans="2:10">
      <c r="B49" s="60" t="s">
        <v>208</v>
      </c>
      <c r="E49" s="60"/>
      <c r="F49" s="60"/>
      <c r="G49" s="60"/>
    </row>
    <row r="50" spans="2:10" ht="15" thickBot="1">
      <c r="B50" s="68" t="s">
        <v>193</v>
      </c>
      <c r="C50" s="60"/>
      <c r="D50" s="60"/>
      <c r="E50" s="60"/>
      <c r="F50" s="60"/>
      <c r="G50" s="60"/>
    </row>
    <row r="51" spans="2:10">
      <c r="B51" s="155"/>
      <c r="C51" s="370" t="s">
        <v>206</v>
      </c>
      <c r="D51" s="370"/>
      <c r="E51" s="370" t="s">
        <v>207</v>
      </c>
      <c r="F51" s="371"/>
      <c r="G51" s="79"/>
    </row>
    <row r="52" spans="2:10">
      <c r="B52" s="89" t="s">
        <v>202</v>
      </c>
      <c r="C52" s="78" t="s">
        <v>201</v>
      </c>
      <c r="D52" s="78" t="s">
        <v>205</v>
      </c>
      <c r="E52" s="78" t="s">
        <v>201</v>
      </c>
      <c r="F52" s="90" t="s">
        <v>205</v>
      </c>
    </row>
    <row r="53" spans="2:10" ht="15" thickBot="1">
      <c r="B53" s="91" t="s">
        <v>203</v>
      </c>
      <c r="C53" s="92"/>
      <c r="D53" s="92"/>
      <c r="E53" s="92"/>
      <c r="F53" s="93"/>
    </row>
    <row r="54" spans="2:10" ht="15" thickBot="1"/>
    <row r="55" spans="2:10">
      <c r="B55" s="368" t="s">
        <v>206</v>
      </c>
      <c r="C55" s="366"/>
      <c r="D55" s="366"/>
      <c r="E55" s="366"/>
      <c r="F55" s="369"/>
      <c r="G55" s="365" t="s">
        <v>207</v>
      </c>
      <c r="H55" s="366"/>
      <c r="I55" s="366"/>
      <c r="J55" s="367"/>
    </row>
    <row r="56" spans="2:10">
      <c r="B56" s="89" t="s">
        <v>573</v>
      </c>
      <c r="C56" s="78" t="s">
        <v>571</v>
      </c>
      <c r="D56" s="78" t="s">
        <v>205</v>
      </c>
      <c r="E56" s="78" t="s">
        <v>572</v>
      </c>
      <c r="F56" s="78" t="s">
        <v>205</v>
      </c>
      <c r="G56" s="78" t="s">
        <v>571</v>
      </c>
      <c r="H56" s="98" t="s">
        <v>205</v>
      </c>
      <c r="I56" s="78" t="s">
        <v>572</v>
      </c>
      <c r="J56" s="90" t="s">
        <v>205</v>
      </c>
    </row>
    <row r="57" spans="2:10">
      <c r="B57" s="104" t="s">
        <v>190</v>
      </c>
      <c r="C57" s="83"/>
      <c r="D57" s="83"/>
      <c r="E57" s="78"/>
      <c r="F57" s="78"/>
      <c r="G57" s="83"/>
      <c r="H57" s="129"/>
      <c r="I57" s="78"/>
      <c r="J57" s="90"/>
    </row>
    <row r="58" spans="2:10">
      <c r="B58" s="89" t="s">
        <v>204</v>
      </c>
      <c r="C58" s="78"/>
      <c r="D58" s="78"/>
      <c r="E58" s="78"/>
      <c r="F58" s="78"/>
      <c r="G58" s="78"/>
      <c r="H58" s="98"/>
      <c r="I58" s="78"/>
      <c r="J58" s="90"/>
    </row>
    <row r="59" spans="2:10" ht="15" thickBot="1">
      <c r="B59" s="91" t="s">
        <v>192</v>
      </c>
      <c r="C59" s="92"/>
      <c r="D59" s="92"/>
      <c r="E59" s="92"/>
      <c r="F59" s="92"/>
      <c r="G59" s="92"/>
      <c r="H59" s="256"/>
      <c r="I59" s="92"/>
      <c r="J59" s="93"/>
    </row>
    <row r="62" spans="2:10">
      <c r="B62" s="58" t="s">
        <v>216</v>
      </c>
    </row>
    <row r="63" spans="2:10">
      <c r="B63" s="68" t="s">
        <v>193</v>
      </c>
    </row>
    <row r="64" spans="2:10" ht="15" thickBot="1">
      <c r="B64" s="68"/>
    </row>
    <row r="65" spans="2:8">
      <c r="B65" s="156"/>
      <c r="C65" s="157" t="s">
        <v>571</v>
      </c>
      <c r="D65" s="158" t="s">
        <v>513</v>
      </c>
      <c r="F65" s="156"/>
      <c r="G65" s="157" t="s">
        <v>572</v>
      </c>
      <c r="H65" s="158" t="s">
        <v>513</v>
      </c>
    </row>
    <row r="66" spans="2:8">
      <c r="B66" s="62" t="s">
        <v>206</v>
      </c>
      <c r="C66" s="118"/>
      <c r="D66" s="63"/>
      <c r="F66" s="62" t="s">
        <v>206</v>
      </c>
      <c r="G66" s="118"/>
      <c r="H66" s="63"/>
    </row>
    <row r="67" spans="2:8">
      <c r="B67" s="62" t="s">
        <v>211</v>
      </c>
      <c r="C67" s="118"/>
      <c r="D67" s="63"/>
      <c r="F67" s="62" t="s">
        <v>211</v>
      </c>
      <c r="G67" s="118"/>
      <c r="H67" s="63"/>
    </row>
    <row r="68" spans="2:8">
      <c r="B68" s="62" t="s">
        <v>212</v>
      </c>
      <c r="C68" s="118">
        <f>SUM(C66:C67)</f>
        <v>0</v>
      </c>
      <c r="D68" s="63">
        <f>SUM(D66:D67)</f>
        <v>0</v>
      </c>
      <c r="F68" s="62" t="s">
        <v>212</v>
      </c>
      <c r="G68" s="118">
        <f>SUM(G66:G67)</f>
        <v>0</v>
      </c>
      <c r="H68" s="63">
        <f>SUM(H66:H67)</f>
        <v>0</v>
      </c>
    </row>
    <row r="69" spans="2:8">
      <c r="B69" s="62" t="s">
        <v>207</v>
      </c>
      <c r="C69" s="118"/>
      <c r="D69" s="63"/>
      <c r="F69" s="62" t="s">
        <v>207</v>
      </c>
      <c r="G69" s="118"/>
      <c r="H69" s="63"/>
    </row>
    <row r="70" spans="2:8" ht="15" thickBot="1">
      <c r="B70" s="64" t="s">
        <v>213</v>
      </c>
      <c r="C70" s="119">
        <f>C68-C69</f>
        <v>0</v>
      </c>
      <c r="D70" s="66">
        <f>D68-D69</f>
        <v>0</v>
      </c>
      <c r="F70" s="64" t="s">
        <v>213</v>
      </c>
      <c r="G70" s="119">
        <f>G68-G69</f>
        <v>0</v>
      </c>
      <c r="H70" s="66">
        <f>H68-H69</f>
        <v>0</v>
      </c>
    </row>
    <row r="72" spans="2:8">
      <c r="B72" t="s">
        <v>214</v>
      </c>
      <c r="C72">
        <f>'Voce B11'!C70-'Voce B6'!$D$104</f>
        <v>0</v>
      </c>
      <c r="D72">
        <f>D70-'Voce B6'!$F$104</f>
        <v>0</v>
      </c>
      <c r="F72" t="s">
        <v>214</v>
      </c>
      <c r="G72">
        <f>'Voce B11'!G70-'Voce B6'!$C$104</f>
        <v>0</v>
      </c>
      <c r="H72">
        <f>H70-'Voce B6'!$F$104</f>
        <v>0</v>
      </c>
    </row>
    <row r="74" spans="2:8">
      <c r="B74" s="58" t="s">
        <v>218</v>
      </c>
    </row>
    <row r="75" spans="2:8">
      <c r="B75" s="68" t="s">
        <v>193</v>
      </c>
    </row>
    <row r="76" spans="2:8" ht="15" thickBot="1">
      <c r="B76" s="68"/>
    </row>
    <row r="77" spans="2:8">
      <c r="B77" s="156"/>
      <c r="C77" s="157" t="s">
        <v>571</v>
      </c>
      <c r="D77" s="158" t="s">
        <v>217</v>
      </c>
      <c r="F77" s="156"/>
      <c r="G77" s="157" t="s">
        <v>572</v>
      </c>
      <c r="H77" s="158" t="s">
        <v>513</v>
      </c>
    </row>
    <row r="78" spans="2:8">
      <c r="B78" s="62" t="s">
        <v>206</v>
      </c>
      <c r="C78" s="118"/>
      <c r="D78" s="63"/>
      <c r="F78" s="62" t="s">
        <v>206</v>
      </c>
      <c r="G78" s="118"/>
      <c r="H78" s="63"/>
    </row>
    <row r="79" spans="2:8">
      <c r="B79" s="62" t="s">
        <v>211</v>
      </c>
      <c r="C79" s="118"/>
      <c r="D79" s="63"/>
      <c r="F79" s="62" t="s">
        <v>211</v>
      </c>
      <c r="G79" s="118"/>
      <c r="H79" s="63"/>
    </row>
    <row r="80" spans="2:8">
      <c r="B80" s="62" t="s">
        <v>212</v>
      </c>
      <c r="C80" s="118">
        <f>SUM(C78:C79)</f>
        <v>0</v>
      </c>
      <c r="D80" s="63">
        <f>SUM(D78:D79)</f>
        <v>0</v>
      </c>
      <c r="F80" s="62" t="s">
        <v>212</v>
      </c>
      <c r="G80" s="118">
        <f>SUM(G78:G79)</f>
        <v>0</v>
      </c>
      <c r="H80" s="63">
        <f>SUM(H78:H79)</f>
        <v>0</v>
      </c>
    </row>
    <row r="81" spans="2:8">
      <c r="B81" s="62" t="s">
        <v>207</v>
      </c>
      <c r="C81" s="118"/>
      <c r="D81" s="63"/>
      <c r="F81" s="62" t="s">
        <v>207</v>
      </c>
      <c r="G81" s="118"/>
      <c r="H81" s="63"/>
    </row>
    <row r="82" spans="2:8" ht="15" thickBot="1">
      <c r="B82" s="64" t="s">
        <v>213</v>
      </c>
      <c r="C82" s="119">
        <f>C80-C81</f>
        <v>0</v>
      </c>
      <c r="D82" s="66">
        <f>D80-D81</f>
        <v>0</v>
      </c>
      <c r="F82" s="64" t="s">
        <v>213</v>
      </c>
      <c r="G82" s="119">
        <f>G80-G81</f>
        <v>0</v>
      </c>
      <c r="H82" s="66">
        <f>H80-H81</f>
        <v>0</v>
      </c>
    </row>
    <row r="84" spans="2:8">
      <c r="B84" t="s">
        <v>214</v>
      </c>
      <c r="C84">
        <f>'Voce B11'!C82-'Voce B6'!$D$111</f>
        <v>0</v>
      </c>
      <c r="D84">
        <f>D82-'Voce B6'!$F$111</f>
        <v>0</v>
      </c>
      <c r="F84" t="s">
        <v>214</v>
      </c>
      <c r="G84">
        <f>'Voce B11'!G82-'Voce B6'!$C$111</f>
        <v>0</v>
      </c>
      <c r="H84">
        <f>H82-'Voce B6'!$F$116</f>
        <v>0</v>
      </c>
    </row>
  </sheetData>
  <mergeCells count="9">
    <mergeCell ref="G55:J55"/>
    <mergeCell ref="B55:F55"/>
    <mergeCell ref="E51:F51"/>
    <mergeCell ref="C51:D51"/>
    <mergeCell ref="B4:D4"/>
    <mergeCell ref="B9:C9"/>
    <mergeCell ref="B21:C21"/>
    <mergeCell ref="B34:C34"/>
    <mergeCell ref="B47:C47"/>
  </mergeCells>
  <conditionalFormatting sqref="F6:G8">
    <cfRule type="cellIs" dxfId="7" priority="1" operator="lessThan">
      <formula>0</formula>
    </cfRule>
    <cfRule type="cellIs" dxfId="6" priority="2" operator="greaterThanOrEqual">
      <formula>1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690A-F925-4C32-BB25-72DA59DC6BE9}">
  <dimension ref="B2:L19"/>
  <sheetViews>
    <sheetView showGridLines="0" topLeftCell="A3" workbookViewId="0">
      <selection activeCell="D16" sqref="D16"/>
    </sheetView>
  </sheetViews>
  <sheetFormatPr defaultRowHeight="14.4"/>
  <cols>
    <col min="2" max="2" width="20.33203125" customWidth="1"/>
    <col min="3" max="3" width="24.6640625" bestFit="1" customWidth="1"/>
    <col min="4" max="4" width="16.5546875" customWidth="1"/>
    <col min="5" max="5" width="31.6640625" customWidth="1"/>
  </cols>
  <sheetData>
    <row r="2" spans="2:12">
      <c r="B2" s="58" t="s">
        <v>454</v>
      </c>
    </row>
    <row r="3" spans="2:12" ht="15" thickBot="1">
      <c r="B3" s="58"/>
    </row>
    <row r="4" spans="2:12" ht="15" thickBot="1">
      <c r="B4" s="341" t="s">
        <v>402</v>
      </c>
      <c r="C4" s="342"/>
      <c r="D4" s="343"/>
    </row>
    <row r="5" spans="2:12" ht="15" thickBot="1">
      <c r="B5" s="163" t="s">
        <v>252</v>
      </c>
      <c r="C5" s="164" t="s">
        <v>253</v>
      </c>
      <c r="D5" s="165" t="s">
        <v>251</v>
      </c>
      <c r="E5" s="123" t="s">
        <v>462</v>
      </c>
      <c r="F5" s="123" t="s">
        <v>463</v>
      </c>
    </row>
    <row r="6" spans="2:12">
      <c r="B6" s="62" t="s">
        <v>455</v>
      </c>
      <c r="C6" t="s">
        <v>116</v>
      </c>
      <c r="D6" s="63">
        <f>'Scheda istruttoria'!$G$82</f>
        <v>0</v>
      </c>
      <c r="E6" s="161"/>
      <c r="F6" s="161"/>
    </row>
    <row r="7" spans="2:12">
      <c r="B7" s="62" t="s">
        <v>456</v>
      </c>
      <c r="C7" t="s">
        <v>117</v>
      </c>
      <c r="D7" s="63">
        <f>'Scheda istruttoria'!$G$83</f>
        <v>0</v>
      </c>
      <c r="E7" s="117"/>
      <c r="F7" s="117"/>
    </row>
    <row r="8" spans="2:12">
      <c r="B8" s="62" t="s">
        <v>457</v>
      </c>
      <c r="C8" t="s">
        <v>118</v>
      </c>
      <c r="D8" s="63">
        <f>'Scheda istruttoria'!$G$84</f>
        <v>0</v>
      </c>
      <c r="E8" s="117"/>
      <c r="F8" s="117"/>
    </row>
    <row r="9" spans="2:12" ht="15" thickBot="1">
      <c r="B9" s="62" t="s">
        <v>458</v>
      </c>
      <c r="C9" t="s">
        <v>113</v>
      </c>
      <c r="D9" s="63">
        <f>'Scheda istruttoria'!$G$85</f>
        <v>0</v>
      </c>
      <c r="E9" s="119">
        <f>D19</f>
        <v>0</v>
      </c>
      <c r="F9" s="162">
        <f>D9-E9</f>
        <v>0</v>
      </c>
    </row>
    <row r="10" spans="2:12" ht="15" thickBot="1">
      <c r="B10" s="344" t="s">
        <v>258</v>
      </c>
      <c r="C10" s="345"/>
      <c r="D10" s="77">
        <f>SUM(D6:D9)</f>
        <v>0</v>
      </c>
      <c r="E10" s="77">
        <f>E9</f>
        <v>0</v>
      </c>
      <c r="F10" s="77">
        <f>SUM(F6:F9)</f>
        <v>0</v>
      </c>
      <c r="L10" s="87"/>
    </row>
    <row r="11" spans="2:12">
      <c r="L11" s="87"/>
    </row>
    <row r="12" spans="2:12">
      <c r="B12" s="88" t="s">
        <v>459</v>
      </c>
      <c r="L12" s="87"/>
    </row>
    <row r="13" spans="2:12">
      <c r="B13" t="s">
        <v>601</v>
      </c>
      <c r="L13" s="87"/>
    </row>
    <row r="14" spans="2:12">
      <c r="L14" s="87"/>
    </row>
    <row r="15" spans="2:12">
      <c r="B15" s="125" t="s">
        <v>280</v>
      </c>
      <c r="C15" s="125" t="s">
        <v>281</v>
      </c>
      <c r="D15" s="126" t="s">
        <v>302</v>
      </c>
      <c r="E15" s="126" t="s">
        <v>574</v>
      </c>
      <c r="L15" s="87"/>
    </row>
    <row r="16" spans="2:12">
      <c r="B16" s="84"/>
      <c r="C16" s="84"/>
      <c r="D16" s="218"/>
      <c r="E16" s="218"/>
      <c r="L16" s="87"/>
    </row>
    <row r="17" spans="2:5">
      <c r="B17" s="78"/>
      <c r="C17" s="78"/>
      <c r="D17" s="78"/>
      <c r="E17" s="78"/>
    </row>
    <row r="18" spans="2:5">
      <c r="B18" s="78" t="s">
        <v>267</v>
      </c>
      <c r="C18" s="78"/>
      <c r="D18" s="78"/>
      <c r="E18" s="78"/>
    </row>
    <row r="19" spans="2:5">
      <c r="B19" s="346" t="s">
        <v>514</v>
      </c>
      <c r="C19" s="347"/>
      <c r="D19" s="84">
        <f>SUM(D17:D18)</f>
        <v>0</v>
      </c>
    </row>
  </sheetData>
  <mergeCells count="3">
    <mergeCell ref="B4:D4"/>
    <mergeCell ref="B10:C10"/>
    <mergeCell ref="B19:C19"/>
  </mergeCells>
  <conditionalFormatting sqref="F9">
    <cfRule type="cellIs" dxfId="5" priority="1" operator="lessThan">
      <formula>0</formula>
    </cfRule>
    <cfRule type="cellIs" dxfId="4" priority="2" operator="greaterThanOrEqual">
      <formula>1</formula>
    </cfRule>
  </conditionalFormatting>
  <pageMargins left="0.7" right="0.7" top="0.75" bottom="0.75" header="0.3" footer="0.3"/>
  <ignoredErrors>
    <ignoredError sqref="E10" formula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4532-F3BB-46CE-A529-B4123C411735}">
  <dimension ref="B2:F60"/>
  <sheetViews>
    <sheetView showGridLines="0" topLeftCell="A33" workbookViewId="0">
      <selection activeCell="F49" sqref="F49"/>
    </sheetView>
  </sheetViews>
  <sheetFormatPr defaultRowHeight="14.4"/>
  <cols>
    <col min="2" max="2" width="28.44140625" bestFit="1" customWidth="1"/>
    <col min="3" max="3" width="43" bestFit="1" customWidth="1"/>
    <col min="4" max="4" width="17.6640625" bestFit="1" customWidth="1"/>
    <col min="5" max="5" width="29.6640625" customWidth="1"/>
  </cols>
  <sheetData>
    <row r="2" spans="2:6">
      <c r="B2" s="58" t="s">
        <v>229</v>
      </c>
    </row>
    <row r="3" spans="2:6" ht="15" thickBot="1"/>
    <row r="4" spans="2:6" ht="15" thickBot="1">
      <c r="B4" s="341" t="s">
        <v>341</v>
      </c>
      <c r="C4" s="342"/>
      <c r="D4" s="343"/>
    </row>
    <row r="5" spans="2:6" ht="15" thickBot="1">
      <c r="B5" s="123" t="s">
        <v>252</v>
      </c>
      <c r="C5" s="123" t="s">
        <v>253</v>
      </c>
      <c r="D5" s="123" t="s">
        <v>251</v>
      </c>
      <c r="E5" s="123" t="s">
        <v>462</v>
      </c>
      <c r="F5" s="166" t="s">
        <v>463</v>
      </c>
    </row>
    <row r="6" spans="2:6">
      <c r="B6" s="62" t="s">
        <v>342</v>
      </c>
      <c r="C6" t="s">
        <v>347</v>
      </c>
      <c r="D6" s="63">
        <f>'Scheda istruttoria'!$G$87</f>
        <v>0</v>
      </c>
      <c r="E6" s="133">
        <f>D19</f>
        <v>0</v>
      </c>
      <c r="F6" s="152">
        <f>D6-E6</f>
        <v>0</v>
      </c>
    </row>
    <row r="7" spans="2:6">
      <c r="B7" s="62" t="s">
        <v>343</v>
      </c>
      <c r="C7" t="s">
        <v>348</v>
      </c>
      <c r="D7" s="63">
        <f>'Scheda istruttoria'!$G$88</f>
        <v>0</v>
      </c>
      <c r="E7" s="118">
        <f>D28</f>
        <v>0</v>
      </c>
      <c r="F7" s="148">
        <f t="shared" ref="F7:F9" si="0">D7-E7</f>
        <v>0</v>
      </c>
    </row>
    <row r="8" spans="2:6">
      <c r="B8" s="62" t="s">
        <v>344</v>
      </c>
      <c r="C8" t="s">
        <v>384</v>
      </c>
      <c r="D8" s="63">
        <f>'Scheda istruttoria'!$G$89</f>
        <v>0</v>
      </c>
      <c r="E8" s="118">
        <f>D37</f>
        <v>0</v>
      </c>
      <c r="F8" s="148">
        <f t="shared" si="0"/>
        <v>0</v>
      </c>
    </row>
    <row r="9" spans="2:6" ht="15" thickBot="1">
      <c r="B9" s="62" t="s">
        <v>345</v>
      </c>
      <c r="C9" t="s">
        <v>346</v>
      </c>
      <c r="D9" s="63">
        <f>'Scheda istruttoria'!$G$90</f>
        <v>0</v>
      </c>
      <c r="E9" s="119">
        <f>D48</f>
        <v>0</v>
      </c>
      <c r="F9" s="162">
        <f t="shared" si="0"/>
        <v>0</v>
      </c>
    </row>
    <row r="10" spans="2:6" ht="15" thickBot="1">
      <c r="B10" s="341" t="s">
        <v>258</v>
      </c>
      <c r="C10" s="342"/>
      <c r="D10" s="77">
        <f>SUM(D6:D9)</f>
        <v>0</v>
      </c>
      <c r="E10" s="134">
        <f>SUM(E6:E9)</f>
        <v>0</v>
      </c>
      <c r="F10" s="153">
        <f>SUM(F6:F9)</f>
        <v>0</v>
      </c>
    </row>
    <row r="12" spans="2:6">
      <c r="B12" s="88" t="s">
        <v>386</v>
      </c>
    </row>
    <row r="13" spans="2:6">
      <c r="B13" t="s">
        <v>602</v>
      </c>
    </row>
    <row r="14" spans="2:6" ht="15.75" customHeight="1">
      <c r="B14" s="88"/>
    </row>
    <row r="15" spans="2:6">
      <c r="B15" s="125" t="s">
        <v>280</v>
      </c>
      <c r="C15" s="125" t="s">
        <v>281</v>
      </c>
      <c r="D15" s="126" t="s">
        <v>302</v>
      </c>
    </row>
    <row r="16" spans="2:6">
      <c r="B16" s="84"/>
      <c r="C16" s="84"/>
      <c r="D16" s="218"/>
    </row>
    <row r="17" spans="2:4">
      <c r="B17" s="78"/>
      <c r="C17" s="78"/>
      <c r="D17" s="78"/>
    </row>
    <row r="18" spans="2:4">
      <c r="B18" s="78" t="s">
        <v>267</v>
      </c>
      <c r="C18" s="78"/>
      <c r="D18" s="78"/>
    </row>
    <row r="19" spans="2:4">
      <c r="B19" s="346" t="s">
        <v>514</v>
      </c>
      <c r="C19" s="347"/>
      <c r="D19" s="84">
        <f>SUM(D16:D18)</f>
        <v>0</v>
      </c>
    </row>
    <row r="21" spans="2:4">
      <c r="B21" s="88" t="s">
        <v>387</v>
      </c>
    </row>
    <row r="22" spans="2:4">
      <c r="B22" t="s">
        <v>602</v>
      </c>
    </row>
    <row r="24" spans="2:4">
      <c r="B24" s="125" t="s">
        <v>280</v>
      </c>
      <c r="C24" s="125" t="s">
        <v>281</v>
      </c>
      <c r="D24" s="126" t="s">
        <v>302</v>
      </c>
    </row>
    <row r="25" spans="2:4">
      <c r="B25" s="84"/>
      <c r="C25" s="84"/>
      <c r="D25" s="218"/>
    </row>
    <row r="26" spans="2:4">
      <c r="B26" s="78"/>
      <c r="C26" s="78"/>
      <c r="D26" s="78"/>
    </row>
    <row r="27" spans="2:4">
      <c r="B27" s="78" t="s">
        <v>267</v>
      </c>
      <c r="C27" s="78"/>
      <c r="D27" s="78"/>
    </row>
    <row r="28" spans="2:4">
      <c r="B28" s="346" t="s">
        <v>514</v>
      </c>
      <c r="C28" s="347"/>
      <c r="D28" s="84">
        <f>SUM(D25:D27)</f>
        <v>0</v>
      </c>
    </row>
    <row r="29" spans="2:4">
      <c r="B29" s="79"/>
      <c r="C29" s="79"/>
      <c r="D29" s="58"/>
    </row>
    <row r="30" spans="2:4">
      <c r="B30" s="88" t="s">
        <v>403</v>
      </c>
    </row>
    <row r="31" spans="2:4">
      <c r="B31" t="s">
        <v>603</v>
      </c>
    </row>
    <row r="33" spans="2:6">
      <c r="B33" s="125" t="s">
        <v>280</v>
      </c>
      <c r="C33" s="125" t="s">
        <v>281</v>
      </c>
      <c r="D33" s="126" t="s">
        <v>302</v>
      </c>
    </row>
    <row r="34" spans="2:6">
      <c r="B34" s="84"/>
      <c r="C34" s="84"/>
      <c r="D34" s="218"/>
    </row>
    <row r="35" spans="2:6">
      <c r="B35" s="78"/>
      <c r="C35" s="78"/>
      <c r="D35" s="78"/>
    </row>
    <row r="36" spans="2:6">
      <c r="B36" s="78" t="s">
        <v>267</v>
      </c>
      <c r="C36" s="78"/>
      <c r="D36" s="78"/>
    </row>
    <row r="37" spans="2:6">
      <c r="B37" s="346" t="s">
        <v>514</v>
      </c>
      <c r="C37" s="347"/>
      <c r="D37" s="84">
        <f>SUM(D34:D36)</f>
        <v>0</v>
      </c>
    </row>
    <row r="39" spans="2:6">
      <c r="B39" s="88" t="s">
        <v>404</v>
      </c>
    </row>
    <row r="40" spans="2:6">
      <c r="B40" t="s">
        <v>604</v>
      </c>
    </row>
    <row r="41" spans="2:6">
      <c r="B41" t="s">
        <v>548</v>
      </c>
    </row>
    <row r="42" spans="2:6">
      <c r="B42" t="s">
        <v>565</v>
      </c>
    </row>
    <row r="43" spans="2:6">
      <c r="B43" t="s">
        <v>549</v>
      </c>
    </row>
    <row r="45" spans="2:6">
      <c r="B45" s="125" t="s">
        <v>280</v>
      </c>
      <c r="C45" s="125" t="s">
        <v>281</v>
      </c>
      <c r="D45" s="126" t="s">
        <v>302</v>
      </c>
      <c r="F45" s="125" t="s">
        <v>537</v>
      </c>
    </row>
    <row r="46" spans="2:6">
      <c r="B46" s="78"/>
      <c r="C46" s="78"/>
      <c r="D46" s="78"/>
      <c r="F46" s="216">
        <f>IFERROR(D46/$D$48,0)</f>
        <v>0</v>
      </c>
    </row>
    <row r="47" spans="2:6">
      <c r="B47" s="78" t="s">
        <v>267</v>
      </c>
      <c r="C47" s="78"/>
      <c r="D47" s="78"/>
      <c r="F47" s="216">
        <f>IFERROR(D47/$D$48,0)</f>
        <v>0</v>
      </c>
    </row>
    <row r="48" spans="2:6">
      <c r="B48" s="346" t="s">
        <v>514</v>
      </c>
      <c r="C48" s="347"/>
      <c r="D48" s="84">
        <f>SUM(D46:D47)</f>
        <v>0</v>
      </c>
      <c r="F48" s="216">
        <f>IFERROR(D48/$D$48,0)</f>
        <v>0</v>
      </c>
    </row>
    <row r="49" spans="2:4">
      <c r="B49" s="79"/>
      <c r="C49" s="79"/>
      <c r="D49" s="58"/>
    </row>
    <row r="50" spans="2:4">
      <c r="B50" t="s">
        <v>605</v>
      </c>
    </row>
    <row r="51" spans="2:4">
      <c r="B51" s="350" t="s">
        <v>388</v>
      </c>
      <c r="C51" s="372"/>
      <c r="D51" s="351"/>
    </row>
    <row r="52" spans="2:4">
      <c r="B52" s="84" t="s">
        <v>280</v>
      </c>
      <c r="C52" s="84" t="s">
        <v>188</v>
      </c>
      <c r="D52" s="84" t="s">
        <v>189</v>
      </c>
    </row>
    <row r="53" spans="2:4">
      <c r="B53" s="78"/>
      <c r="C53" s="78"/>
      <c r="D53" s="78"/>
    </row>
    <row r="54" spans="2:4">
      <c r="B54" s="78" t="s">
        <v>267</v>
      </c>
      <c r="C54" s="78"/>
      <c r="D54" s="78"/>
    </row>
    <row r="56" spans="2:4">
      <c r="B56" t="s">
        <v>606</v>
      </c>
    </row>
    <row r="57" spans="2:4">
      <c r="B57" s="350" t="s">
        <v>401</v>
      </c>
      <c r="C57" s="372"/>
      <c r="D57" s="351"/>
    </row>
    <row r="58" spans="2:4">
      <c r="B58" s="84" t="s">
        <v>280</v>
      </c>
      <c r="C58" s="84" t="s">
        <v>188</v>
      </c>
      <c r="D58" s="84" t="s">
        <v>189</v>
      </c>
    </row>
    <row r="59" spans="2:4">
      <c r="B59" s="78"/>
      <c r="C59" s="78"/>
      <c r="D59" s="78"/>
    </row>
    <row r="60" spans="2:4">
      <c r="B60" s="78" t="s">
        <v>267</v>
      </c>
      <c r="C60" s="78"/>
      <c r="D60" s="78"/>
    </row>
  </sheetData>
  <mergeCells count="8">
    <mergeCell ref="B48:C48"/>
    <mergeCell ref="B51:D51"/>
    <mergeCell ref="B57:D57"/>
    <mergeCell ref="B4:D4"/>
    <mergeCell ref="B10:C10"/>
    <mergeCell ref="B19:C19"/>
    <mergeCell ref="B28:C28"/>
    <mergeCell ref="B37:C37"/>
  </mergeCells>
  <conditionalFormatting sqref="F6:F9">
    <cfRule type="cellIs" dxfId="3" priority="1" operator="lessThan">
      <formula>0</formula>
    </cfRule>
    <cfRule type="cellIs" dxfId="2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673B-52B0-44E0-A5F0-988DFCC987C9}">
  <dimension ref="B2:H40"/>
  <sheetViews>
    <sheetView showGridLines="0" workbookViewId="0">
      <selection activeCell="B34" sqref="B34"/>
    </sheetView>
  </sheetViews>
  <sheetFormatPr defaultRowHeight="14.4"/>
  <cols>
    <col min="2" max="2" width="25.6640625" customWidth="1"/>
    <col min="3" max="3" width="32.109375" bestFit="1" customWidth="1"/>
    <col min="4" max="4" width="17.6640625" bestFit="1" customWidth="1"/>
    <col min="5" max="5" width="24.33203125" bestFit="1" customWidth="1"/>
  </cols>
  <sheetData>
    <row r="2" spans="2:6">
      <c r="B2" s="58" t="s">
        <v>230</v>
      </c>
    </row>
    <row r="3" spans="2:6" ht="15" thickBot="1"/>
    <row r="4" spans="2:6" ht="15" thickBot="1">
      <c r="B4" s="373" t="s">
        <v>349</v>
      </c>
      <c r="C4" s="374"/>
      <c r="D4" s="375"/>
    </row>
    <row r="5" spans="2:6" ht="15" thickBot="1">
      <c r="B5" s="123" t="s">
        <v>252</v>
      </c>
      <c r="C5" s="123" t="s">
        <v>253</v>
      </c>
      <c r="D5" s="123" t="s">
        <v>251</v>
      </c>
      <c r="E5" s="123" t="s">
        <v>462</v>
      </c>
      <c r="F5" s="166" t="s">
        <v>463</v>
      </c>
    </row>
    <row r="6" spans="2:6">
      <c r="B6" s="62" t="s">
        <v>350</v>
      </c>
      <c r="C6" t="s">
        <v>354</v>
      </c>
      <c r="D6" s="63">
        <f>'Scheda istruttoria'!$G$104</f>
        <v>0</v>
      </c>
      <c r="E6" s="61">
        <f>D17</f>
        <v>0</v>
      </c>
      <c r="F6" s="152">
        <f>D6-E6</f>
        <v>0</v>
      </c>
    </row>
    <row r="7" spans="2:6">
      <c r="B7" s="62" t="s">
        <v>351</v>
      </c>
      <c r="C7" t="s">
        <v>353</v>
      </c>
      <c r="D7" s="63">
        <f>'Scheda istruttoria'!$G$105</f>
        <v>0</v>
      </c>
      <c r="E7" s="62">
        <f>D25</f>
        <v>0</v>
      </c>
      <c r="F7" s="148">
        <f t="shared" ref="F7:F8" si="0">D7-E7</f>
        <v>0</v>
      </c>
    </row>
    <row r="8" spans="2:6" ht="15" thickBot="1">
      <c r="B8" s="64" t="s">
        <v>352</v>
      </c>
      <c r="C8" s="65" t="s">
        <v>355</v>
      </c>
      <c r="D8" s="66">
        <f>'Scheda istruttoria'!$G$106</f>
        <v>0</v>
      </c>
      <c r="E8" s="64">
        <f>D40</f>
        <v>0</v>
      </c>
      <c r="F8" s="162">
        <f t="shared" si="0"/>
        <v>0</v>
      </c>
    </row>
    <row r="9" spans="2:6" ht="15" thickBot="1">
      <c r="B9" s="341" t="s">
        <v>258</v>
      </c>
      <c r="C9" s="342"/>
      <c r="D9" s="77">
        <f>SUM(D5:D8)</f>
        <v>0</v>
      </c>
      <c r="E9" s="134">
        <f>SUM(E5:E8)</f>
        <v>0</v>
      </c>
      <c r="F9" s="168">
        <f>SUM(F5:F8)</f>
        <v>0</v>
      </c>
    </row>
    <row r="10" spans="2:6">
      <c r="B10" s="79"/>
      <c r="C10" s="79"/>
      <c r="F10" s="167"/>
    </row>
    <row r="11" spans="2:6">
      <c r="B11" s="88" t="s">
        <v>389</v>
      </c>
    </row>
    <row r="12" spans="2:6">
      <c r="B12" t="s">
        <v>607</v>
      </c>
    </row>
    <row r="14" spans="2:6">
      <c r="B14" s="125" t="s">
        <v>280</v>
      </c>
      <c r="C14" s="125" t="s">
        <v>281</v>
      </c>
      <c r="D14" s="126" t="s">
        <v>302</v>
      </c>
    </row>
    <row r="15" spans="2:6">
      <c r="B15" s="78"/>
      <c r="C15" s="78"/>
      <c r="D15" s="78"/>
    </row>
    <row r="16" spans="2:6">
      <c r="B16" s="78" t="s">
        <v>267</v>
      </c>
      <c r="C16" s="78"/>
      <c r="D16" s="78"/>
    </row>
    <row r="17" spans="2:8">
      <c r="B17" s="346" t="s">
        <v>514</v>
      </c>
      <c r="C17" s="347"/>
      <c r="D17" s="84">
        <f>SUM(D15:D16)</f>
        <v>0</v>
      </c>
    </row>
    <row r="18" spans="2:8">
      <c r="B18" s="79"/>
      <c r="C18" s="79"/>
      <c r="D18" s="58"/>
    </row>
    <row r="19" spans="2:8">
      <c r="B19" s="88" t="s">
        <v>392</v>
      </c>
    </row>
    <row r="20" spans="2:8">
      <c r="B20" t="s">
        <v>608</v>
      </c>
    </row>
    <row r="22" spans="2:8">
      <c r="B22" s="125" t="s">
        <v>280</v>
      </c>
      <c r="C22" s="125" t="s">
        <v>281</v>
      </c>
      <c r="D22" s="126" t="s">
        <v>302</v>
      </c>
    </row>
    <row r="23" spans="2:8">
      <c r="B23" s="78"/>
      <c r="C23" s="78"/>
      <c r="D23" s="78"/>
      <c r="H23" s="68"/>
    </row>
    <row r="24" spans="2:8">
      <c r="B24" s="78" t="s">
        <v>267</v>
      </c>
      <c r="C24" s="78"/>
      <c r="D24" s="78"/>
    </row>
    <row r="25" spans="2:8">
      <c r="B25" s="346" t="s">
        <v>514</v>
      </c>
      <c r="C25" s="347"/>
      <c r="D25" s="84">
        <f>SUM(D23:D24)</f>
        <v>0</v>
      </c>
    </row>
    <row r="27" spans="2:8">
      <c r="B27" s="58" t="s">
        <v>460</v>
      </c>
    </row>
    <row r="28" spans="2:8">
      <c r="B28" s="59" t="s">
        <v>575</v>
      </c>
    </row>
    <row r="29" spans="2:8">
      <c r="B29" s="68"/>
    </row>
    <row r="30" spans="2:8">
      <c r="B30" s="257" t="s">
        <v>399</v>
      </c>
      <c r="C30" s="257" t="s">
        <v>400</v>
      </c>
      <c r="D30" s="257" t="s">
        <v>189</v>
      </c>
    </row>
    <row r="31" spans="2:8">
      <c r="B31" s="78"/>
      <c r="C31" s="78"/>
      <c r="D31" s="78"/>
    </row>
    <row r="32" spans="2:8">
      <c r="B32" s="78" t="s">
        <v>267</v>
      </c>
      <c r="C32" s="78"/>
      <c r="D32" s="78"/>
    </row>
    <row r="34" spans="2:4">
      <c r="B34" s="88" t="s">
        <v>393</v>
      </c>
    </row>
    <row r="35" spans="2:4">
      <c r="B35" t="s">
        <v>609</v>
      </c>
    </row>
    <row r="37" spans="2:4">
      <c r="B37" s="125" t="s">
        <v>280</v>
      </c>
      <c r="C37" s="125" t="s">
        <v>281</v>
      </c>
      <c r="D37" s="126" t="s">
        <v>302</v>
      </c>
    </row>
    <row r="38" spans="2:4">
      <c r="B38" s="78"/>
      <c r="C38" s="78"/>
      <c r="D38" s="78"/>
    </row>
    <row r="39" spans="2:4">
      <c r="B39" s="78" t="s">
        <v>267</v>
      </c>
      <c r="C39" s="78"/>
      <c r="D39" s="78"/>
    </row>
    <row r="40" spans="2:4">
      <c r="B40" s="346" t="s">
        <v>514</v>
      </c>
      <c r="C40" s="347"/>
      <c r="D40" s="84">
        <f>SUM(D38:D39)</f>
        <v>0</v>
      </c>
    </row>
  </sheetData>
  <mergeCells count="5">
    <mergeCell ref="B4:D4"/>
    <mergeCell ref="B17:C17"/>
    <mergeCell ref="B25:C25"/>
    <mergeCell ref="B40:C40"/>
    <mergeCell ref="B9:C9"/>
  </mergeCells>
  <conditionalFormatting sqref="F6:F8">
    <cfRule type="cellIs" dxfId="1" priority="1" operator="lessThan">
      <formula>0</formula>
    </cfRule>
    <cfRule type="cellIs" dxfId="0" priority="2" operator="greaterThanOrEqual">
      <formula>1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2C47-5076-4708-9216-CA8249CA9D51}">
  <dimension ref="A1:J10"/>
  <sheetViews>
    <sheetView showGridLines="0" workbookViewId="0">
      <selection activeCell="A5" sqref="A5"/>
    </sheetView>
  </sheetViews>
  <sheetFormatPr defaultRowHeight="14.4"/>
  <cols>
    <col min="1" max="1" width="47.5546875" customWidth="1"/>
    <col min="2" max="2" width="32.21875" customWidth="1"/>
    <col min="3" max="3" width="59.21875" customWidth="1"/>
    <col min="4" max="4" width="34.33203125" customWidth="1"/>
    <col min="5" max="5" width="25.21875" customWidth="1"/>
    <col min="6" max="7" width="23.44140625" customWidth="1"/>
    <col min="8" max="8" width="23" customWidth="1"/>
    <col min="9" max="9" width="18.21875" customWidth="1"/>
    <col min="10" max="10" width="18" customWidth="1"/>
  </cols>
  <sheetData>
    <row r="1" spans="1:10">
      <c r="A1" s="59"/>
    </row>
    <row r="2" spans="1:10">
      <c r="A2" t="s">
        <v>610</v>
      </c>
    </row>
    <row r="4" spans="1:10">
      <c r="A4" s="59" t="s">
        <v>567</v>
      </c>
    </row>
    <row r="5" spans="1:10">
      <c r="A5" t="s">
        <v>611</v>
      </c>
    </row>
    <row r="7" spans="1:10" ht="72">
      <c r="A7" s="136" t="s">
        <v>268</v>
      </c>
      <c r="B7" s="136" t="s">
        <v>269</v>
      </c>
      <c r="C7" s="135" t="s">
        <v>270</v>
      </c>
      <c r="D7" s="136" t="s">
        <v>271</v>
      </c>
      <c r="E7" s="136" t="s">
        <v>274</v>
      </c>
      <c r="F7" s="136" t="s">
        <v>562</v>
      </c>
      <c r="G7" s="136" t="s">
        <v>563</v>
      </c>
      <c r="H7" s="136" t="s">
        <v>272</v>
      </c>
      <c r="I7" s="136" t="s">
        <v>273</v>
      </c>
      <c r="J7" s="136" t="s">
        <v>540</v>
      </c>
    </row>
    <row r="8" spans="1:10">
      <c r="A8" s="86"/>
      <c r="B8" s="86"/>
      <c r="C8" s="86"/>
      <c r="D8" s="86"/>
      <c r="E8" s="86"/>
      <c r="F8" s="86"/>
      <c r="G8" s="86"/>
      <c r="H8" s="86"/>
      <c r="I8" s="86"/>
      <c r="J8" s="86"/>
    </row>
    <row r="9" spans="1:10">
      <c r="A9" s="86"/>
      <c r="B9" s="86"/>
      <c r="C9" s="86"/>
      <c r="D9" s="86"/>
      <c r="E9" s="86"/>
      <c r="F9" s="86"/>
      <c r="G9" s="86"/>
      <c r="H9" s="86"/>
      <c r="I9" s="86"/>
      <c r="J9" s="86"/>
    </row>
    <row r="10" spans="1:10">
      <c r="A10" s="86" t="s">
        <v>267</v>
      </c>
      <c r="B10" s="86"/>
      <c r="C10" s="86"/>
      <c r="D10" s="86"/>
      <c r="E10" s="86"/>
      <c r="F10" s="86"/>
      <c r="G10" s="86"/>
      <c r="H10" s="86"/>
      <c r="I10" s="86"/>
      <c r="J10" s="86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00B9-C95A-4007-8CAB-C6A07038C0F9}">
  <dimension ref="B2:F23"/>
  <sheetViews>
    <sheetView showGridLines="0" workbookViewId="0">
      <selection activeCell="F6" sqref="F6"/>
    </sheetView>
  </sheetViews>
  <sheetFormatPr defaultRowHeight="14.4"/>
  <cols>
    <col min="2" max="2" width="14" bestFit="1" customWidth="1"/>
    <col min="3" max="3" width="11.88671875" bestFit="1" customWidth="1"/>
    <col min="4" max="4" width="29.44140625" bestFit="1" customWidth="1"/>
    <col min="5" max="5" width="32.44140625" bestFit="1" customWidth="1"/>
  </cols>
  <sheetData>
    <row r="2" spans="2:6">
      <c r="B2" s="58" t="s">
        <v>449</v>
      </c>
    </row>
    <row r="3" spans="2:6">
      <c r="B3" t="s">
        <v>621</v>
      </c>
    </row>
    <row r="5" spans="2:6">
      <c r="B5" s="125" t="s">
        <v>259</v>
      </c>
      <c r="C5" s="125" t="s">
        <v>223</v>
      </c>
      <c r="D5" s="125" t="s">
        <v>260</v>
      </c>
      <c r="E5" s="125" t="s">
        <v>261</v>
      </c>
      <c r="F5" s="125" t="s">
        <v>189</v>
      </c>
    </row>
    <row r="6" spans="2:6">
      <c r="B6" s="285">
        <v>1</v>
      </c>
      <c r="C6" s="355"/>
      <c r="D6" s="355"/>
      <c r="E6" s="81" t="s">
        <v>262</v>
      </c>
      <c r="F6" s="81"/>
    </row>
    <row r="7" spans="2:6">
      <c r="B7" s="287"/>
      <c r="C7" s="364"/>
      <c r="D7" s="364"/>
      <c r="E7" s="82" t="s">
        <v>263</v>
      </c>
      <c r="F7" s="82"/>
    </row>
    <row r="8" spans="2:6">
      <c r="B8" s="287"/>
      <c r="C8" s="364"/>
      <c r="D8" s="364"/>
      <c r="E8" s="82" t="s">
        <v>264</v>
      </c>
      <c r="F8" s="82"/>
    </row>
    <row r="9" spans="2:6">
      <c r="B9" s="287"/>
      <c r="C9" s="364"/>
      <c r="D9" s="364"/>
      <c r="E9" s="82" t="s">
        <v>265</v>
      </c>
      <c r="F9" s="82"/>
    </row>
    <row r="10" spans="2:6">
      <c r="B10" s="286"/>
      <c r="C10" s="356"/>
      <c r="D10" s="356"/>
      <c r="E10" s="83" t="s">
        <v>266</v>
      </c>
      <c r="F10" s="83"/>
    </row>
    <row r="11" spans="2:6">
      <c r="B11" s="376" t="s">
        <v>212</v>
      </c>
      <c r="C11" s="377"/>
      <c r="D11" s="377"/>
      <c r="E11" s="377"/>
      <c r="F11" s="67">
        <f>SUM(F6:F10)</f>
        <v>0</v>
      </c>
    </row>
    <row r="12" spans="2:6">
      <c r="B12" s="285">
        <v>2</v>
      </c>
      <c r="C12" s="355"/>
      <c r="D12" s="355"/>
      <c r="E12" s="81" t="s">
        <v>262</v>
      </c>
      <c r="F12" s="81"/>
    </row>
    <row r="13" spans="2:6">
      <c r="B13" s="287"/>
      <c r="C13" s="364"/>
      <c r="D13" s="364"/>
      <c r="E13" s="82" t="s">
        <v>263</v>
      </c>
      <c r="F13" s="82"/>
    </row>
    <row r="14" spans="2:6">
      <c r="B14" s="287"/>
      <c r="C14" s="364"/>
      <c r="D14" s="364"/>
      <c r="E14" s="82" t="s">
        <v>264</v>
      </c>
      <c r="F14" s="82"/>
    </row>
    <row r="15" spans="2:6">
      <c r="B15" s="287"/>
      <c r="C15" s="364"/>
      <c r="D15" s="364"/>
      <c r="E15" s="82" t="s">
        <v>265</v>
      </c>
      <c r="F15" s="82"/>
    </row>
    <row r="16" spans="2:6">
      <c r="B16" s="286"/>
      <c r="C16" s="356"/>
      <c r="D16" s="356"/>
      <c r="E16" s="83" t="s">
        <v>266</v>
      </c>
      <c r="F16" s="83"/>
    </row>
    <row r="17" spans="2:6">
      <c r="B17" s="376" t="s">
        <v>212</v>
      </c>
      <c r="C17" s="377"/>
      <c r="D17" s="377"/>
      <c r="E17" s="377"/>
      <c r="F17" s="67">
        <f>SUM(F12:F16)</f>
        <v>0</v>
      </c>
    </row>
    <row r="18" spans="2:6">
      <c r="B18" s="285" t="s">
        <v>267</v>
      </c>
      <c r="C18" s="355"/>
      <c r="D18" s="355"/>
      <c r="E18" s="81" t="s">
        <v>262</v>
      </c>
      <c r="F18" s="81"/>
    </row>
    <row r="19" spans="2:6">
      <c r="B19" s="287"/>
      <c r="C19" s="364"/>
      <c r="D19" s="364"/>
      <c r="E19" s="82" t="s">
        <v>263</v>
      </c>
      <c r="F19" s="82"/>
    </row>
    <row r="20" spans="2:6">
      <c r="B20" s="287"/>
      <c r="C20" s="364"/>
      <c r="D20" s="364"/>
      <c r="E20" s="82" t="s">
        <v>264</v>
      </c>
      <c r="F20" s="82"/>
    </row>
    <row r="21" spans="2:6">
      <c r="B21" s="287"/>
      <c r="C21" s="364"/>
      <c r="D21" s="364"/>
      <c r="E21" s="82" t="s">
        <v>265</v>
      </c>
      <c r="F21" s="82"/>
    </row>
    <row r="22" spans="2:6">
      <c r="B22" s="286"/>
      <c r="C22" s="356"/>
      <c r="D22" s="356"/>
      <c r="E22" s="83" t="s">
        <v>266</v>
      </c>
      <c r="F22" s="83"/>
    </row>
    <row r="23" spans="2:6">
      <c r="B23" s="376" t="s">
        <v>212</v>
      </c>
      <c r="C23" s="377"/>
      <c r="D23" s="377"/>
      <c r="E23" s="377"/>
      <c r="F23" s="67">
        <f>SUM(F18:F22)</f>
        <v>0</v>
      </c>
    </row>
  </sheetData>
  <mergeCells count="12">
    <mergeCell ref="B6:B10"/>
    <mergeCell ref="C6:C10"/>
    <mergeCell ref="D6:D10"/>
    <mergeCell ref="B11:E11"/>
    <mergeCell ref="B12:B16"/>
    <mergeCell ref="C12:C16"/>
    <mergeCell ref="D12:D16"/>
    <mergeCell ref="B17:E17"/>
    <mergeCell ref="B18:B22"/>
    <mergeCell ref="C18:C22"/>
    <mergeCell ref="D18:D22"/>
    <mergeCell ref="B23:E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956F-845A-4B0D-862D-C48120AE1A77}">
  <sheetPr>
    <tabColor rgb="FF92D050"/>
  </sheetPr>
  <dimension ref="B2:F76"/>
  <sheetViews>
    <sheetView showGridLines="0" workbookViewId="0">
      <selection activeCell="E20" sqref="E20:E23"/>
    </sheetView>
  </sheetViews>
  <sheetFormatPr defaultColWidth="9.109375" defaultRowHeight="14.4"/>
  <cols>
    <col min="2" max="2" width="39.88671875" customWidth="1"/>
    <col min="3" max="3" width="48.33203125" customWidth="1"/>
    <col min="4" max="4" width="25" customWidth="1"/>
    <col min="5" max="5" width="35.109375" bestFit="1" customWidth="1"/>
    <col min="6" max="6" width="62.88671875" customWidth="1"/>
  </cols>
  <sheetData>
    <row r="2" spans="2:2">
      <c r="B2" s="58" t="s">
        <v>464</v>
      </c>
    </row>
    <row r="4" spans="2:2">
      <c r="B4" t="s">
        <v>530</v>
      </c>
    </row>
    <row r="17" spans="2:6" ht="15" thickBot="1"/>
    <row r="18" spans="2:6" ht="15" thickBot="1">
      <c r="B18" s="171" t="s">
        <v>437</v>
      </c>
      <c r="C18" s="172" t="s">
        <v>497</v>
      </c>
      <c r="D18" s="172" t="s">
        <v>474</v>
      </c>
      <c r="E18" s="172" t="s">
        <v>496</v>
      </c>
      <c r="F18" s="172" t="s">
        <v>507</v>
      </c>
    </row>
    <row r="19" spans="2:6">
      <c r="B19" s="115" t="s">
        <v>426</v>
      </c>
      <c r="C19" s="83" t="s">
        <v>358</v>
      </c>
      <c r="D19" s="108" t="s">
        <v>426</v>
      </c>
      <c r="E19" s="109" t="s">
        <v>278</v>
      </c>
      <c r="F19" s="140" t="s">
        <v>465</v>
      </c>
    </row>
    <row r="20" spans="2:6">
      <c r="B20" s="302" t="s">
        <v>427</v>
      </c>
      <c r="C20" s="211" t="s">
        <v>469</v>
      </c>
      <c r="D20" s="285" t="s">
        <v>427</v>
      </c>
      <c r="E20" s="142" t="s">
        <v>245</v>
      </c>
      <c r="F20" s="81" t="s">
        <v>465</v>
      </c>
    </row>
    <row r="21" spans="2:6">
      <c r="B21" s="303"/>
      <c r="C21" s="211" t="s">
        <v>470</v>
      </c>
      <c r="D21" s="287"/>
      <c r="E21" s="142" t="s">
        <v>247</v>
      </c>
      <c r="F21" s="81" t="s">
        <v>465</v>
      </c>
    </row>
    <row r="22" spans="2:6">
      <c r="B22" s="303"/>
      <c r="C22" s="211" t="s">
        <v>471</v>
      </c>
      <c r="D22" s="287"/>
      <c r="E22" s="142" t="s">
        <v>254</v>
      </c>
      <c r="F22" s="81" t="s">
        <v>465</v>
      </c>
    </row>
    <row r="23" spans="2:6">
      <c r="B23" s="303"/>
      <c r="C23" s="211" t="s">
        <v>472</v>
      </c>
      <c r="D23" s="287"/>
      <c r="E23" s="142" t="s">
        <v>255</v>
      </c>
      <c r="F23" s="81" t="s">
        <v>465</v>
      </c>
    </row>
    <row r="24" spans="2:6">
      <c r="B24" s="303"/>
      <c r="C24" s="291" t="s">
        <v>473</v>
      </c>
      <c r="D24" s="287"/>
      <c r="E24" s="285" t="s">
        <v>256</v>
      </c>
      <c r="F24" s="81" t="s">
        <v>465</v>
      </c>
    </row>
    <row r="25" spans="2:6">
      <c r="B25" s="304"/>
      <c r="C25" s="296"/>
      <c r="D25" s="286"/>
      <c r="E25" s="286"/>
      <c r="F25" s="83" t="s">
        <v>475</v>
      </c>
    </row>
    <row r="26" spans="2:6">
      <c r="B26" s="293" t="s">
        <v>428</v>
      </c>
      <c r="C26" s="291" t="s">
        <v>488</v>
      </c>
      <c r="D26" s="285" t="s">
        <v>428</v>
      </c>
      <c r="E26" s="285" t="s">
        <v>283</v>
      </c>
      <c r="F26" s="81" t="s">
        <v>465</v>
      </c>
    </row>
    <row r="27" spans="2:6">
      <c r="B27" s="294"/>
      <c r="C27" s="292"/>
      <c r="D27" s="287"/>
      <c r="E27" s="286"/>
      <c r="F27" s="83" t="s">
        <v>475</v>
      </c>
    </row>
    <row r="28" spans="2:6">
      <c r="B28" s="294"/>
      <c r="C28" s="291" t="s">
        <v>489</v>
      </c>
      <c r="D28" s="287"/>
      <c r="E28" s="285" t="s">
        <v>287</v>
      </c>
      <c r="F28" s="81" t="s">
        <v>465</v>
      </c>
    </row>
    <row r="29" spans="2:6">
      <c r="B29" s="294"/>
      <c r="C29" s="296"/>
      <c r="D29" s="287"/>
      <c r="E29" s="287"/>
      <c r="F29" s="82" t="s">
        <v>475</v>
      </c>
    </row>
    <row r="30" spans="2:6">
      <c r="B30" s="294"/>
      <c r="C30" s="292"/>
      <c r="D30" s="287"/>
      <c r="E30" s="286"/>
      <c r="F30" s="83" t="s">
        <v>476</v>
      </c>
    </row>
    <row r="31" spans="2:6">
      <c r="B31" s="294"/>
      <c r="C31" s="305" t="s">
        <v>490</v>
      </c>
      <c r="D31" s="287"/>
      <c r="E31" s="285" t="s">
        <v>288</v>
      </c>
      <c r="F31" s="81" t="s">
        <v>465</v>
      </c>
    </row>
    <row r="32" spans="2:6">
      <c r="B32" s="294"/>
      <c r="C32" s="306"/>
      <c r="D32" s="287"/>
      <c r="E32" s="286"/>
      <c r="F32" s="83" t="s">
        <v>494</v>
      </c>
    </row>
    <row r="33" spans="2:6" ht="15.75" customHeight="1">
      <c r="B33" s="294"/>
      <c r="C33" s="291" t="s">
        <v>491</v>
      </c>
      <c r="D33" s="287"/>
      <c r="E33" s="285" t="s">
        <v>289</v>
      </c>
      <c r="F33" s="81" t="s">
        <v>465</v>
      </c>
    </row>
    <row r="34" spans="2:6" ht="15.75" customHeight="1">
      <c r="B34" s="294"/>
      <c r="C34" s="292"/>
      <c r="D34" s="287"/>
      <c r="E34" s="286"/>
      <c r="F34" s="83" t="s">
        <v>494</v>
      </c>
    </row>
    <row r="35" spans="2:6">
      <c r="B35" s="294"/>
      <c r="C35" s="291" t="s">
        <v>492</v>
      </c>
      <c r="D35" s="287"/>
      <c r="E35" s="285" t="s">
        <v>290</v>
      </c>
      <c r="F35" s="81" t="s">
        <v>465</v>
      </c>
    </row>
    <row r="36" spans="2:6">
      <c r="B36" s="294"/>
      <c r="C36" s="292"/>
      <c r="D36" s="287"/>
      <c r="E36" s="286"/>
      <c r="F36" s="83" t="s">
        <v>495</v>
      </c>
    </row>
    <row r="37" spans="2:6">
      <c r="B37" s="294"/>
      <c r="C37" s="291" t="s">
        <v>493</v>
      </c>
      <c r="D37" s="287"/>
      <c r="E37" s="285" t="s">
        <v>291</v>
      </c>
      <c r="F37" s="141" t="s">
        <v>465</v>
      </c>
    </row>
    <row r="38" spans="2:6">
      <c r="B38" s="295"/>
      <c r="C38" s="292"/>
      <c r="D38" s="286"/>
      <c r="E38" s="286"/>
      <c r="F38" s="141" t="s">
        <v>498</v>
      </c>
    </row>
    <row r="39" spans="2:6">
      <c r="B39" s="293" t="s">
        <v>429</v>
      </c>
      <c r="C39" s="307"/>
      <c r="D39" s="285" t="s">
        <v>429</v>
      </c>
      <c r="E39" s="309"/>
      <c r="F39" s="141" t="s">
        <v>543</v>
      </c>
    </row>
    <row r="40" spans="2:6">
      <c r="B40" s="295"/>
      <c r="C40" s="308"/>
      <c r="D40" s="286"/>
      <c r="E40" s="310"/>
      <c r="F40" s="83" t="s">
        <v>494</v>
      </c>
    </row>
    <row r="41" spans="2:6">
      <c r="B41" s="293" t="s">
        <v>430</v>
      </c>
      <c r="C41" s="78" t="s">
        <v>499</v>
      </c>
      <c r="D41" s="285" t="s">
        <v>430</v>
      </c>
      <c r="E41" s="154" t="s">
        <v>315</v>
      </c>
      <c r="F41" s="67" t="s">
        <v>465</v>
      </c>
    </row>
    <row r="42" spans="2:6">
      <c r="B42" s="294"/>
      <c r="C42" s="78" t="s">
        <v>500</v>
      </c>
      <c r="D42" s="287"/>
      <c r="E42" s="154" t="s">
        <v>316</v>
      </c>
      <c r="F42" s="67" t="s">
        <v>465</v>
      </c>
    </row>
    <row r="43" spans="2:6">
      <c r="B43" s="294"/>
      <c r="C43" s="78" t="s">
        <v>501</v>
      </c>
      <c r="D43" s="287"/>
      <c r="E43" s="154" t="s">
        <v>254</v>
      </c>
      <c r="F43" s="67" t="s">
        <v>465</v>
      </c>
    </row>
    <row r="44" spans="2:6">
      <c r="B44" s="294"/>
      <c r="C44" s="78" t="s">
        <v>502</v>
      </c>
      <c r="D44" s="287"/>
      <c r="E44" s="154" t="s">
        <v>318</v>
      </c>
      <c r="F44" s="67" t="s">
        <v>465</v>
      </c>
    </row>
    <row r="45" spans="2:6">
      <c r="B45" s="294"/>
      <c r="C45" s="311" t="s">
        <v>503</v>
      </c>
      <c r="D45" s="287"/>
      <c r="E45" s="287" t="s">
        <v>317</v>
      </c>
      <c r="F45" s="112" t="s">
        <v>465</v>
      </c>
    </row>
    <row r="46" spans="2:6">
      <c r="B46" s="294"/>
      <c r="C46" s="311"/>
      <c r="D46" s="287"/>
      <c r="E46" s="286"/>
      <c r="F46" s="145" t="s">
        <v>498</v>
      </c>
    </row>
    <row r="47" spans="2:6">
      <c r="B47" s="295"/>
      <c r="C47" s="217" t="s">
        <v>546</v>
      </c>
      <c r="D47" s="286"/>
      <c r="E47" s="220"/>
      <c r="F47" s="112" t="s">
        <v>547</v>
      </c>
    </row>
    <row r="48" spans="2:6">
      <c r="B48" s="293" t="s">
        <v>431</v>
      </c>
      <c r="C48" s="81" t="s">
        <v>508</v>
      </c>
      <c r="D48" s="285" t="s">
        <v>431</v>
      </c>
      <c r="E48" s="142" t="s">
        <v>326</v>
      </c>
      <c r="F48" s="291" t="s">
        <v>506</v>
      </c>
    </row>
    <row r="49" spans="2:6">
      <c r="B49" s="295"/>
      <c r="C49" s="83" t="s">
        <v>509</v>
      </c>
      <c r="D49" s="286"/>
      <c r="E49" s="109" t="s">
        <v>327</v>
      </c>
      <c r="F49" s="292"/>
    </row>
    <row r="50" spans="2:6">
      <c r="B50" s="300" t="s">
        <v>432</v>
      </c>
      <c r="C50" s="291" t="s">
        <v>510</v>
      </c>
      <c r="D50" s="301" t="s">
        <v>432</v>
      </c>
      <c r="E50" s="285" t="s">
        <v>336</v>
      </c>
      <c r="F50" s="160" t="s">
        <v>543</v>
      </c>
    </row>
    <row r="51" spans="2:6">
      <c r="B51" s="300"/>
      <c r="C51" s="292"/>
      <c r="D51" s="301"/>
      <c r="E51" s="286"/>
      <c r="F51" s="160" t="s">
        <v>498</v>
      </c>
    </row>
    <row r="52" spans="2:6">
      <c r="B52" s="300"/>
      <c r="C52" s="291" t="s">
        <v>511</v>
      </c>
      <c r="D52" s="301"/>
      <c r="E52" s="285" t="s">
        <v>337</v>
      </c>
      <c r="F52" s="160" t="s">
        <v>465</v>
      </c>
    </row>
    <row r="53" spans="2:6">
      <c r="B53" s="300"/>
      <c r="C53" s="292"/>
      <c r="D53" s="301"/>
      <c r="E53" s="286"/>
      <c r="F53" s="160" t="s">
        <v>498</v>
      </c>
    </row>
    <row r="54" spans="2:6">
      <c r="B54" s="300"/>
      <c r="C54" s="291" t="s">
        <v>512</v>
      </c>
      <c r="D54" s="301"/>
      <c r="E54" s="285" t="s">
        <v>339</v>
      </c>
      <c r="F54" s="160" t="s">
        <v>465</v>
      </c>
    </row>
    <row r="55" spans="2:6">
      <c r="B55" s="300"/>
      <c r="C55" s="292"/>
      <c r="D55" s="301"/>
      <c r="E55" s="286"/>
      <c r="F55" s="160" t="s">
        <v>498</v>
      </c>
    </row>
    <row r="56" spans="2:6">
      <c r="B56" s="139" t="s">
        <v>433</v>
      </c>
      <c r="C56" s="78" t="s">
        <v>515</v>
      </c>
      <c r="D56" s="114" t="s">
        <v>433</v>
      </c>
      <c r="E56" s="154" t="s">
        <v>458</v>
      </c>
      <c r="F56" s="78" t="s">
        <v>465</v>
      </c>
    </row>
    <row r="57" spans="2:6">
      <c r="B57" s="293" t="s">
        <v>434</v>
      </c>
      <c r="C57" s="291" t="s">
        <v>516</v>
      </c>
      <c r="D57" s="285" t="s">
        <v>434</v>
      </c>
      <c r="E57" s="285" t="s">
        <v>342</v>
      </c>
      <c r="F57" s="112" t="s">
        <v>465</v>
      </c>
    </row>
    <row r="58" spans="2:6">
      <c r="B58" s="294"/>
      <c r="C58" s="292"/>
      <c r="D58" s="287"/>
      <c r="E58" s="286"/>
      <c r="F58" s="145" t="s">
        <v>498</v>
      </c>
    </row>
    <row r="59" spans="2:6">
      <c r="B59" s="294"/>
      <c r="C59" s="291" t="s">
        <v>517</v>
      </c>
      <c r="D59" s="287"/>
      <c r="E59" s="285" t="s">
        <v>343</v>
      </c>
      <c r="F59" s="112" t="s">
        <v>465</v>
      </c>
    </row>
    <row r="60" spans="2:6">
      <c r="B60" s="294"/>
      <c r="C60" s="292"/>
      <c r="D60" s="287"/>
      <c r="E60" s="286"/>
      <c r="F60" s="145" t="s">
        <v>498</v>
      </c>
    </row>
    <row r="61" spans="2:6">
      <c r="B61" s="294"/>
      <c r="C61" s="78" t="s">
        <v>518</v>
      </c>
      <c r="D61" s="287"/>
      <c r="E61" s="154" t="s">
        <v>344</v>
      </c>
      <c r="F61" s="81" t="s">
        <v>465</v>
      </c>
    </row>
    <row r="62" spans="2:6">
      <c r="B62" s="294"/>
      <c r="C62" s="291" t="s">
        <v>519</v>
      </c>
      <c r="D62" s="287"/>
      <c r="E62" s="297" t="s">
        <v>345</v>
      </c>
      <c r="F62" s="81" t="s">
        <v>465</v>
      </c>
    </row>
    <row r="63" spans="2:6">
      <c r="B63" s="294"/>
      <c r="C63" s="296"/>
      <c r="D63" s="287"/>
      <c r="E63" s="298"/>
      <c r="F63" s="82" t="s">
        <v>498</v>
      </c>
    </row>
    <row r="64" spans="2:6">
      <c r="B64" s="294"/>
      <c r="C64" s="296"/>
      <c r="D64" s="287"/>
      <c r="E64" s="298"/>
      <c r="F64" s="82" t="s">
        <v>521</v>
      </c>
    </row>
    <row r="65" spans="2:6">
      <c r="B65" s="295"/>
      <c r="C65" s="292"/>
      <c r="D65" s="286"/>
      <c r="E65" s="299"/>
      <c r="F65" s="83" t="s">
        <v>522</v>
      </c>
    </row>
    <row r="66" spans="2:6">
      <c r="B66" s="288" t="s">
        <v>435</v>
      </c>
      <c r="C66" s="291" t="s">
        <v>523</v>
      </c>
      <c r="D66" s="285" t="s">
        <v>435</v>
      </c>
      <c r="E66" s="285" t="s">
        <v>350</v>
      </c>
      <c r="F66" s="82" t="s">
        <v>465</v>
      </c>
    </row>
    <row r="67" spans="2:6">
      <c r="B67" s="289"/>
      <c r="C67" s="292"/>
      <c r="D67" s="287"/>
      <c r="E67" s="286"/>
      <c r="F67" s="83" t="s">
        <v>566</v>
      </c>
    </row>
    <row r="68" spans="2:6">
      <c r="B68" s="289"/>
      <c r="C68" s="291" t="s">
        <v>524</v>
      </c>
      <c r="D68" s="287"/>
      <c r="E68" s="285" t="s">
        <v>351</v>
      </c>
      <c r="F68" s="81" t="s">
        <v>465</v>
      </c>
    </row>
    <row r="69" spans="2:6">
      <c r="B69" s="289"/>
      <c r="C69" s="292"/>
      <c r="D69" s="287"/>
      <c r="E69" s="286"/>
      <c r="F69" s="83" t="s">
        <v>566</v>
      </c>
    </row>
    <row r="70" spans="2:6">
      <c r="B70" s="289"/>
      <c r="C70" s="291" t="s">
        <v>525</v>
      </c>
      <c r="D70" s="287"/>
      <c r="E70" s="285" t="s">
        <v>352</v>
      </c>
      <c r="F70" s="112" t="s">
        <v>465</v>
      </c>
    </row>
    <row r="71" spans="2:6">
      <c r="B71" s="290"/>
      <c r="C71" s="292"/>
      <c r="D71" s="286"/>
      <c r="E71" s="286"/>
      <c r="F71" s="145" t="s">
        <v>498</v>
      </c>
    </row>
    <row r="72" spans="2:6">
      <c r="B72" s="247" t="s">
        <v>564</v>
      </c>
      <c r="C72" s="138"/>
      <c r="D72" s="109" t="s">
        <v>564</v>
      </c>
      <c r="E72" s="255"/>
      <c r="F72" s="145" t="s">
        <v>568</v>
      </c>
    </row>
    <row r="73" spans="2:6">
      <c r="B73" s="169" t="s">
        <v>436</v>
      </c>
      <c r="C73" s="138"/>
      <c r="D73" s="114" t="s">
        <v>526</v>
      </c>
      <c r="E73" s="170"/>
      <c r="F73" s="78" t="s">
        <v>527</v>
      </c>
    </row>
    <row r="76" spans="2:6">
      <c r="B76" t="s">
        <v>364</v>
      </c>
    </row>
  </sheetData>
  <mergeCells count="53">
    <mergeCell ref="B41:B47"/>
    <mergeCell ref="D41:D47"/>
    <mergeCell ref="C50:C51"/>
    <mergeCell ref="E50:E51"/>
    <mergeCell ref="C52:C53"/>
    <mergeCell ref="E52:E53"/>
    <mergeCell ref="E45:E46"/>
    <mergeCell ref="C45:C46"/>
    <mergeCell ref="D48:D49"/>
    <mergeCell ref="B39:B40"/>
    <mergeCell ref="C39:C40"/>
    <mergeCell ref="D39:D40"/>
    <mergeCell ref="E39:E40"/>
    <mergeCell ref="C37:C38"/>
    <mergeCell ref="E37:E38"/>
    <mergeCell ref="E35:E36"/>
    <mergeCell ref="B26:B38"/>
    <mergeCell ref="D26:D38"/>
    <mergeCell ref="C26:C27"/>
    <mergeCell ref="E26:E27"/>
    <mergeCell ref="C28:C30"/>
    <mergeCell ref="E28:E30"/>
    <mergeCell ref="C31:C32"/>
    <mergeCell ref="E31:E32"/>
    <mergeCell ref="C33:C34"/>
    <mergeCell ref="C35:C36"/>
    <mergeCell ref="E33:E34"/>
    <mergeCell ref="B20:B25"/>
    <mergeCell ref="D20:D25"/>
    <mergeCell ref="C24:C25"/>
    <mergeCell ref="E24:E25"/>
    <mergeCell ref="F48:F49"/>
    <mergeCell ref="B48:B49"/>
    <mergeCell ref="B50:B55"/>
    <mergeCell ref="D50:D55"/>
    <mergeCell ref="C54:C55"/>
    <mergeCell ref="E54:E55"/>
    <mergeCell ref="B57:B65"/>
    <mergeCell ref="D57:D65"/>
    <mergeCell ref="C57:C58"/>
    <mergeCell ref="E57:E58"/>
    <mergeCell ref="C59:C60"/>
    <mergeCell ref="E59:E60"/>
    <mergeCell ref="C62:C65"/>
    <mergeCell ref="E62:E65"/>
    <mergeCell ref="E66:E67"/>
    <mergeCell ref="E68:E69"/>
    <mergeCell ref="E70:E71"/>
    <mergeCell ref="D66:D71"/>
    <mergeCell ref="B66:B71"/>
    <mergeCell ref="C66:C67"/>
    <mergeCell ref="C68:C69"/>
    <mergeCell ref="C70:C71"/>
  </mergeCells>
  <hyperlinks>
    <hyperlink ref="B19" location="'Voce A5'!A1" display="Voce A5" xr:uid="{96CD1903-465F-4CE1-9935-7D345DDD2167}"/>
    <hyperlink ref="B20" location="'Voce B6'!A1" display="'Voce B6'!A1" xr:uid="{14312167-B59F-4181-89D3-81A466F7F42B}"/>
    <hyperlink ref="B26" location="'Voce B7'!A1" display="'Voce B7'!A1" xr:uid="{3CB9F124-1E37-4552-A078-3F962A37FFE3}"/>
    <hyperlink ref="B39" location="'Voce B8'!A1" display="'Voce B8'!A1" xr:uid="{E7C509F6-A780-4141-8D52-4147D70B6A26}"/>
    <hyperlink ref="B41" location="'Voce B9'!A1" display="'Voce B9'!A1" xr:uid="{BDDD51B7-8926-4271-95C0-C23B5D69B9AF}"/>
    <hyperlink ref="B56" location="'Voce B12'!A1" display="'Voce B12'!A1" xr:uid="{54909576-E8EB-4220-A619-02B26AD2F348}"/>
    <hyperlink ref="B57" location="'Voce B14'!A1" display="'Voce B14'!A1" xr:uid="{11AF6763-93E1-47FE-B68D-51021BE0666C}"/>
    <hyperlink ref="B66" location="'Voce C17'!A1" display="Voce C17" xr:uid="{515BADB5-DF45-46A4-AD6A-4CBF02046291}"/>
    <hyperlink ref="B73" location="'Note spese'!A1" display="Note spese" xr:uid="{43DF3A02-0DFA-45D9-A75D-7585CB59692B}"/>
    <hyperlink ref="B48" location="'Voce B10'!A1" display="'Voce B10'!A1" xr:uid="{F9974D30-9876-406B-9FCA-37ACD5E09F9E}"/>
    <hyperlink ref="B50" location="'Voce B11'!A1" display="'Voce B11'!A1" xr:uid="{CF96CE89-56BF-4212-874C-755237FE972C}"/>
    <hyperlink ref="B72" location="'Contenziosi legali'!A1" display="Contenziosi legali" xr:uid="{9286D6D8-C517-4A7C-B16E-60A3F6072047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showGridLines="0" workbookViewId="0">
      <selection activeCell="A9" sqref="A9"/>
    </sheetView>
  </sheetViews>
  <sheetFormatPr defaultRowHeight="14.4"/>
  <cols>
    <col min="1" max="1" width="51.5546875" bestFit="1" customWidth="1"/>
    <col min="2" max="2" width="21" customWidth="1"/>
  </cols>
  <sheetData>
    <row r="1" spans="1:2">
      <c r="A1" t="s">
        <v>0</v>
      </c>
      <c r="B1" t="s">
        <v>1</v>
      </c>
    </row>
    <row r="3" spans="1:2" ht="15" thickBot="1"/>
    <row r="4" spans="1:2" ht="15" thickBot="1">
      <c r="A4" s="177" t="s">
        <v>261</v>
      </c>
      <c r="B4" s="178" t="s">
        <v>421</v>
      </c>
    </row>
    <row r="5" spans="1:2">
      <c r="A5" s="104" t="s">
        <v>2</v>
      </c>
      <c r="B5" s="105"/>
    </row>
    <row r="6" spans="1:2">
      <c r="A6" s="89" t="s">
        <v>3</v>
      </c>
      <c r="B6" s="90"/>
    </row>
    <row r="7" spans="1:2">
      <c r="A7" s="89" t="s">
        <v>4</v>
      </c>
      <c r="B7" s="90"/>
    </row>
    <row r="8" spans="1:2">
      <c r="A8" s="89" t="s">
        <v>613</v>
      </c>
      <c r="B8" s="90"/>
    </row>
    <row r="9" spans="1:2">
      <c r="A9" s="89" t="s">
        <v>612</v>
      </c>
      <c r="B9" s="90"/>
    </row>
    <row r="10" spans="1:2">
      <c r="A10" s="89" t="s">
        <v>577</v>
      </c>
      <c r="B10" s="90"/>
    </row>
    <row r="11" spans="1:2">
      <c r="A11" s="89" t="s">
        <v>534</v>
      </c>
      <c r="B11" s="90"/>
    </row>
    <row r="12" spans="1:2">
      <c r="A12" s="89" t="s">
        <v>5</v>
      </c>
      <c r="B12" s="90"/>
    </row>
    <row r="13" spans="1:2" ht="15" thickBot="1">
      <c r="A13" s="91" t="s">
        <v>6</v>
      </c>
      <c r="B13" s="93"/>
    </row>
    <row r="15" spans="1:2" ht="15" thickBot="1"/>
    <row r="16" spans="1:2" ht="15" thickBot="1">
      <c r="A16" s="177" t="s">
        <v>261</v>
      </c>
      <c r="B16" s="178" t="s">
        <v>420</v>
      </c>
    </row>
    <row r="17" spans="1:2">
      <c r="A17" s="89" t="s">
        <v>231</v>
      </c>
      <c r="B17" s="90"/>
    </row>
    <row r="18" spans="1:2">
      <c r="A18" s="89" t="s">
        <v>232</v>
      </c>
      <c r="B18" s="90"/>
    </row>
    <row r="19" spans="1:2">
      <c r="A19" s="89" t="s">
        <v>233</v>
      </c>
      <c r="B19" s="90"/>
    </row>
    <row r="20" spans="1:2">
      <c r="A20" s="89" t="s">
        <v>234</v>
      </c>
      <c r="B20" s="90"/>
    </row>
    <row r="21" spans="1:2" ht="15" thickBot="1">
      <c r="A21" s="91" t="s">
        <v>235</v>
      </c>
      <c r="B21" s="9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64EC-B3B3-464D-9820-D7B2CAD3E387}">
  <sheetPr codeName="Foglio2"/>
  <dimension ref="B1:K126"/>
  <sheetViews>
    <sheetView showGridLines="0" topLeftCell="A102" zoomScale="80" zoomScaleNormal="80" workbookViewId="0">
      <selection activeCell="E15" sqref="E15"/>
    </sheetView>
  </sheetViews>
  <sheetFormatPr defaultColWidth="9.109375" defaultRowHeight="14.4"/>
  <cols>
    <col min="1" max="1" width="9.109375" style="3"/>
    <col min="2" max="2" width="19" style="3" customWidth="1"/>
    <col min="3" max="4" width="3.6640625" style="3" customWidth="1"/>
    <col min="5" max="5" width="78.109375" style="3" customWidth="1"/>
    <col min="6" max="6" width="24.6640625" style="3" bestFit="1" customWidth="1"/>
    <col min="7" max="8" width="27.5546875" style="3" customWidth="1"/>
    <col min="9" max="10" width="28.109375" style="47" customWidth="1"/>
    <col min="11" max="11" width="57.88671875" style="3" customWidth="1"/>
    <col min="12" max="256" width="9.109375" style="3"/>
    <col min="257" max="257" width="19" style="3" customWidth="1"/>
    <col min="258" max="259" width="3.6640625" style="3" customWidth="1"/>
    <col min="260" max="260" width="78.109375" style="3" customWidth="1"/>
    <col min="261" max="261" width="24.6640625" style="3" bestFit="1" customWidth="1"/>
    <col min="262" max="262" width="27.5546875" style="3" customWidth="1"/>
    <col min="263" max="263" width="17.88671875" style="3" bestFit="1" customWidth="1"/>
    <col min="264" max="264" width="28.109375" style="3" customWidth="1"/>
    <col min="265" max="265" width="12.88671875" style="3" bestFit="1" customWidth="1"/>
    <col min="266" max="266" width="156.33203125" style="3" customWidth="1"/>
    <col min="267" max="267" width="13.44140625" style="3" customWidth="1"/>
    <col min="268" max="512" width="9.109375" style="3"/>
    <col min="513" max="513" width="19" style="3" customWidth="1"/>
    <col min="514" max="515" width="3.6640625" style="3" customWidth="1"/>
    <col min="516" max="516" width="78.109375" style="3" customWidth="1"/>
    <col min="517" max="517" width="24.6640625" style="3" bestFit="1" customWidth="1"/>
    <col min="518" max="518" width="27.5546875" style="3" customWidth="1"/>
    <col min="519" max="519" width="17.88671875" style="3" bestFit="1" customWidth="1"/>
    <col min="520" max="520" width="28.109375" style="3" customWidth="1"/>
    <col min="521" max="521" width="12.88671875" style="3" bestFit="1" customWidth="1"/>
    <col min="522" max="522" width="156.33203125" style="3" customWidth="1"/>
    <col min="523" max="523" width="13.44140625" style="3" customWidth="1"/>
    <col min="524" max="768" width="9.109375" style="3"/>
    <col min="769" max="769" width="19" style="3" customWidth="1"/>
    <col min="770" max="771" width="3.6640625" style="3" customWidth="1"/>
    <col min="772" max="772" width="78.109375" style="3" customWidth="1"/>
    <col min="773" max="773" width="24.6640625" style="3" bestFit="1" customWidth="1"/>
    <col min="774" max="774" width="27.5546875" style="3" customWidth="1"/>
    <col min="775" max="775" width="17.88671875" style="3" bestFit="1" customWidth="1"/>
    <col min="776" max="776" width="28.109375" style="3" customWidth="1"/>
    <col min="777" max="777" width="12.88671875" style="3" bestFit="1" customWidth="1"/>
    <col min="778" max="778" width="156.33203125" style="3" customWidth="1"/>
    <col min="779" max="779" width="13.44140625" style="3" customWidth="1"/>
    <col min="780" max="1024" width="9.109375" style="3"/>
    <col min="1025" max="1025" width="19" style="3" customWidth="1"/>
    <col min="1026" max="1027" width="3.6640625" style="3" customWidth="1"/>
    <col min="1028" max="1028" width="78.109375" style="3" customWidth="1"/>
    <col min="1029" max="1029" width="24.6640625" style="3" bestFit="1" customWidth="1"/>
    <col min="1030" max="1030" width="27.5546875" style="3" customWidth="1"/>
    <col min="1031" max="1031" width="17.88671875" style="3" bestFit="1" customWidth="1"/>
    <col min="1032" max="1032" width="28.109375" style="3" customWidth="1"/>
    <col min="1033" max="1033" width="12.88671875" style="3" bestFit="1" customWidth="1"/>
    <col min="1034" max="1034" width="156.33203125" style="3" customWidth="1"/>
    <col min="1035" max="1035" width="13.44140625" style="3" customWidth="1"/>
    <col min="1036" max="1280" width="9.109375" style="3"/>
    <col min="1281" max="1281" width="19" style="3" customWidth="1"/>
    <col min="1282" max="1283" width="3.6640625" style="3" customWidth="1"/>
    <col min="1284" max="1284" width="78.109375" style="3" customWidth="1"/>
    <col min="1285" max="1285" width="24.6640625" style="3" bestFit="1" customWidth="1"/>
    <col min="1286" max="1286" width="27.5546875" style="3" customWidth="1"/>
    <col min="1287" max="1287" width="17.88671875" style="3" bestFit="1" customWidth="1"/>
    <col min="1288" max="1288" width="28.109375" style="3" customWidth="1"/>
    <col min="1289" max="1289" width="12.88671875" style="3" bestFit="1" customWidth="1"/>
    <col min="1290" max="1290" width="156.33203125" style="3" customWidth="1"/>
    <col min="1291" max="1291" width="13.44140625" style="3" customWidth="1"/>
    <col min="1292" max="1536" width="9.109375" style="3"/>
    <col min="1537" max="1537" width="19" style="3" customWidth="1"/>
    <col min="1538" max="1539" width="3.6640625" style="3" customWidth="1"/>
    <col min="1540" max="1540" width="78.109375" style="3" customWidth="1"/>
    <col min="1541" max="1541" width="24.6640625" style="3" bestFit="1" customWidth="1"/>
    <col min="1542" max="1542" width="27.5546875" style="3" customWidth="1"/>
    <col min="1543" max="1543" width="17.88671875" style="3" bestFit="1" customWidth="1"/>
    <col min="1544" max="1544" width="28.109375" style="3" customWidth="1"/>
    <col min="1545" max="1545" width="12.88671875" style="3" bestFit="1" customWidth="1"/>
    <col min="1546" max="1546" width="156.33203125" style="3" customWidth="1"/>
    <col min="1547" max="1547" width="13.44140625" style="3" customWidth="1"/>
    <col min="1548" max="1792" width="9.109375" style="3"/>
    <col min="1793" max="1793" width="19" style="3" customWidth="1"/>
    <col min="1794" max="1795" width="3.6640625" style="3" customWidth="1"/>
    <col min="1796" max="1796" width="78.109375" style="3" customWidth="1"/>
    <col min="1797" max="1797" width="24.6640625" style="3" bestFit="1" customWidth="1"/>
    <col min="1798" max="1798" width="27.5546875" style="3" customWidth="1"/>
    <col min="1799" max="1799" width="17.88671875" style="3" bestFit="1" customWidth="1"/>
    <col min="1800" max="1800" width="28.109375" style="3" customWidth="1"/>
    <col min="1801" max="1801" width="12.88671875" style="3" bestFit="1" customWidth="1"/>
    <col min="1802" max="1802" width="156.33203125" style="3" customWidth="1"/>
    <col min="1803" max="1803" width="13.44140625" style="3" customWidth="1"/>
    <col min="1804" max="2048" width="9.109375" style="3"/>
    <col min="2049" max="2049" width="19" style="3" customWidth="1"/>
    <col min="2050" max="2051" width="3.6640625" style="3" customWidth="1"/>
    <col min="2052" max="2052" width="78.109375" style="3" customWidth="1"/>
    <col min="2053" max="2053" width="24.6640625" style="3" bestFit="1" customWidth="1"/>
    <col min="2054" max="2054" width="27.5546875" style="3" customWidth="1"/>
    <col min="2055" max="2055" width="17.88671875" style="3" bestFit="1" customWidth="1"/>
    <col min="2056" max="2056" width="28.109375" style="3" customWidth="1"/>
    <col min="2057" max="2057" width="12.88671875" style="3" bestFit="1" customWidth="1"/>
    <col min="2058" max="2058" width="156.33203125" style="3" customWidth="1"/>
    <col min="2059" max="2059" width="13.44140625" style="3" customWidth="1"/>
    <col min="2060" max="2304" width="9.109375" style="3"/>
    <col min="2305" max="2305" width="19" style="3" customWidth="1"/>
    <col min="2306" max="2307" width="3.6640625" style="3" customWidth="1"/>
    <col min="2308" max="2308" width="78.109375" style="3" customWidth="1"/>
    <col min="2309" max="2309" width="24.6640625" style="3" bestFit="1" customWidth="1"/>
    <col min="2310" max="2310" width="27.5546875" style="3" customWidth="1"/>
    <col min="2311" max="2311" width="17.88671875" style="3" bestFit="1" customWidth="1"/>
    <col min="2312" max="2312" width="28.109375" style="3" customWidth="1"/>
    <col min="2313" max="2313" width="12.88671875" style="3" bestFit="1" customWidth="1"/>
    <col min="2314" max="2314" width="156.33203125" style="3" customWidth="1"/>
    <col min="2315" max="2315" width="13.44140625" style="3" customWidth="1"/>
    <col min="2316" max="2560" width="9.109375" style="3"/>
    <col min="2561" max="2561" width="19" style="3" customWidth="1"/>
    <col min="2562" max="2563" width="3.6640625" style="3" customWidth="1"/>
    <col min="2564" max="2564" width="78.109375" style="3" customWidth="1"/>
    <col min="2565" max="2565" width="24.6640625" style="3" bestFit="1" customWidth="1"/>
    <col min="2566" max="2566" width="27.5546875" style="3" customWidth="1"/>
    <col min="2567" max="2567" width="17.88671875" style="3" bestFit="1" customWidth="1"/>
    <col min="2568" max="2568" width="28.109375" style="3" customWidth="1"/>
    <col min="2569" max="2569" width="12.88671875" style="3" bestFit="1" customWidth="1"/>
    <col min="2570" max="2570" width="156.33203125" style="3" customWidth="1"/>
    <col min="2571" max="2571" width="13.44140625" style="3" customWidth="1"/>
    <col min="2572" max="2816" width="9.109375" style="3"/>
    <col min="2817" max="2817" width="19" style="3" customWidth="1"/>
    <col min="2818" max="2819" width="3.6640625" style="3" customWidth="1"/>
    <col min="2820" max="2820" width="78.109375" style="3" customWidth="1"/>
    <col min="2821" max="2821" width="24.6640625" style="3" bestFit="1" customWidth="1"/>
    <col min="2822" max="2822" width="27.5546875" style="3" customWidth="1"/>
    <col min="2823" max="2823" width="17.88671875" style="3" bestFit="1" customWidth="1"/>
    <col min="2824" max="2824" width="28.109375" style="3" customWidth="1"/>
    <col min="2825" max="2825" width="12.88671875" style="3" bestFit="1" customWidth="1"/>
    <col min="2826" max="2826" width="156.33203125" style="3" customWidth="1"/>
    <col min="2827" max="2827" width="13.44140625" style="3" customWidth="1"/>
    <col min="2828" max="3072" width="9.109375" style="3"/>
    <col min="3073" max="3073" width="19" style="3" customWidth="1"/>
    <col min="3074" max="3075" width="3.6640625" style="3" customWidth="1"/>
    <col min="3076" max="3076" width="78.109375" style="3" customWidth="1"/>
    <col min="3077" max="3077" width="24.6640625" style="3" bestFit="1" customWidth="1"/>
    <col min="3078" max="3078" width="27.5546875" style="3" customWidth="1"/>
    <col min="3079" max="3079" width="17.88671875" style="3" bestFit="1" customWidth="1"/>
    <col min="3080" max="3080" width="28.109375" style="3" customWidth="1"/>
    <col min="3081" max="3081" width="12.88671875" style="3" bestFit="1" customWidth="1"/>
    <col min="3082" max="3082" width="156.33203125" style="3" customWidth="1"/>
    <col min="3083" max="3083" width="13.44140625" style="3" customWidth="1"/>
    <col min="3084" max="3328" width="9.109375" style="3"/>
    <col min="3329" max="3329" width="19" style="3" customWidth="1"/>
    <col min="3330" max="3331" width="3.6640625" style="3" customWidth="1"/>
    <col min="3332" max="3332" width="78.109375" style="3" customWidth="1"/>
    <col min="3333" max="3333" width="24.6640625" style="3" bestFit="1" customWidth="1"/>
    <col min="3334" max="3334" width="27.5546875" style="3" customWidth="1"/>
    <col min="3335" max="3335" width="17.88671875" style="3" bestFit="1" customWidth="1"/>
    <col min="3336" max="3336" width="28.109375" style="3" customWidth="1"/>
    <col min="3337" max="3337" width="12.88671875" style="3" bestFit="1" customWidth="1"/>
    <col min="3338" max="3338" width="156.33203125" style="3" customWidth="1"/>
    <col min="3339" max="3339" width="13.44140625" style="3" customWidth="1"/>
    <col min="3340" max="3584" width="9.109375" style="3"/>
    <col min="3585" max="3585" width="19" style="3" customWidth="1"/>
    <col min="3586" max="3587" width="3.6640625" style="3" customWidth="1"/>
    <col min="3588" max="3588" width="78.109375" style="3" customWidth="1"/>
    <col min="3589" max="3589" width="24.6640625" style="3" bestFit="1" customWidth="1"/>
    <col min="3590" max="3590" width="27.5546875" style="3" customWidth="1"/>
    <col min="3591" max="3591" width="17.88671875" style="3" bestFit="1" customWidth="1"/>
    <col min="3592" max="3592" width="28.109375" style="3" customWidth="1"/>
    <col min="3593" max="3593" width="12.88671875" style="3" bestFit="1" customWidth="1"/>
    <col min="3594" max="3594" width="156.33203125" style="3" customWidth="1"/>
    <col min="3595" max="3595" width="13.44140625" style="3" customWidth="1"/>
    <col min="3596" max="3840" width="9.109375" style="3"/>
    <col min="3841" max="3841" width="19" style="3" customWidth="1"/>
    <col min="3842" max="3843" width="3.6640625" style="3" customWidth="1"/>
    <col min="3844" max="3844" width="78.109375" style="3" customWidth="1"/>
    <col min="3845" max="3845" width="24.6640625" style="3" bestFit="1" customWidth="1"/>
    <col min="3846" max="3846" width="27.5546875" style="3" customWidth="1"/>
    <col min="3847" max="3847" width="17.88671875" style="3" bestFit="1" customWidth="1"/>
    <col min="3848" max="3848" width="28.109375" style="3" customWidth="1"/>
    <col min="3849" max="3849" width="12.88671875" style="3" bestFit="1" customWidth="1"/>
    <col min="3850" max="3850" width="156.33203125" style="3" customWidth="1"/>
    <col min="3851" max="3851" width="13.44140625" style="3" customWidth="1"/>
    <col min="3852" max="4096" width="9.109375" style="3"/>
    <col min="4097" max="4097" width="19" style="3" customWidth="1"/>
    <col min="4098" max="4099" width="3.6640625" style="3" customWidth="1"/>
    <col min="4100" max="4100" width="78.109375" style="3" customWidth="1"/>
    <col min="4101" max="4101" width="24.6640625" style="3" bestFit="1" customWidth="1"/>
    <col min="4102" max="4102" width="27.5546875" style="3" customWidth="1"/>
    <col min="4103" max="4103" width="17.88671875" style="3" bestFit="1" customWidth="1"/>
    <col min="4104" max="4104" width="28.109375" style="3" customWidth="1"/>
    <col min="4105" max="4105" width="12.88671875" style="3" bestFit="1" customWidth="1"/>
    <col min="4106" max="4106" width="156.33203125" style="3" customWidth="1"/>
    <col min="4107" max="4107" width="13.44140625" style="3" customWidth="1"/>
    <col min="4108" max="4352" width="9.109375" style="3"/>
    <col min="4353" max="4353" width="19" style="3" customWidth="1"/>
    <col min="4354" max="4355" width="3.6640625" style="3" customWidth="1"/>
    <col min="4356" max="4356" width="78.109375" style="3" customWidth="1"/>
    <col min="4357" max="4357" width="24.6640625" style="3" bestFit="1" customWidth="1"/>
    <col min="4358" max="4358" width="27.5546875" style="3" customWidth="1"/>
    <col min="4359" max="4359" width="17.88671875" style="3" bestFit="1" customWidth="1"/>
    <col min="4360" max="4360" width="28.109375" style="3" customWidth="1"/>
    <col min="4361" max="4361" width="12.88671875" style="3" bestFit="1" customWidth="1"/>
    <col min="4362" max="4362" width="156.33203125" style="3" customWidth="1"/>
    <col min="4363" max="4363" width="13.44140625" style="3" customWidth="1"/>
    <col min="4364" max="4608" width="9.109375" style="3"/>
    <col min="4609" max="4609" width="19" style="3" customWidth="1"/>
    <col min="4610" max="4611" width="3.6640625" style="3" customWidth="1"/>
    <col min="4612" max="4612" width="78.109375" style="3" customWidth="1"/>
    <col min="4613" max="4613" width="24.6640625" style="3" bestFit="1" customWidth="1"/>
    <col min="4614" max="4614" width="27.5546875" style="3" customWidth="1"/>
    <col min="4615" max="4615" width="17.88671875" style="3" bestFit="1" customWidth="1"/>
    <col min="4616" max="4616" width="28.109375" style="3" customWidth="1"/>
    <col min="4617" max="4617" width="12.88671875" style="3" bestFit="1" customWidth="1"/>
    <col min="4618" max="4618" width="156.33203125" style="3" customWidth="1"/>
    <col min="4619" max="4619" width="13.44140625" style="3" customWidth="1"/>
    <col min="4620" max="4864" width="9.109375" style="3"/>
    <col min="4865" max="4865" width="19" style="3" customWidth="1"/>
    <col min="4866" max="4867" width="3.6640625" style="3" customWidth="1"/>
    <col min="4868" max="4868" width="78.109375" style="3" customWidth="1"/>
    <col min="4869" max="4869" width="24.6640625" style="3" bestFit="1" customWidth="1"/>
    <col min="4870" max="4870" width="27.5546875" style="3" customWidth="1"/>
    <col min="4871" max="4871" width="17.88671875" style="3" bestFit="1" customWidth="1"/>
    <col min="4872" max="4872" width="28.109375" style="3" customWidth="1"/>
    <col min="4873" max="4873" width="12.88671875" style="3" bestFit="1" customWidth="1"/>
    <col min="4874" max="4874" width="156.33203125" style="3" customWidth="1"/>
    <col min="4875" max="4875" width="13.44140625" style="3" customWidth="1"/>
    <col min="4876" max="5120" width="9.109375" style="3"/>
    <col min="5121" max="5121" width="19" style="3" customWidth="1"/>
    <col min="5122" max="5123" width="3.6640625" style="3" customWidth="1"/>
    <col min="5124" max="5124" width="78.109375" style="3" customWidth="1"/>
    <col min="5125" max="5125" width="24.6640625" style="3" bestFit="1" customWidth="1"/>
    <col min="5126" max="5126" width="27.5546875" style="3" customWidth="1"/>
    <col min="5127" max="5127" width="17.88671875" style="3" bestFit="1" customWidth="1"/>
    <col min="5128" max="5128" width="28.109375" style="3" customWidth="1"/>
    <col min="5129" max="5129" width="12.88671875" style="3" bestFit="1" customWidth="1"/>
    <col min="5130" max="5130" width="156.33203125" style="3" customWidth="1"/>
    <col min="5131" max="5131" width="13.44140625" style="3" customWidth="1"/>
    <col min="5132" max="5376" width="9.109375" style="3"/>
    <col min="5377" max="5377" width="19" style="3" customWidth="1"/>
    <col min="5378" max="5379" width="3.6640625" style="3" customWidth="1"/>
    <col min="5380" max="5380" width="78.109375" style="3" customWidth="1"/>
    <col min="5381" max="5381" width="24.6640625" style="3" bestFit="1" customWidth="1"/>
    <col min="5382" max="5382" width="27.5546875" style="3" customWidth="1"/>
    <col min="5383" max="5383" width="17.88671875" style="3" bestFit="1" customWidth="1"/>
    <col min="5384" max="5384" width="28.109375" style="3" customWidth="1"/>
    <col min="5385" max="5385" width="12.88671875" style="3" bestFit="1" customWidth="1"/>
    <col min="5386" max="5386" width="156.33203125" style="3" customWidth="1"/>
    <col min="5387" max="5387" width="13.44140625" style="3" customWidth="1"/>
    <col min="5388" max="5632" width="9.109375" style="3"/>
    <col min="5633" max="5633" width="19" style="3" customWidth="1"/>
    <col min="5634" max="5635" width="3.6640625" style="3" customWidth="1"/>
    <col min="5636" max="5636" width="78.109375" style="3" customWidth="1"/>
    <col min="5637" max="5637" width="24.6640625" style="3" bestFit="1" customWidth="1"/>
    <col min="5638" max="5638" width="27.5546875" style="3" customWidth="1"/>
    <col min="5639" max="5639" width="17.88671875" style="3" bestFit="1" customWidth="1"/>
    <col min="5640" max="5640" width="28.109375" style="3" customWidth="1"/>
    <col min="5641" max="5641" width="12.88671875" style="3" bestFit="1" customWidth="1"/>
    <col min="5642" max="5642" width="156.33203125" style="3" customWidth="1"/>
    <col min="5643" max="5643" width="13.44140625" style="3" customWidth="1"/>
    <col min="5644" max="5888" width="9.109375" style="3"/>
    <col min="5889" max="5889" width="19" style="3" customWidth="1"/>
    <col min="5890" max="5891" width="3.6640625" style="3" customWidth="1"/>
    <col min="5892" max="5892" width="78.109375" style="3" customWidth="1"/>
    <col min="5893" max="5893" width="24.6640625" style="3" bestFit="1" customWidth="1"/>
    <col min="5894" max="5894" width="27.5546875" style="3" customWidth="1"/>
    <col min="5895" max="5895" width="17.88671875" style="3" bestFit="1" customWidth="1"/>
    <col min="5896" max="5896" width="28.109375" style="3" customWidth="1"/>
    <col min="5897" max="5897" width="12.88671875" style="3" bestFit="1" customWidth="1"/>
    <col min="5898" max="5898" width="156.33203125" style="3" customWidth="1"/>
    <col min="5899" max="5899" width="13.44140625" style="3" customWidth="1"/>
    <col min="5900" max="6144" width="9.109375" style="3"/>
    <col min="6145" max="6145" width="19" style="3" customWidth="1"/>
    <col min="6146" max="6147" width="3.6640625" style="3" customWidth="1"/>
    <col min="6148" max="6148" width="78.109375" style="3" customWidth="1"/>
    <col min="6149" max="6149" width="24.6640625" style="3" bestFit="1" customWidth="1"/>
    <col min="6150" max="6150" width="27.5546875" style="3" customWidth="1"/>
    <col min="6151" max="6151" width="17.88671875" style="3" bestFit="1" customWidth="1"/>
    <col min="6152" max="6152" width="28.109375" style="3" customWidth="1"/>
    <col min="6153" max="6153" width="12.88671875" style="3" bestFit="1" customWidth="1"/>
    <col min="6154" max="6154" width="156.33203125" style="3" customWidth="1"/>
    <col min="6155" max="6155" width="13.44140625" style="3" customWidth="1"/>
    <col min="6156" max="6400" width="9.109375" style="3"/>
    <col min="6401" max="6401" width="19" style="3" customWidth="1"/>
    <col min="6402" max="6403" width="3.6640625" style="3" customWidth="1"/>
    <col min="6404" max="6404" width="78.109375" style="3" customWidth="1"/>
    <col min="6405" max="6405" width="24.6640625" style="3" bestFit="1" customWidth="1"/>
    <col min="6406" max="6406" width="27.5546875" style="3" customWidth="1"/>
    <col min="6407" max="6407" width="17.88671875" style="3" bestFit="1" customWidth="1"/>
    <col min="6408" max="6408" width="28.109375" style="3" customWidth="1"/>
    <col min="6409" max="6409" width="12.88671875" style="3" bestFit="1" customWidth="1"/>
    <col min="6410" max="6410" width="156.33203125" style="3" customWidth="1"/>
    <col min="6411" max="6411" width="13.44140625" style="3" customWidth="1"/>
    <col min="6412" max="6656" width="9.109375" style="3"/>
    <col min="6657" max="6657" width="19" style="3" customWidth="1"/>
    <col min="6658" max="6659" width="3.6640625" style="3" customWidth="1"/>
    <col min="6660" max="6660" width="78.109375" style="3" customWidth="1"/>
    <col min="6661" max="6661" width="24.6640625" style="3" bestFit="1" customWidth="1"/>
    <col min="6662" max="6662" width="27.5546875" style="3" customWidth="1"/>
    <col min="6663" max="6663" width="17.88671875" style="3" bestFit="1" customWidth="1"/>
    <col min="6664" max="6664" width="28.109375" style="3" customWidth="1"/>
    <col min="6665" max="6665" width="12.88671875" style="3" bestFit="1" customWidth="1"/>
    <col min="6666" max="6666" width="156.33203125" style="3" customWidth="1"/>
    <col min="6667" max="6667" width="13.44140625" style="3" customWidth="1"/>
    <col min="6668" max="6912" width="9.109375" style="3"/>
    <col min="6913" max="6913" width="19" style="3" customWidth="1"/>
    <col min="6914" max="6915" width="3.6640625" style="3" customWidth="1"/>
    <col min="6916" max="6916" width="78.109375" style="3" customWidth="1"/>
    <col min="6917" max="6917" width="24.6640625" style="3" bestFit="1" customWidth="1"/>
    <col min="6918" max="6918" width="27.5546875" style="3" customWidth="1"/>
    <col min="6919" max="6919" width="17.88671875" style="3" bestFit="1" customWidth="1"/>
    <col min="6920" max="6920" width="28.109375" style="3" customWidth="1"/>
    <col min="6921" max="6921" width="12.88671875" style="3" bestFit="1" customWidth="1"/>
    <col min="6922" max="6922" width="156.33203125" style="3" customWidth="1"/>
    <col min="6923" max="6923" width="13.44140625" style="3" customWidth="1"/>
    <col min="6924" max="7168" width="9.109375" style="3"/>
    <col min="7169" max="7169" width="19" style="3" customWidth="1"/>
    <col min="7170" max="7171" width="3.6640625" style="3" customWidth="1"/>
    <col min="7172" max="7172" width="78.109375" style="3" customWidth="1"/>
    <col min="7173" max="7173" width="24.6640625" style="3" bestFit="1" customWidth="1"/>
    <col min="7174" max="7174" width="27.5546875" style="3" customWidth="1"/>
    <col min="7175" max="7175" width="17.88671875" style="3" bestFit="1" customWidth="1"/>
    <col min="7176" max="7176" width="28.109375" style="3" customWidth="1"/>
    <col min="7177" max="7177" width="12.88671875" style="3" bestFit="1" customWidth="1"/>
    <col min="7178" max="7178" width="156.33203125" style="3" customWidth="1"/>
    <col min="7179" max="7179" width="13.44140625" style="3" customWidth="1"/>
    <col min="7180" max="7424" width="9.109375" style="3"/>
    <col min="7425" max="7425" width="19" style="3" customWidth="1"/>
    <col min="7426" max="7427" width="3.6640625" style="3" customWidth="1"/>
    <col min="7428" max="7428" width="78.109375" style="3" customWidth="1"/>
    <col min="7429" max="7429" width="24.6640625" style="3" bestFit="1" customWidth="1"/>
    <col min="7430" max="7430" width="27.5546875" style="3" customWidth="1"/>
    <col min="7431" max="7431" width="17.88671875" style="3" bestFit="1" customWidth="1"/>
    <col min="7432" max="7432" width="28.109375" style="3" customWidth="1"/>
    <col min="7433" max="7433" width="12.88671875" style="3" bestFit="1" customWidth="1"/>
    <col min="7434" max="7434" width="156.33203125" style="3" customWidth="1"/>
    <col min="7435" max="7435" width="13.44140625" style="3" customWidth="1"/>
    <col min="7436" max="7680" width="9.109375" style="3"/>
    <col min="7681" max="7681" width="19" style="3" customWidth="1"/>
    <col min="7682" max="7683" width="3.6640625" style="3" customWidth="1"/>
    <col min="7684" max="7684" width="78.109375" style="3" customWidth="1"/>
    <col min="7685" max="7685" width="24.6640625" style="3" bestFit="1" customWidth="1"/>
    <col min="7686" max="7686" width="27.5546875" style="3" customWidth="1"/>
    <col min="7687" max="7687" width="17.88671875" style="3" bestFit="1" customWidth="1"/>
    <col min="7688" max="7688" width="28.109375" style="3" customWidth="1"/>
    <col min="7689" max="7689" width="12.88671875" style="3" bestFit="1" customWidth="1"/>
    <col min="7690" max="7690" width="156.33203125" style="3" customWidth="1"/>
    <col min="7691" max="7691" width="13.44140625" style="3" customWidth="1"/>
    <col min="7692" max="7936" width="9.109375" style="3"/>
    <col min="7937" max="7937" width="19" style="3" customWidth="1"/>
    <col min="7938" max="7939" width="3.6640625" style="3" customWidth="1"/>
    <col min="7940" max="7940" width="78.109375" style="3" customWidth="1"/>
    <col min="7941" max="7941" width="24.6640625" style="3" bestFit="1" customWidth="1"/>
    <col min="7942" max="7942" width="27.5546875" style="3" customWidth="1"/>
    <col min="7943" max="7943" width="17.88671875" style="3" bestFit="1" customWidth="1"/>
    <col min="7944" max="7944" width="28.109375" style="3" customWidth="1"/>
    <col min="7945" max="7945" width="12.88671875" style="3" bestFit="1" customWidth="1"/>
    <col min="7946" max="7946" width="156.33203125" style="3" customWidth="1"/>
    <col min="7947" max="7947" width="13.44140625" style="3" customWidth="1"/>
    <col min="7948" max="8192" width="9.109375" style="3"/>
    <col min="8193" max="8193" width="19" style="3" customWidth="1"/>
    <col min="8194" max="8195" width="3.6640625" style="3" customWidth="1"/>
    <col min="8196" max="8196" width="78.109375" style="3" customWidth="1"/>
    <col min="8197" max="8197" width="24.6640625" style="3" bestFit="1" customWidth="1"/>
    <col min="8198" max="8198" width="27.5546875" style="3" customWidth="1"/>
    <col min="8199" max="8199" width="17.88671875" style="3" bestFit="1" customWidth="1"/>
    <col min="8200" max="8200" width="28.109375" style="3" customWidth="1"/>
    <col min="8201" max="8201" width="12.88671875" style="3" bestFit="1" customWidth="1"/>
    <col min="8202" max="8202" width="156.33203125" style="3" customWidth="1"/>
    <col min="8203" max="8203" width="13.44140625" style="3" customWidth="1"/>
    <col min="8204" max="8448" width="9.109375" style="3"/>
    <col min="8449" max="8449" width="19" style="3" customWidth="1"/>
    <col min="8450" max="8451" width="3.6640625" style="3" customWidth="1"/>
    <col min="8452" max="8452" width="78.109375" style="3" customWidth="1"/>
    <col min="8453" max="8453" width="24.6640625" style="3" bestFit="1" customWidth="1"/>
    <col min="8454" max="8454" width="27.5546875" style="3" customWidth="1"/>
    <col min="8455" max="8455" width="17.88671875" style="3" bestFit="1" customWidth="1"/>
    <col min="8456" max="8456" width="28.109375" style="3" customWidth="1"/>
    <col min="8457" max="8457" width="12.88671875" style="3" bestFit="1" customWidth="1"/>
    <col min="8458" max="8458" width="156.33203125" style="3" customWidth="1"/>
    <col min="8459" max="8459" width="13.44140625" style="3" customWidth="1"/>
    <col min="8460" max="8704" width="9.109375" style="3"/>
    <col min="8705" max="8705" width="19" style="3" customWidth="1"/>
    <col min="8706" max="8707" width="3.6640625" style="3" customWidth="1"/>
    <col min="8708" max="8708" width="78.109375" style="3" customWidth="1"/>
    <col min="8709" max="8709" width="24.6640625" style="3" bestFit="1" customWidth="1"/>
    <col min="8710" max="8710" width="27.5546875" style="3" customWidth="1"/>
    <col min="8711" max="8711" width="17.88671875" style="3" bestFit="1" customWidth="1"/>
    <col min="8712" max="8712" width="28.109375" style="3" customWidth="1"/>
    <col min="8713" max="8713" width="12.88671875" style="3" bestFit="1" customWidth="1"/>
    <col min="8714" max="8714" width="156.33203125" style="3" customWidth="1"/>
    <col min="8715" max="8715" width="13.44140625" style="3" customWidth="1"/>
    <col min="8716" max="8960" width="9.109375" style="3"/>
    <col min="8961" max="8961" width="19" style="3" customWidth="1"/>
    <col min="8962" max="8963" width="3.6640625" style="3" customWidth="1"/>
    <col min="8964" max="8964" width="78.109375" style="3" customWidth="1"/>
    <col min="8965" max="8965" width="24.6640625" style="3" bestFit="1" customWidth="1"/>
    <col min="8966" max="8966" width="27.5546875" style="3" customWidth="1"/>
    <col min="8967" max="8967" width="17.88671875" style="3" bestFit="1" customWidth="1"/>
    <col min="8968" max="8968" width="28.109375" style="3" customWidth="1"/>
    <col min="8969" max="8969" width="12.88671875" style="3" bestFit="1" customWidth="1"/>
    <col min="8970" max="8970" width="156.33203125" style="3" customWidth="1"/>
    <col min="8971" max="8971" width="13.44140625" style="3" customWidth="1"/>
    <col min="8972" max="9216" width="9.109375" style="3"/>
    <col min="9217" max="9217" width="19" style="3" customWidth="1"/>
    <col min="9218" max="9219" width="3.6640625" style="3" customWidth="1"/>
    <col min="9220" max="9220" width="78.109375" style="3" customWidth="1"/>
    <col min="9221" max="9221" width="24.6640625" style="3" bestFit="1" customWidth="1"/>
    <col min="9222" max="9222" width="27.5546875" style="3" customWidth="1"/>
    <col min="9223" max="9223" width="17.88671875" style="3" bestFit="1" customWidth="1"/>
    <col min="9224" max="9224" width="28.109375" style="3" customWidth="1"/>
    <col min="9225" max="9225" width="12.88671875" style="3" bestFit="1" customWidth="1"/>
    <col min="9226" max="9226" width="156.33203125" style="3" customWidth="1"/>
    <col min="9227" max="9227" width="13.44140625" style="3" customWidth="1"/>
    <col min="9228" max="9472" width="9.109375" style="3"/>
    <col min="9473" max="9473" width="19" style="3" customWidth="1"/>
    <col min="9474" max="9475" width="3.6640625" style="3" customWidth="1"/>
    <col min="9476" max="9476" width="78.109375" style="3" customWidth="1"/>
    <col min="9477" max="9477" width="24.6640625" style="3" bestFit="1" customWidth="1"/>
    <col min="9478" max="9478" width="27.5546875" style="3" customWidth="1"/>
    <col min="9479" max="9479" width="17.88671875" style="3" bestFit="1" customWidth="1"/>
    <col min="9480" max="9480" width="28.109375" style="3" customWidth="1"/>
    <col min="9481" max="9481" width="12.88671875" style="3" bestFit="1" customWidth="1"/>
    <col min="9482" max="9482" width="156.33203125" style="3" customWidth="1"/>
    <col min="9483" max="9483" width="13.44140625" style="3" customWidth="1"/>
    <col min="9484" max="9728" width="9.109375" style="3"/>
    <col min="9729" max="9729" width="19" style="3" customWidth="1"/>
    <col min="9730" max="9731" width="3.6640625" style="3" customWidth="1"/>
    <col min="9732" max="9732" width="78.109375" style="3" customWidth="1"/>
    <col min="9733" max="9733" width="24.6640625" style="3" bestFit="1" customWidth="1"/>
    <col min="9734" max="9734" width="27.5546875" style="3" customWidth="1"/>
    <col min="9735" max="9735" width="17.88671875" style="3" bestFit="1" customWidth="1"/>
    <col min="9736" max="9736" width="28.109375" style="3" customWidth="1"/>
    <col min="9737" max="9737" width="12.88671875" style="3" bestFit="1" customWidth="1"/>
    <col min="9738" max="9738" width="156.33203125" style="3" customWidth="1"/>
    <col min="9739" max="9739" width="13.44140625" style="3" customWidth="1"/>
    <col min="9740" max="9984" width="9.109375" style="3"/>
    <col min="9985" max="9985" width="19" style="3" customWidth="1"/>
    <col min="9986" max="9987" width="3.6640625" style="3" customWidth="1"/>
    <col min="9988" max="9988" width="78.109375" style="3" customWidth="1"/>
    <col min="9989" max="9989" width="24.6640625" style="3" bestFit="1" customWidth="1"/>
    <col min="9990" max="9990" width="27.5546875" style="3" customWidth="1"/>
    <col min="9991" max="9991" width="17.88671875" style="3" bestFit="1" customWidth="1"/>
    <col min="9992" max="9992" width="28.109375" style="3" customWidth="1"/>
    <col min="9993" max="9993" width="12.88671875" style="3" bestFit="1" customWidth="1"/>
    <col min="9994" max="9994" width="156.33203125" style="3" customWidth="1"/>
    <col min="9995" max="9995" width="13.44140625" style="3" customWidth="1"/>
    <col min="9996" max="10240" width="9.109375" style="3"/>
    <col min="10241" max="10241" width="19" style="3" customWidth="1"/>
    <col min="10242" max="10243" width="3.6640625" style="3" customWidth="1"/>
    <col min="10244" max="10244" width="78.109375" style="3" customWidth="1"/>
    <col min="10245" max="10245" width="24.6640625" style="3" bestFit="1" customWidth="1"/>
    <col min="10246" max="10246" width="27.5546875" style="3" customWidth="1"/>
    <col min="10247" max="10247" width="17.88671875" style="3" bestFit="1" customWidth="1"/>
    <col min="10248" max="10248" width="28.109375" style="3" customWidth="1"/>
    <col min="10249" max="10249" width="12.88671875" style="3" bestFit="1" customWidth="1"/>
    <col min="10250" max="10250" width="156.33203125" style="3" customWidth="1"/>
    <col min="10251" max="10251" width="13.44140625" style="3" customWidth="1"/>
    <col min="10252" max="10496" width="9.109375" style="3"/>
    <col min="10497" max="10497" width="19" style="3" customWidth="1"/>
    <col min="10498" max="10499" width="3.6640625" style="3" customWidth="1"/>
    <col min="10500" max="10500" width="78.109375" style="3" customWidth="1"/>
    <col min="10501" max="10501" width="24.6640625" style="3" bestFit="1" customWidth="1"/>
    <col min="10502" max="10502" width="27.5546875" style="3" customWidth="1"/>
    <col min="10503" max="10503" width="17.88671875" style="3" bestFit="1" customWidth="1"/>
    <col min="10504" max="10504" width="28.109375" style="3" customWidth="1"/>
    <col min="10505" max="10505" width="12.88671875" style="3" bestFit="1" customWidth="1"/>
    <col min="10506" max="10506" width="156.33203125" style="3" customWidth="1"/>
    <col min="10507" max="10507" width="13.44140625" style="3" customWidth="1"/>
    <col min="10508" max="10752" width="9.109375" style="3"/>
    <col min="10753" max="10753" width="19" style="3" customWidth="1"/>
    <col min="10754" max="10755" width="3.6640625" style="3" customWidth="1"/>
    <col min="10756" max="10756" width="78.109375" style="3" customWidth="1"/>
    <col min="10757" max="10757" width="24.6640625" style="3" bestFit="1" customWidth="1"/>
    <col min="10758" max="10758" width="27.5546875" style="3" customWidth="1"/>
    <col min="10759" max="10759" width="17.88671875" style="3" bestFit="1" customWidth="1"/>
    <col min="10760" max="10760" width="28.109375" style="3" customWidth="1"/>
    <col min="10761" max="10761" width="12.88671875" style="3" bestFit="1" customWidth="1"/>
    <col min="10762" max="10762" width="156.33203125" style="3" customWidth="1"/>
    <col min="10763" max="10763" width="13.44140625" style="3" customWidth="1"/>
    <col min="10764" max="11008" width="9.109375" style="3"/>
    <col min="11009" max="11009" width="19" style="3" customWidth="1"/>
    <col min="11010" max="11011" width="3.6640625" style="3" customWidth="1"/>
    <col min="11012" max="11012" width="78.109375" style="3" customWidth="1"/>
    <col min="11013" max="11013" width="24.6640625" style="3" bestFit="1" customWidth="1"/>
    <col min="11014" max="11014" width="27.5546875" style="3" customWidth="1"/>
    <col min="11015" max="11015" width="17.88671875" style="3" bestFit="1" customWidth="1"/>
    <col min="11016" max="11016" width="28.109375" style="3" customWidth="1"/>
    <col min="11017" max="11017" width="12.88671875" style="3" bestFit="1" customWidth="1"/>
    <col min="11018" max="11018" width="156.33203125" style="3" customWidth="1"/>
    <col min="11019" max="11019" width="13.44140625" style="3" customWidth="1"/>
    <col min="11020" max="11264" width="9.109375" style="3"/>
    <col min="11265" max="11265" width="19" style="3" customWidth="1"/>
    <col min="11266" max="11267" width="3.6640625" style="3" customWidth="1"/>
    <col min="11268" max="11268" width="78.109375" style="3" customWidth="1"/>
    <col min="11269" max="11269" width="24.6640625" style="3" bestFit="1" customWidth="1"/>
    <col min="11270" max="11270" width="27.5546875" style="3" customWidth="1"/>
    <col min="11271" max="11271" width="17.88671875" style="3" bestFit="1" customWidth="1"/>
    <col min="11272" max="11272" width="28.109375" style="3" customWidth="1"/>
    <col min="11273" max="11273" width="12.88671875" style="3" bestFit="1" customWidth="1"/>
    <col min="11274" max="11274" width="156.33203125" style="3" customWidth="1"/>
    <col min="11275" max="11275" width="13.44140625" style="3" customWidth="1"/>
    <col min="11276" max="11520" width="9.109375" style="3"/>
    <col min="11521" max="11521" width="19" style="3" customWidth="1"/>
    <col min="11522" max="11523" width="3.6640625" style="3" customWidth="1"/>
    <col min="11524" max="11524" width="78.109375" style="3" customWidth="1"/>
    <col min="11525" max="11525" width="24.6640625" style="3" bestFit="1" customWidth="1"/>
    <col min="11526" max="11526" width="27.5546875" style="3" customWidth="1"/>
    <col min="11527" max="11527" width="17.88671875" style="3" bestFit="1" customWidth="1"/>
    <col min="11528" max="11528" width="28.109375" style="3" customWidth="1"/>
    <col min="11529" max="11529" width="12.88671875" style="3" bestFit="1" customWidth="1"/>
    <col min="11530" max="11530" width="156.33203125" style="3" customWidth="1"/>
    <col min="11531" max="11531" width="13.44140625" style="3" customWidth="1"/>
    <col min="11532" max="11776" width="9.109375" style="3"/>
    <col min="11777" max="11777" width="19" style="3" customWidth="1"/>
    <col min="11778" max="11779" width="3.6640625" style="3" customWidth="1"/>
    <col min="11780" max="11780" width="78.109375" style="3" customWidth="1"/>
    <col min="11781" max="11781" width="24.6640625" style="3" bestFit="1" customWidth="1"/>
    <col min="11782" max="11782" width="27.5546875" style="3" customWidth="1"/>
    <col min="11783" max="11783" width="17.88671875" style="3" bestFit="1" customWidth="1"/>
    <col min="11784" max="11784" width="28.109375" style="3" customWidth="1"/>
    <col min="11785" max="11785" width="12.88671875" style="3" bestFit="1" customWidth="1"/>
    <col min="11786" max="11786" width="156.33203125" style="3" customWidth="1"/>
    <col min="11787" max="11787" width="13.44140625" style="3" customWidth="1"/>
    <col min="11788" max="12032" width="9.109375" style="3"/>
    <col min="12033" max="12033" width="19" style="3" customWidth="1"/>
    <col min="12034" max="12035" width="3.6640625" style="3" customWidth="1"/>
    <col min="12036" max="12036" width="78.109375" style="3" customWidth="1"/>
    <col min="12037" max="12037" width="24.6640625" style="3" bestFit="1" customWidth="1"/>
    <col min="12038" max="12038" width="27.5546875" style="3" customWidth="1"/>
    <col min="12039" max="12039" width="17.88671875" style="3" bestFit="1" customWidth="1"/>
    <col min="12040" max="12040" width="28.109375" style="3" customWidth="1"/>
    <col min="12041" max="12041" width="12.88671875" style="3" bestFit="1" customWidth="1"/>
    <col min="12042" max="12042" width="156.33203125" style="3" customWidth="1"/>
    <col min="12043" max="12043" width="13.44140625" style="3" customWidth="1"/>
    <col min="12044" max="12288" width="9.109375" style="3"/>
    <col min="12289" max="12289" width="19" style="3" customWidth="1"/>
    <col min="12290" max="12291" width="3.6640625" style="3" customWidth="1"/>
    <col min="12292" max="12292" width="78.109375" style="3" customWidth="1"/>
    <col min="12293" max="12293" width="24.6640625" style="3" bestFit="1" customWidth="1"/>
    <col min="12294" max="12294" width="27.5546875" style="3" customWidth="1"/>
    <col min="12295" max="12295" width="17.88671875" style="3" bestFit="1" customWidth="1"/>
    <col min="12296" max="12296" width="28.109375" style="3" customWidth="1"/>
    <col min="12297" max="12297" width="12.88671875" style="3" bestFit="1" customWidth="1"/>
    <col min="12298" max="12298" width="156.33203125" style="3" customWidth="1"/>
    <col min="12299" max="12299" width="13.44140625" style="3" customWidth="1"/>
    <col min="12300" max="12544" width="9.109375" style="3"/>
    <col min="12545" max="12545" width="19" style="3" customWidth="1"/>
    <col min="12546" max="12547" width="3.6640625" style="3" customWidth="1"/>
    <col min="12548" max="12548" width="78.109375" style="3" customWidth="1"/>
    <col min="12549" max="12549" width="24.6640625" style="3" bestFit="1" customWidth="1"/>
    <col min="12550" max="12550" width="27.5546875" style="3" customWidth="1"/>
    <col min="12551" max="12551" width="17.88671875" style="3" bestFit="1" customWidth="1"/>
    <col min="12552" max="12552" width="28.109375" style="3" customWidth="1"/>
    <col min="12553" max="12553" width="12.88671875" style="3" bestFit="1" customWidth="1"/>
    <col min="12554" max="12554" width="156.33203125" style="3" customWidth="1"/>
    <col min="12555" max="12555" width="13.44140625" style="3" customWidth="1"/>
    <col min="12556" max="12800" width="9.109375" style="3"/>
    <col min="12801" max="12801" width="19" style="3" customWidth="1"/>
    <col min="12802" max="12803" width="3.6640625" style="3" customWidth="1"/>
    <col min="12804" max="12804" width="78.109375" style="3" customWidth="1"/>
    <col min="12805" max="12805" width="24.6640625" style="3" bestFit="1" customWidth="1"/>
    <col min="12806" max="12806" width="27.5546875" style="3" customWidth="1"/>
    <col min="12807" max="12807" width="17.88671875" style="3" bestFit="1" customWidth="1"/>
    <col min="12808" max="12808" width="28.109375" style="3" customWidth="1"/>
    <col min="12809" max="12809" width="12.88671875" style="3" bestFit="1" customWidth="1"/>
    <col min="12810" max="12810" width="156.33203125" style="3" customWidth="1"/>
    <col min="12811" max="12811" width="13.44140625" style="3" customWidth="1"/>
    <col min="12812" max="13056" width="9.109375" style="3"/>
    <col min="13057" max="13057" width="19" style="3" customWidth="1"/>
    <col min="13058" max="13059" width="3.6640625" style="3" customWidth="1"/>
    <col min="13060" max="13060" width="78.109375" style="3" customWidth="1"/>
    <col min="13061" max="13061" width="24.6640625" style="3" bestFit="1" customWidth="1"/>
    <col min="13062" max="13062" width="27.5546875" style="3" customWidth="1"/>
    <col min="13063" max="13063" width="17.88671875" style="3" bestFit="1" customWidth="1"/>
    <col min="13064" max="13064" width="28.109375" style="3" customWidth="1"/>
    <col min="13065" max="13065" width="12.88671875" style="3" bestFit="1" customWidth="1"/>
    <col min="13066" max="13066" width="156.33203125" style="3" customWidth="1"/>
    <col min="13067" max="13067" width="13.44140625" style="3" customWidth="1"/>
    <col min="13068" max="13312" width="9.109375" style="3"/>
    <col min="13313" max="13313" width="19" style="3" customWidth="1"/>
    <col min="13314" max="13315" width="3.6640625" style="3" customWidth="1"/>
    <col min="13316" max="13316" width="78.109375" style="3" customWidth="1"/>
    <col min="13317" max="13317" width="24.6640625" style="3" bestFit="1" customWidth="1"/>
    <col min="13318" max="13318" width="27.5546875" style="3" customWidth="1"/>
    <col min="13319" max="13319" width="17.88671875" style="3" bestFit="1" customWidth="1"/>
    <col min="13320" max="13320" width="28.109375" style="3" customWidth="1"/>
    <col min="13321" max="13321" width="12.88671875" style="3" bestFit="1" customWidth="1"/>
    <col min="13322" max="13322" width="156.33203125" style="3" customWidth="1"/>
    <col min="13323" max="13323" width="13.44140625" style="3" customWidth="1"/>
    <col min="13324" max="13568" width="9.109375" style="3"/>
    <col min="13569" max="13569" width="19" style="3" customWidth="1"/>
    <col min="13570" max="13571" width="3.6640625" style="3" customWidth="1"/>
    <col min="13572" max="13572" width="78.109375" style="3" customWidth="1"/>
    <col min="13573" max="13573" width="24.6640625" style="3" bestFit="1" customWidth="1"/>
    <col min="13574" max="13574" width="27.5546875" style="3" customWidth="1"/>
    <col min="13575" max="13575" width="17.88671875" style="3" bestFit="1" customWidth="1"/>
    <col min="13576" max="13576" width="28.109375" style="3" customWidth="1"/>
    <col min="13577" max="13577" width="12.88671875" style="3" bestFit="1" customWidth="1"/>
    <col min="13578" max="13578" width="156.33203125" style="3" customWidth="1"/>
    <col min="13579" max="13579" width="13.44140625" style="3" customWidth="1"/>
    <col min="13580" max="13824" width="9.109375" style="3"/>
    <col min="13825" max="13825" width="19" style="3" customWidth="1"/>
    <col min="13826" max="13827" width="3.6640625" style="3" customWidth="1"/>
    <col min="13828" max="13828" width="78.109375" style="3" customWidth="1"/>
    <col min="13829" max="13829" width="24.6640625" style="3" bestFit="1" customWidth="1"/>
    <col min="13830" max="13830" width="27.5546875" style="3" customWidth="1"/>
    <col min="13831" max="13831" width="17.88671875" style="3" bestFit="1" customWidth="1"/>
    <col min="13832" max="13832" width="28.109375" style="3" customWidth="1"/>
    <col min="13833" max="13833" width="12.88671875" style="3" bestFit="1" customWidth="1"/>
    <col min="13834" max="13834" width="156.33203125" style="3" customWidth="1"/>
    <col min="13835" max="13835" width="13.44140625" style="3" customWidth="1"/>
    <col min="13836" max="14080" width="9.109375" style="3"/>
    <col min="14081" max="14081" width="19" style="3" customWidth="1"/>
    <col min="14082" max="14083" width="3.6640625" style="3" customWidth="1"/>
    <col min="14084" max="14084" width="78.109375" style="3" customWidth="1"/>
    <col min="14085" max="14085" width="24.6640625" style="3" bestFit="1" customWidth="1"/>
    <col min="14086" max="14086" width="27.5546875" style="3" customWidth="1"/>
    <col min="14087" max="14087" width="17.88671875" style="3" bestFit="1" customWidth="1"/>
    <col min="14088" max="14088" width="28.109375" style="3" customWidth="1"/>
    <col min="14089" max="14089" width="12.88671875" style="3" bestFit="1" customWidth="1"/>
    <col min="14090" max="14090" width="156.33203125" style="3" customWidth="1"/>
    <col min="14091" max="14091" width="13.44140625" style="3" customWidth="1"/>
    <col min="14092" max="14336" width="9.109375" style="3"/>
    <col min="14337" max="14337" width="19" style="3" customWidth="1"/>
    <col min="14338" max="14339" width="3.6640625" style="3" customWidth="1"/>
    <col min="14340" max="14340" width="78.109375" style="3" customWidth="1"/>
    <col min="14341" max="14341" width="24.6640625" style="3" bestFit="1" customWidth="1"/>
    <col min="14342" max="14342" width="27.5546875" style="3" customWidth="1"/>
    <col min="14343" max="14343" width="17.88671875" style="3" bestFit="1" customWidth="1"/>
    <col min="14344" max="14344" width="28.109375" style="3" customWidth="1"/>
    <col min="14345" max="14345" width="12.88671875" style="3" bestFit="1" customWidth="1"/>
    <col min="14346" max="14346" width="156.33203125" style="3" customWidth="1"/>
    <col min="14347" max="14347" width="13.44140625" style="3" customWidth="1"/>
    <col min="14348" max="14592" width="9.109375" style="3"/>
    <col min="14593" max="14593" width="19" style="3" customWidth="1"/>
    <col min="14594" max="14595" width="3.6640625" style="3" customWidth="1"/>
    <col min="14596" max="14596" width="78.109375" style="3" customWidth="1"/>
    <col min="14597" max="14597" width="24.6640625" style="3" bestFit="1" customWidth="1"/>
    <col min="14598" max="14598" width="27.5546875" style="3" customWidth="1"/>
    <col min="14599" max="14599" width="17.88671875" style="3" bestFit="1" customWidth="1"/>
    <col min="14600" max="14600" width="28.109375" style="3" customWidth="1"/>
    <col min="14601" max="14601" width="12.88671875" style="3" bestFit="1" customWidth="1"/>
    <col min="14602" max="14602" width="156.33203125" style="3" customWidth="1"/>
    <col min="14603" max="14603" width="13.44140625" style="3" customWidth="1"/>
    <col min="14604" max="14848" width="9.109375" style="3"/>
    <col min="14849" max="14849" width="19" style="3" customWidth="1"/>
    <col min="14850" max="14851" width="3.6640625" style="3" customWidth="1"/>
    <col min="14852" max="14852" width="78.109375" style="3" customWidth="1"/>
    <col min="14853" max="14853" width="24.6640625" style="3" bestFit="1" customWidth="1"/>
    <col min="14854" max="14854" width="27.5546875" style="3" customWidth="1"/>
    <col min="14855" max="14855" width="17.88671875" style="3" bestFit="1" customWidth="1"/>
    <col min="14856" max="14856" width="28.109375" style="3" customWidth="1"/>
    <col min="14857" max="14857" width="12.88671875" style="3" bestFit="1" customWidth="1"/>
    <col min="14858" max="14858" width="156.33203125" style="3" customWidth="1"/>
    <col min="14859" max="14859" width="13.44140625" style="3" customWidth="1"/>
    <col min="14860" max="15104" width="9.109375" style="3"/>
    <col min="15105" max="15105" width="19" style="3" customWidth="1"/>
    <col min="15106" max="15107" width="3.6640625" style="3" customWidth="1"/>
    <col min="15108" max="15108" width="78.109375" style="3" customWidth="1"/>
    <col min="15109" max="15109" width="24.6640625" style="3" bestFit="1" customWidth="1"/>
    <col min="15110" max="15110" width="27.5546875" style="3" customWidth="1"/>
    <col min="15111" max="15111" width="17.88671875" style="3" bestFit="1" customWidth="1"/>
    <col min="15112" max="15112" width="28.109375" style="3" customWidth="1"/>
    <col min="15113" max="15113" width="12.88671875" style="3" bestFit="1" customWidth="1"/>
    <col min="15114" max="15114" width="156.33203125" style="3" customWidth="1"/>
    <col min="15115" max="15115" width="13.44140625" style="3" customWidth="1"/>
    <col min="15116" max="15360" width="9.109375" style="3"/>
    <col min="15361" max="15361" width="19" style="3" customWidth="1"/>
    <col min="15362" max="15363" width="3.6640625" style="3" customWidth="1"/>
    <col min="15364" max="15364" width="78.109375" style="3" customWidth="1"/>
    <col min="15365" max="15365" width="24.6640625" style="3" bestFit="1" customWidth="1"/>
    <col min="15366" max="15366" width="27.5546875" style="3" customWidth="1"/>
    <col min="15367" max="15367" width="17.88671875" style="3" bestFit="1" customWidth="1"/>
    <col min="15368" max="15368" width="28.109375" style="3" customWidth="1"/>
    <col min="15369" max="15369" width="12.88671875" style="3" bestFit="1" customWidth="1"/>
    <col min="15370" max="15370" width="156.33203125" style="3" customWidth="1"/>
    <col min="15371" max="15371" width="13.44140625" style="3" customWidth="1"/>
    <col min="15372" max="15616" width="9.109375" style="3"/>
    <col min="15617" max="15617" width="19" style="3" customWidth="1"/>
    <col min="15618" max="15619" width="3.6640625" style="3" customWidth="1"/>
    <col min="15620" max="15620" width="78.109375" style="3" customWidth="1"/>
    <col min="15621" max="15621" width="24.6640625" style="3" bestFit="1" customWidth="1"/>
    <col min="15622" max="15622" width="27.5546875" style="3" customWidth="1"/>
    <col min="15623" max="15623" width="17.88671875" style="3" bestFit="1" customWidth="1"/>
    <col min="15624" max="15624" width="28.109375" style="3" customWidth="1"/>
    <col min="15625" max="15625" width="12.88671875" style="3" bestFit="1" customWidth="1"/>
    <col min="15626" max="15626" width="156.33203125" style="3" customWidth="1"/>
    <col min="15627" max="15627" width="13.44140625" style="3" customWidth="1"/>
    <col min="15628" max="15872" width="9.109375" style="3"/>
    <col min="15873" max="15873" width="19" style="3" customWidth="1"/>
    <col min="15874" max="15875" width="3.6640625" style="3" customWidth="1"/>
    <col min="15876" max="15876" width="78.109375" style="3" customWidth="1"/>
    <col min="15877" max="15877" width="24.6640625" style="3" bestFit="1" customWidth="1"/>
    <col min="15878" max="15878" width="27.5546875" style="3" customWidth="1"/>
    <col min="15879" max="15879" width="17.88671875" style="3" bestFit="1" customWidth="1"/>
    <col min="15880" max="15880" width="28.109375" style="3" customWidth="1"/>
    <col min="15881" max="15881" width="12.88671875" style="3" bestFit="1" customWidth="1"/>
    <col min="15882" max="15882" width="156.33203125" style="3" customWidth="1"/>
    <col min="15883" max="15883" width="13.44140625" style="3" customWidth="1"/>
    <col min="15884" max="16128" width="9.109375" style="3"/>
    <col min="16129" max="16129" width="19" style="3" customWidth="1"/>
    <col min="16130" max="16131" width="3.6640625" style="3" customWidth="1"/>
    <col min="16132" max="16132" width="78.109375" style="3" customWidth="1"/>
    <col min="16133" max="16133" width="24.6640625" style="3" bestFit="1" customWidth="1"/>
    <col min="16134" max="16134" width="27.5546875" style="3" customWidth="1"/>
    <col min="16135" max="16135" width="17.88671875" style="3" bestFit="1" customWidth="1"/>
    <col min="16136" max="16136" width="28.109375" style="3" customWidth="1"/>
    <col min="16137" max="16137" width="12.88671875" style="3" bestFit="1" customWidth="1"/>
    <col min="16138" max="16138" width="156.33203125" style="3" customWidth="1"/>
    <col min="16139" max="16139" width="13.44140625" style="3" customWidth="1"/>
    <col min="16140" max="16384" width="9.109375" style="3"/>
  </cols>
  <sheetData>
    <row r="1" spans="2:11">
      <c r="B1" s="1" t="s">
        <v>533</v>
      </c>
    </row>
    <row r="2" spans="2:11">
      <c r="B2" s="1"/>
      <c r="C2" s="46"/>
      <c r="D2" s="46"/>
      <c r="E2" s="46"/>
      <c r="F2" s="46"/>
      <c r="G2" s="46"/>
      <c r="H2" s="46"/>
    </row>
    <row r="3" spans="2:11">
      <c r="B3" s="2" t="s">
        <v>535</v>
      </c>
    </row>
    <row r="4" spans="2:11">
      <c r="B4" s="3" t="s">
        <v>536</v>
      </c>
      <c r="E4" s="49"/>
      <c r="F4" s="46"/>
      <c r="G4" s="49"/>
      <c r="H4" s="49"/>
    </row>
    <row r="6" spans="2:11">
      <c r="B6" s="322" t="s">
        <v>533</v>
      </c>
      <c r="C6" s="323"/>
      <c r="D6" s="323"/>
      <c r="E6" s="323"/>
      <c r="F6" s="323"/>
      <c r="G6" s="323"/>
      <c r="H6" s="323"/>
      <c r="I6" s="323"/>
      <c r="J6" s="323"/>
      <c r="K6" s="324"/>
    </row>
    <row r="7" spans="2:11" ht="48" customHeight="1">
      <c r="B7" s="280" t="s">
        <v>9</v>
      </c>
      <c r="C7" s="280" t="s">
        <v>10</v>
      </c>
      <c r="D7" s="280" t="s">
        <v>532</v>
      </c>
      <c r="E7" s="51"/>
      <c r="F7" s="320" t="s">
        <v>578</v>
      </c>
      <c r="G7" s="320" t="s">
        <v>579</v>
      </c>
      <c r="H7" s="320" t="s">
        <v>580</v>
      </c>
      <c r="I7" s="320" t="s">
        <v>583</v>
      </c>
      <c r="J7" s="320" t="s">
        <v>581</v>
      </c>
      <c r="K7" s="330" t="s">
        <v>550</v>
      </c>
    </row>
    <row r="8" spans="2:11" ht="21" customHeight="1">
      <c r="B8" s="86"/>
      <c r="C8" s="86"/>
      <c r="D8" s="86"/>
      <c r="E8" s="86"/>
      <c r="F8" s="321"/>
      <c r="G8" s="321"/>
      <c r="H8" s="321"/>
      <c r="I8" s="321"/>
      <c r="J8" s="321"/>
      <c r="K8" s="331"/>
    </row>
    <row r="9" spans="2:11" ht="12" customHeight="1">
      <c r="B9" s="52"/>
      <c r="C9" s="52"/>
      <c r="D9" s="52"/>
      <c r="E9" s="195"/>
      <c r="F9" s="51"/>
      <c r="G9" s="51"/>
      <c r="H9" s="51"/>
      <c r="I9" s="281"/>
      <c r="K9" s="331"/>
    </row>
    <row r="10" spans="2:11" ht="12" customHeight="1">
      <c r="B10" s="52"/>
      <c r="C10" s="52"/>
      <c r="D10" s="52"/>
      <c r="E10" s="52" t="s">
        <v>12</v>
      </c>
      <c r="F10" s="195"/>
      <c r="G10" s="195"/>
      <c r="H10" s="195"/>
      <c r="I10" s="197"/>
      <c r="J10" s="196"/>
      <c r="K10" s="331"/>
    </row>
    <row r="11" spans="2:11" ht="20.25" customHeight="1">
      <c r="B11" s="52"/>
      <c r="C11" s="52"/>
      <c r="D11" s="52"/>
      <c r="E11" s="279"/>
      <c r="F11" s="198" t="s">
        <v>582</v>
      </c>
      <c r="G11" s="198" t="s">
        <v>582</v>
      </c>
      <c r="H11" s="198" t="s">
        <v>582</v>
      </c>
      <c r="I11" s="199" t="s">
        <v>11</v>
      </c>
      <c r="J11" s="203"/>
      <c r="K11" s="332"/>
    </row>
    <row r="12" spans="2:11" ht="17.100000000000001" customHeight="1">
      <c r="B12" s="180" t="s">
        <v>14</v>
      </c>
      <c r="C12" s="180"/>
      <c r="D12" s="180"/>
      <c r="E12" s="221" t="s">
        <v>15</v>
      </c>
      <c r="F12" s="208">
        <f>SUM(F14:F24)</f>
        <v>0</v>
      </c>
      <c r="G12" s="208">
        <f>SUM(G14:G24)</f>
        <v>0</v>
      </c>
      <c r="H12" s="222">
        <f>G12-F12</f>
        <v>0</v>
      </c>
      <c r="I12" s="185">
        <f>IFERROR(H12/F12*100,0)</f>
        <v>0</v>
      </c>
      <c r="J12" s="205"/>
      <c r="K12" s="325"/>
    </row>
    <row r="13" spans="2:11" ht="16.95" customHeight="1">
      <c r="B13" s="325"/>
      <c r="C13" s="86" t="s">
        <v>16</v>
      </c>
      <c r="D13" s="86"/>
      <c r="E13" s="225" t="s">
        <v>17</v>
      </c>
      <c r="F13" s="226">
        <v>0</v>
      </c>
      <c r="G13" s="226">
        <v>0</v>
      </c>
      <c r="H13" s="226">
        <f t="shared" ref="H13:H76" si="0">G13-F13</f>
        <v>0</v>
      </c>
      <c r="I13" s="209">
        <f t="shared" ref="I13:I76" si="1">IFERROR(H13/F13*100,0)</f>
        <v>0</v>
      </c>
      <c r="J13" s="312"/>
      <c r="K13" s="326"/>
    </row>
    <row r="14" spans="2:11" ht="17.100000000000001" customHeight="1">
      <c r="B14" s="326"/>
      <c r="C14" s="86" t="s">
        <v>18</v>
      </c>
      <c r="D14" s="86"/>
      <c r="E14" s="227" t="s">
        <v>19</v>
      </c>
      <c r="F14" s="226">
        <v>0</v>
      </c>
      <c r="G14" s="226">
        <v>0</v>
      </c>
      <c r="H14" s="226">
        <f t="shared" si="0"/>
        <v>0</v>
      </c>
      <c r="I14" s="209">
        <f t="shared" si="1"/>
        <v>0</v>
      </c>
      <c r="J14" s="313"/>
      <c r="K14" s="326"/>
    </row>
    <row r="15" spans="2:11" ht="17.100000000000001" customHeight="1">
      <c r="B15" s="326"/>
      <c r="C15" s="86" t="s">
        <v>20</v>
      </c>
      <c r="D15" s="86"/>
      <c r="E15" s="200" t="s">
        <v>21</v>
      </c>
      <c r="F15" s="226">
        <v>0</v>
      </c>
      <c r="G15" s="226">
        <v>0</v>
      </c>
      <c r="H15" s="226">
        <f t="shared" si="0"/>
        <v>0</v>
      </c>
      <c r="I15" s="209">
        <f t="shared" si="1"/>
        <v>0</v>
      </c>
      <c r="J15" s="313"/>
      <c r="K15" s="326"/>
    </row>
    <row r="16" spans="2:11" ht="17.100000000000001" customHeight="1">
      <c r="B16" s="326"/>
      <c r="C16" s="86" t="s">
        <v>22</v>
      </c>
      <c r="D16" s="86"/>
      <c r="E16" s="200" t="s">
        <v>23</v>
      </c>
      <c r="F16" s="226">
        <v>0</v>
      </c>
      <c r="G16" s="226">
        <v>0</v>
      </c>
      <c r="H16" s="226">
        <f t="shared" si="0"/>
        <v>0</v>
      </c>
      <c r="I16" s="209">
        <f t="shared" si="1"/>
        <v>0</v>
      </c>
      <c r="J16" s="313"/>
      <c r="K16" s="326"/>
    </row>
    <row r="17" spans="2:11" ht="17.100000000000001" customHeight="1">
      <c r="B17" s="326"/>
      <c r="C17" s="86" t="s">
        <v>24</v>
      </c>
      <c r="D17" s="86"/>
      <c r="E17" s="200" t="s">
        <v>25</v>
      </c>
      <c r="F17" s="226">
        <v>0</v>
      </c>
      <c r="G17" s="226">
        <v>0</v>
      </c>
      <c r="H17" s="226">
        <f t="shared" si="0"/>
        <v>0</v>
      </c>
      <c r="I17" s="209">
        <f t="shared" si="1"/>
        <v>0</v>
      </c>
      <c r="J17" s="313"/>
      <c r="K17" s="326"/>
    </row>
    <row r="18" spans="2:11" ht="17.100000000000001" customHeight="1">
      <c r="B18" s="326"/>
      <c r="C18" s="86" t="s">
        <v>26</v>
      </c>
      <c r="D18" s="86"/>
      <c r="E18" s="86" t="s">
        <v>27</v>
      </c>
      <c r="F18" s="226">
        <v>0</v>
      </c>
      <c r="G18" s="226">
        <v>0</v>
      </c>
      <c r="H18" s="226">
        <f t="shared" si="0"/>
        <v>0</v>
      </c>
      <c r="I18" s="209">
        <f t="shared" si="1"/>
        <v>0</v>
      </c>
      <c r="J18" s="313"/>
      <c r="K18" s="326"/>
    </row>
    <row r="19" spans="2:11" ht="17.100000000000001" customHeight="1">
      <c r="B19" s="326"/>
      <c r="C19" s="86" t="s">
        <v>28</v>
      </c>
      <c r="D19" s="86"/>
      <c r="E19" s="86" t="s">
        <v>29</v>
      </c>
      <c r="F19" s="226">
        <v>0</v>
      </c>
      <c r="G19" s="226">
        <v>0</v>
      </c>
      <c r="H19" s="226">
        <f t="shared" si="0"/>
        <v>0</v>
      </c>
      <c r="I19" s="209">
        <f t="shared" si="1"/>
        <v>0</v>
      </c>
      <c r="J19" s="313"/>
      <c r="K19" s="326"/>
    </row>
    <row r="20" spans="2:11" ht="17.100000000000001" customHeight="1">
      <c r="B20" s="326"/>
      <c r="C20" s="86" t="s">
        <v>30</v>
      </c>
      <c r="D20" s="86"/>
      <c r="E20" s="86" t="s">
        <v>31</v>
      </c>
      <c r="F20" s="226">
        <v>0</v>
      </c>
      <c r="G20" s="226">
        <v>0</v>
      </c>
      <c r="H20" s="226">
        <f t="shared" si="0"/>
        <v>0</v>
      </c>
      <c r="I20" s="209">
        <f t="shared" si="1"/>
        <v>0</v>
      </c>
      <c r="J20" s="313"/>
      <c r="K20" s="326"/>
    </row>
    <row r="21" spans="2:11" ht="17.100000000000001" customHeight="1">
      <c r="B21" s="326"/>
      <c r="C21" s="86" t="s">
        <v>32</v>
      </c>
      <c r="D21" s="86"/>
      <c r="E21" s="86" t="s">
        <v>33</v>
      </c>
      <c r="F21" s="226">
        <v>0</v>
      </c>
      <c r="G21" s="226">
        <v>0</v>
      </c>
      <c r="H21" s="226">
        <f t="shared" si="0"/>
        <v>0</v>
      </c>
      <c r="I21" s="209">
        <f t="shared" si="1"/>
        <v>0</v>
      </c>
      <c r="J21" s="313"/>
      <c r="K21" s="326"/>
    </row>
    <row r="22" spans="2:11" ht="17.100000000000001" customHeight="1">
      <c r="B22" s="326"/>
      <c r="C22" s="86" t="s">
        <v>34</v>
      </c>
      <c r="D22" s="86"/>
      <c r="E22" s="86" t="s">
        <v>35</v>
      </c>
      <c r="F22" s="226">
        <v>0</v>
      </c>
      <c r="G22" s="226">
        <v>0</v>
      </c>
      <c r="H22" s="226">
        <f t="shared" si="0"/>
        <v>0</v>
      </c>
      <c r="I22" s="209">
        <f t="shared" si="1"/>
        <v>0</v>
      </c>
      <c r="J22" s="313"/>
      <c r="K22" s="326"/>
    </row>
    <row r="23" spans="2:11" ht="17.100000000000001" customHeight="1">
      <c r="B23" s="326"/>
      <c r="C23" s="86" t="s">
        <v>36</v>
      </c>
      <c r="D23" s="86"/>
      <c r="E23" s="86" t="s">
        <v>37</v>
      </c>
      <c r="F23" s="226">
        <v>0</v>
      </c>
      <c r="G23" s="226">
        <v>0</v>
      </c>
      <c r="H23" s="226">
        <f t="shared" si="0"/>
        <v>0</v>
      </c>
      <c r="I23" s="209">
        <f t="shared" si="1"/>
        <v>0</v>
      </c>
      <c r="J23" s="313"/>
      <c r="K23" s="326"/>
    </row>
    <row r="24" spans="2:11" ht="17.100000000000001" customHeight="1">
      <c r="B24" s="327"/>
      <c r="C24" s="86" t="s">
        <v>7</v>
      </c>
      <c r="D24" s="86"/>
      <c r="E24" s="86" t="s">
        <v>38</v>
      </c>
      <c r="F24" s="226">
        <v>0</v>
      </c>
      <c r="G24" s="226">
        <v>0</v>
      </c>
      <c r="H24" s="226">
        <f t="shared" si="0"/>
        <v>0</v>
      </c>
      <c r="I24" s="209">
        <f t="shared" si="1"/>
        <v>0</v>
      </c>
      <c r="J24" s="314"/>
      <c r="K24" s="327"/>
    </row>
    <row r="25" spans="2:11">
      <c r="B25" s="224" t="s">
        <v>39</v>
      </c>
      <c r="C25" s="224"/>
      <c r="D25" s="224"/>
      <c r="E25" s="223" t="s">
        <v>40</v>
      </c>
      <c r="F25" s="182">
        <v>0</v>
      </c>
      <c r="G25" s="182">
        <v>0</v>
      </c>
      <c r="H25" s="182">
        <f t="shared" si="0"/>
        <v>0</v>
      </c>
      <c r="I25" s="185">
        <f t="shared" si="1"/>
        <v>0</v>
      </c>
      <c r="J25" s="207"/>
      <c r="K25" s="86"/>
    </row>
    <row r="26" spans="2:11" ht="17.100000000000001" customHeight="1">
      <c r="B26" s="183" t="s">
        <v>41</v>
      </c>
      <c r="C26" s="183"/>
      <c r="D26" s="183"/>
      <c r="E26" s="181" t="s">
        <v>42</v>
      </c>
      <c r="F26" s="182">
        <v>0</v>
      </c>
      <c r="G26" s="182">
        <v>0</v>
      </c>
      <c r="H26" s="182">
        <f t="shared" si="0"/>
        <v>0</v>
      </c>
      <c r="I26" s="185">
        <f t="shared" si="1"/>
        <v>0</v>
      </c>
      <c r="J26" s="206"/>
      <c r="K26" s="86"/>
    </row>
    <row r="27" spans="2:11" ht="17.100000000000001" customHeight="1">
      <c r="B27" s="184" t="s">
        <v>43</v>
      </c>
      <c r="C27" s="184"/>
      <c r="D27" s="184"/>
      <c r="E27" s="221" t="s">
        <v>44</v>
      </c>
      <c r="F27" s="222">
        <f>SUM(F28:F33)</f>
        <v>0</v>
      </c>
      <c r="G27" s="222">
        <f>SUM(G28:G33)</f>
        <v>0</v>
      </c>
      <c r="H27" s="222">
        <f t="shared" si="0"/>
        <v>0</v>
      </c>
      <c r="I27" s="185">
        <f t="shared" si="1"/>
        <v>0</v>
      </c>
      <c r="J27" s="205"/>
      <c r="K27" s="325"/>
    </row>
    <row r="28" spans="2:11" ht="17.100000000000001" customHeight="1">
      <c r="B28" s="325"/>
      <c r="C28" s="86"/>
      <c r="D28" s="86" t="s">
        <v>45</v>
      </c>
      <c r="E28" s="86" t="s">
        <v>46</v>
      </c>
      <c r="F28" s="226">
        <v>0</v>
      </c>
      <c r="G28" s="226">
        <v>0</v>
      </c>
      <c r="H28" s="226">
        <f t="shared" si="0"/>
        <v>0</v>
      </c>
      <c r="I28" s="209">
        <f t="shared" si="1"/>
        <v>0</v>
      </c>
      <c r="J28" s="312"/>
      <c r="K28" s="326"/>
    </row>
    <row r="29" spans="2:11" ht="17.100000000000001" customHeight="1">
      <c r="B29" s="326"/>
      <c r="C29" s="86"/>
      <c r="D29" s="86" t="s">
        <v>47</v>
      </c>
      <c r="E29" s="86" t="s">
        <v>48</v>
      </c>
      <c r="F29" s="226">
        <v>0</v>
      </c>
      <c r="G29" s="226">
        <v>0</v>
      </c>
      <c r="H29" s="226">
        <f t="shared" si="0"/>
        <v>0</v>
      </c>
      <c r="I29" s="209">
        <f t="shared" si="1"/>
        <v>0</v>
      </c>
      <c r="J29" s="313"/>
      <c r="K29" s="326"/>
    </row>
    <row r="30" spans="2:11" ht="17.100000000000001" customHeight="1">
      <c r="B30" s="326"/>
      <c r="C30" s="86"/>
      <c r="D30" s="86" t="s">
        <v>49</v>
      </c>
      <c r="E30" s="86" t="s">
        <v>50</v>
      </c>
      <c r="F30" s="226">
        <v>0</v>
      </c>
      <c r="G30" s="226">
        <v>0</v>
      </c>
      <c r="H30" s="226">
        <f t="shared" si="0"/>
        <v>0</v>
      </c>
      <c r="I30" s="209">
        <f t="shared" si="1"/>
        <v>0</v>
      </c>
      <c r="J30" s="313"/>
      <c r="K30" s="326"/>
    </row>
    <row r="31" spans="2:11" ht="17.100000000000001" customHeight="1">
      <c r="B31" s="326"/>
      <c r="C31" s="86"/>
      <c r="D31" s="86" t="s">
        <v>51</v>
      </c>
      <c r="E31" s="86" t="s">
        <v>52</v>
      </c>
      <c r="F31" s="226">
        <v>0</v>
      </c>
      <c r="G31" s="226">
        <v>0</v>
      </c>
      <c r="H31" s="226">
        <f t="shared" si="0"/>
        <v>0</v>
      </c>
      <c r="I31" s="209">
        <f t="shared" si="1"/>
        <v>0</v>
      </c>
      <c r="J31" s="313"/>
      <c r="K31" s="326"/>
    </row>
    <row r="32" spans="2:11" ht="17.100000000000001" customHeight="1">
      <c r="B32" s="326"/>
      <c r="C32" s="86"/>
      <c r="D32" s="86" t="s">
        <v>53</v>
      </c>
      <c r="E32" s="86" t="s">
        <v>54</v>
      </c>
      <c r="F32" s="226">
        <v>0</v>
      </c>
      <c r="G32" s="226">
        <v>0</v>
      </c>
      <c r="H32" s="226">
        <f t="shared" si="0"/>
        <v>0</v>
      </c>
      <c r="I32" s="209">
        <f t="shared" si="1"/>
        <v>0</v>
      </c>
      <c r="J32" s="313"/>
      <c r="K32" s="326"/>
    </row>
    <row r="33" spans="2:11" ht="17.100000000000001" customHeight="1">
      <c r="B33" s="327"/>
      <c r="C33" s="86"/>
      <c r="D33" s="86" t="s">
        <v>55</v>
      </c>
      <c r="E33" s="86" t="s">
        <v>56</v>
      </c>
      <c r="F33" s="226">
        <v>0</v>
      </c>
      <c r="G33" s="226">
        <v>0</v>
      </c>
      <c r="H33" s="226">
        <f t="shared" si="0"/>
        <v>0</v>
      </c>
      <c r="I33" s="209">
        <f t="shared" si="1"/>
        <v>0</v>
      </c>
      <c r="J33" s="314"/>
      <c r="K33" s="327"/>
    </row>
    <row r="34" spans="2:11" ht="17.100000000000001" customHeight="1">
      <c r="B34" s="184" t="s">
        <v>57</v>
      </c>
      <c r="C34" s="184"/>
      <c r="D34" s="184"/>
      <c r="E34" s="229" t="s">
        <v>58</v>
      </c>
      <c r="F34" s="222">
        <f>SUM(F35:F36)</f>
        <v>0</v>
      </c>
      <c r="G34" s="222">
        <f>SUM(G35:G36)</f>
        <v>0</v>
      </c>
      <c r="H34" s="222">
        <f t="shared" si="0"/>
        <v>0</v>
      </c>
      <c r="I34" s="185">
        <f t="shared" si="1"/>
        <v>0</v>
      </c>
      <c r="J34" s="228"/>
      <c r="K34" s="325"/>
    </row>
    <row r="35" spans="2:11" ht="17.100000000000001" customHeight="1">
      <c r="B35" s="325"/>
      <c r="C35" s="86" t="s">
        <v>16</v>
      </c>
      <c r="D35" s="86"/>
      <c r="E35" s="86" t="s">
        <v>279</v>
      </c>
      <c r="F35" s="226">
        <v>0</v>
      </c>
      <c r="G35" s="226">
        <v>0</v>
      </c>
      <c r="H35" s="226">
        <f t="shared" si="0"/>
        <v>0</v>
      </c>
      <c r="I35" s="209">
        <f t="shared" si="1"/>
        <v>0</v>
      </c>
      <c r="J35" s="315"/>
      <c r="K35" s="328"/>
    </row>
    <row r="36" spans="2:11" s="53" customFormat="1">
      <c r="B36" s="326"/>
      <c r="C36" s="200" t="s">
        <v>18</v>
      </c>
      <c r="D36" s="200"/>
      <c r="E36" s="200" t="s">
        <v>59</v>
      </c>
      <c r="F36" s="230">
        <v>0</v>
      </c>
      <c r="G36" s="230">
        <v>0</v>
      </c>
      <c r="H36" s="230">
        <f t="shared" si="0"/>
        <v>0</v>
      </c>
      <c r="I36" s="210">
        <f t="shared" si="1"/>
        <v>0</v>
      </c>
      <c r="J36" s="316"/>
      <c r="K36" s="329"/>
    </row>
    <row r="37" spans="2:11" ht="17.100000000000001" customHeight="1">
      <c r="B37" s="327"/>
      <c r="C37" s="258"/>
      <c r="D37" s="258"/>
      <c r="E37" s="259" t="s">
        <v>60</v>
      </c>
      <c r="F37" s="260">
        <f>+F12+F34+F25+F26+F27</f>
        <v>0</v>
      </c>
      <c r="G37" s="260">
        <f>+G12+G34+G25+G26+G27</f>
        <v>0</v>
      </c>
      <c r="H37" s="260">
        <f t="shared" si="0"/>
        <v>0</v>
      </c>
      <c r="I37" s="261">
        <f t="shared" si="1"/>
        <v>0</v>
      </c>
      <c r="J37" s="261"/>
      <c r="K37" s="86"/>
    </row>
    <row r="38" spans="2:11" ht="17.100000000000001" customHeight="1">
      <c r="B38" s="180" t="s">
        <v>61</v>
      </c>
      <c r="C38" s="231"/>
      <c r="D38" s="231"/>
      <c r="E38" s="191" t="s">
        <v>62</v>
      </c>
      <c r="F38" s="232">
        <f>SUM(F39:F44)</f>
        <v>0</v>
      </c>
      <c r="G38" s="232">
        <f>SUM(G39:G44)</f>
        <v>0</v>
      </c>
      <c r="H38" s="222">
        <f t="shared" si="0"/>
        <v>0</v>
      </c>
      <c r="I38" s="185">
        <f t="shared" si="1"/>
        <v>0</v>
      </c>
      <c r="J38" s="205"/>
      <c r="K38" s="325"/>
    </row>
    <row r="39" spans="2:11" ht="17.100000000000001" customHeight="1">
      <c r="B39" s="325"/>
      <c r="C39" s="86" t="s">
        <v>16</v>
      </c>
      <c r="D39" s="86"/>
      <c r="E39" s="86" t="s">
        <v>63</v>
      </c>
      <c r="F39" s="233">
        <v>0</v>
      </c>
      <c r="G39" s="233">
        <v>0</v>
      </c>
      <c r="H39" s="233">
        <f t="shared" si="0"/>
        <v>0</v>
      </c>
      <c r="I39" s="209">
        <f t="shared" si="1"/>
        <v>0</v>
      </c>
      <c r="J39" s="312"/>
      <c r="K39" s="326"/>
    </row>
    <row r="40" spans="2:11" s="53" customFormat="1" ht="30" customHeight="1">
      <c r="B40" s="326"/>
      <c r="C40" s="200" t="s">
        <v>18</v>
      </c>
      <c r="D40" s="200"/>
      <c r="E40" s="200" t="s">
        <v>64</v>
      </c>
      <c r="F40" s="233">
        <v>0</v>
      </c>
      <c r="G40" s="233">
        <v>0</v>
      </c>
      <c r="H40" s="233">
        <f>G40-F40</f>
        <v>0</v>
      </c>
      <c r="I40" s="209">
        <f>IFERROR(H40/F40*100,0)</f>
        <v>0</v>
      </c>
      <c r="J40" s="313"/>
      <c r="K40" s="326"/>
    </row>
    <row r="41" spans="2:11" ht="17.100000000000001" customHeight="1">
      <c r="B41" s="326"/>
      <c r="C41" s="86" t="s">
        <v>20</v>
      </c>
      <c r="D41" s="86"/>
      <c r="E41" s="86" t="s">
        <v>65</v>
      </c>
      <c r="F41" s="233">
        <v>0</v>
      </c>
      <c r="G41" s="233">
        <v>0</v>
      </c>
      <c r="H41" s="233">
        <f t="shared" si="0"/>
        <v>0</v>
      </c>
      <c r="I41" s="209">
        <f t="shared" si="1"/>
        <v>0</v>
      </c>
      <c r="J41" s="313"/>
      <c r="K41" s="326"/>
    </row>
    <row r="42" spans="2:11" ht="17.100000000000001" customHeight="1">
      <c r="B42" s="326"/>
      <c r="C42" s="86" t="s">
        <v>22</v>
      </c>
      <c r="D42" s="86"/>
      <c r="E42" s="86" t="s">
        <v>66</v>
      </c>
      <c r="F42" s="233">
        <v>0</v>
      </c>
      <c r="G42" s="233">
        <v>0</v>
      </c>
      <c r="H42" s="233">
        <f t="shared" si="0"/>
        <v>0</v>
      </c>
      <c r="I42" s="209">
        <f t="shared" si="1"/>
        <v>0</v>
      </c>
      <c r="J42" s="313"/>
      <c r="K42" s="326"/>
    </row>
    <row r="43" spans="2:11" ht="17.100000000000001" customHeight="1">
      <c r="B43" s="326"/>
      <c r="C43" s="86" t="s">
        <v>24</v>
      </c>
      <c r="D43" s="86"/>
      <c r="E43" s="86" t="s">
        <v>67</v>
      </c>
      <c r="F43" s="233">
        <v>0</v>
      </c>
      <c r="G43" s="233">
        <v>0</v>
      </c>
      <c r="H43" s="233">
        <f t="shared" si="0"/>
        <v>0</v>
      </c>
      <c r="I43" s="209">
        <f t="shared" si="1"/>
        <v>0</v>
      </c>
      <c r="J43" s="313"/>
      <c r="K43" s="326"/>
    </row>
    <row r="44" spans="2:11" ht="16.2" customHeight="1">
      <c r="B44" s="326"/>
      <c r="C44" s="86" t="s">
        <v>26</v>
      </c>
      <c r="D44" s="86"/>
      <c r="E44" s="86" t="s">
        <v>68</v>
      </c>
      <c r="F44" s="233">
        <f>SUM(F45:F46)</f>
        <v>0</v>
      </c>
      <c r="G44" s="233">
        <f>SUM(G45:G46)</f>
        <v>0</v>
      </c>
      <c r="H44" s="233">
        <f t="shared" si="0"/>
        <v>0</v>
      </c>
      <c r="I44" s="209">
        <f t="shared" si="1"/>
        <v>0</v>
      </c>
      <c r="J44" s="313"/>
      <c r="K44" s="326"/>
    </row>
    <row r="45" spans="2:11">
      <c r="B45" s="326"/>
      <c r="C45" s="86"/>
      <c r="D45" s="86" t="s">
        <v>69</v>
      </c>
      <c r="E45" s="86" t="s">
        <v>70</v>
      </c>
      <c r="F45" s="233">
        <v>0</v>
      </c>
      <c r="G45" s="233">
        <v>0</v>
      </c>
      <c r="H45" s="233">
        <f t="shared" si="0"/>
        <v>0</v>
      </c>
      <c r="I45" s="209">
        <f t="shared" si="1"/>
        <v>0</v>
      </c>
      <c r="J45" s="313"/>
      <c r="K45" s="326"/>
    </row>
    <row r="46" spans="2:11" s="53" customFormat="1">
      <c r="B46" s="327"/>
      <c r="C46" s="200"/>
      <c r="D46" s="200" t="s">
        <v>71</v>
      </c>
      <c r="E46" s="200" t="s">
        <v>72</v>
      </c>
      <c r="F46" s="234">
        <v>0</v>
      </c>
      <c r="G46" s="234">
        <v>0</v>
      </c>
      <c r="H46" s="234">
        <f t="shared" si="0"/>
        <v>0</v>
      </c>
      <c r="I46" s="209">
        <f t="shared" si="1"/>
        <v>0</v>
      </c>
      <c r="J46" s="314"/>
      <c r="K46" s="327"/>
    </row>
    <row r="47" spans="2:11" ht="17.100000000000001" customHeight="1">
      <c r="B47" s="184" t="s">
        <v>73</v>
      </c>
      <c r="C47" s="184"/>
      <c r="D47" s="184"/>
      <c r="E47" s="221" t="s">
        <v>74</v>
      </c>
      <c r="F47" s="222">
        <f>F48+F49</f>
        <v>0</v>
      </c>
      <c r="G47" s="222">
        <f>G48+G49</f>
        <v>0</v>
      </c>
      <c r="H47" s="222">
        <f t="shared" si="0"/>
        <v>0</v>
      </c>
      <c r="I47" s="185">
        <f t="shared" si="1"/>
        <v>0</v>
      </c>
      <c r="J47" s="188"/>
      <c r="K47" s="325"/>
    </row>
    <row r="48" spans="2:11" ht="17.100000000000001" customHeight="1">
      <c r="B48" s="325"/>
      <c r="C48" s="86" t="s">
        <v>16</v>
      </c>
      <c r="D48" s="86"/>
      <c r="E48" s="86" t="s">
        <v>75</v>
      </c>
      <c r="F48" s="226">
        <v>0</v>
      </c>
      <c r="G48" s="226">
        <v>0</v>
      </c>
      <c r="H48" s="226">
        <f t="shared" si="0"/>
        <v>0</v>
      </c>
      <c r="I48" s="209">
        <f t="shared" si="1"/>
        <v>0</v>
      </c>
      <c r="J48" s="312"/>
      <c r="K48" s="326"/>
    </row>
    <row r="49" spans="2:11" ht="17.100000000000001" customHeight="1">
      <c r="B49" s="326"/>
      <c r="C49" s="86" t="s">
        <v>18</v>
      </c>
      <c r="D49" s="86"/>
      <c r="E49" s="86" t="s">
        <v>76</v>
      </c>
      <c r="F49" s="226">
        <f>SUM(F50:F54)</f>
        <v>0</v>
      </c>
      <c r="G49" s="226">
        <f>SUM(G50:G54)</f>
        <v>0</v>
      </c>
      <c r="H49" s="226">
        <f t="shared" si="0"/>
        <v>0</v>
      </c>
      <c r="I49" s="209">
        <f t="shared" si="1"/>
        <v>0</v>
      </c>
      <c r="J49" s="313"/>
      <c r="K49" s="326"/>
    </row>
    <row r="50" spans="2:11" ht="17.100000000000001" customHeight="1">
      <c r="B50" s="326"/>
      <c r="C50" s="86"/>
      <c r="D50" s="86" t="s">
        <v>77</v>
      </c>
      <c r="E50" s="86" t="s">
        <v>78</v>
      </c>
      <c r="F50" s="226">
        <v>0</v>
      </c>
      <c r="G50" s="226">
        <v>0</v>
      </c>
      <c r="H50" s="226">
        <f t="shared" si="0"/>
        <v>0</v>
      </c>
      <c r="I50" s="209">
        <f t="shared" si="1"/>
        <v>0</v>
      </c>
      <c r="J50" s="313"/>
      <c r="K50" s="326"/>
    </row>
    <row r="51" spans="2:11" s="53" customFormat="1" ht="30" customHeight="1">
      <c r="B51" s="326"/>
      <c r="C51" s="200"/>
      <c r="D51" s="200" t="s">
        <v>47</v>
      </c>
      <c r="E51" s="200" t="s">
        <v>79</v>
      </c>
      <c r="F51" s="226">
        <v>0</v>
      </c>
      <c r="G51" s="226">
        <v>0</v>
      </c>
      <c r="H51" s="226">
        <f t="shared" si="0"/>
        <v>0</v>
      </c>
      <c r="I51" s="210">
        <f t="shared" si="1"/>
        <v>0</v>
      </c>
      <c r="J51" s="313"/>
      <c r="K51" s="326"/>
    </row>
    <row r="52" spans="2:11" s="53" customFormat="1">
      <c r="B52" s="326"/>
      <c r="C52" s="200"/>
      <c r="D52" s="200" t="s">
        <v>80</v>
      </c>
      <c r="E52" s="200" t="s">
        <v>81</v>
      </c>
      <c r="F52" s="226">
        <v>0</v>
      </c>
      <c r="G52" s="226">
        <v>0</v>
      </c>
      <c r="H52" s="226">
        <f t="shared" si="0"/>
        <v>0</v>
      </c>
      <c r="I52" s="210">
        <f t="shared" si="1"/>
        <v>0</v>
      </c>
      <c r="J52" s="313"/>
      <c r="K52" s="326"/>
    </row>
    <row r="53" spans="2:11" s="53" customFormat="1">
      <c r="B53" s="326"/>
      <c r="C53" s="200"/>
      <c r="D53" s="200" t="s">
        <v>82</v>
      </c>
      <c r="E53" s="200" t="s">
        <v>83</v>
      </c>
      <c r="F53" s="226">
        <v>0</v>
      </c>
      <c r="G53" s="226">
        <v>0</v>
      </c>
      <c r="H53" s="226">
        <f t="shared" si="0"/>
        <v>0</v>
      </c>
      <c r="I53" s="210">
        <f t="shared" si="1"/>
        <v>0</v>
      </c>
      <c r="J53" s="313"/>
      <c r="K53" s="326"/>
    </row>
    <row r="54" spans="2:11" s="53" customFormat="1">
      <c r="B54" s="327"/>
      <c r="C54" s="200"/>
      <c r="D54" s="200" t="s">
        <v>84</v>
      </c>
      <c r="E54" s="200" t="s">
        <v>56</v>
      </c>
      <c r="F54" s="226">
        <v>0</v>
      </c>
      <c r="G54" s="226">
        <v>0</v>
      </c>
      <c r="H54" s="226">
        <f t="shared" si="0"/>
        <v>0</v>
      </c>
      <c r="I54" s="210">
        <f t="shared" si="1"/>
        <v>0</v>
      </c>
      <c r="J54" s="314"/>
      <c r="K54" s="327"/>
    </row>
    <row r="55" spans="2:11" s="53" customFormat="1">
      <c r="B55" s="224" t="s">
        <v>85</v>
      </c>
      <c r="C55" s="224"/>
      <c r="D55" s="224"/>
      <c r="E55" s="181" t="s">
        <v>86</v>
      </c>
      <c r="F55" s="186">
        <v>0</v>
      </c>
      <c r="G55" s="186">
        <v>0</v>
      </c>
      <c r="H55" s="276">
        <f t="shared" si="0"/>
        <v>0</v>
      </c>
      <c r="I55" s="185">
        <f t="shared" si="1"/>
        <v>0</v>
      </c>
      <c r="J55" s="235"/>
      <c r="K55" s="200"/>
    </row>
    <row r="56" spans="2:11" ht="17.100000000000001" customHeight="1">
      <c r="B56" s="187" t="s">
        <v>87</v>
      </c>
      <c r="C56" s="187"/>
      <c r="D56" s="187"/>
      <c r="E56" s="236" t="s">
        <v>88</v>
      </c>
      <c r="F56" s="222">
        <f>F57+F58+F61+F62+F63</f>
        <v>0</v>
      </c>
      <c r="G56" s="222">
        <f>G57+G58+G61+G62+G63</f>
        <v>0</v>
      </c>
      <c r="H56" s="222">
        <f t="shared" si="0"/>
        <v>0</v>
      </c>
      <c r="I56" s="185">
        <f t="shared" si="1"/>
        <v>0</v>
      </c>
      <c r="J56" s="205"/>
      <c r="K56" s="325"/>
    </row>
    <row r="57" spans="2:11" s="53" customFormat="1">
      <c r="B57" s="334"/>
      <c r="C57" s="200" t="s">
        <v>16</v>
      </c>
      <c r="D57" s="200"/>
      <c r="E57" s="200" t="s">
        <v>89</v>
      </c>
      <c r="F57" s="230">
        <v>0</v>
      </c>
      <c r="G57" s="230">
        <v>0</v>
      </c>
      <c r="H57" s="230">
        <f t="shared" si="0"/>
        <v>0</v>
      </c>
      <c r="I57" s="210">
        <f t="shared" si="1"/>
        <v>0</v>
      </c>
      <c r="J57" s="317"/>
      <c r="K57" s="326"/>
    </row>
    <row r="58" spans="2:11" ht="16.5" customHeight="1">
      <c r="B58" s="335"/>
      <c r="C58" s="86" t="s">
        <v>18</v>
      </c>
      <c r="D58" s="86"/>
      <c r="E58" s="86" t="s">
        <v>90</v>
      </c>
      <c r="F58" s="226">
        <f>SUM(F59:F60)</f>
        <v>0</v>
      </c>
      <c r="G58" s="226">
        <f>SUM(G59:G60)</f>
        <v>0</v>
      </c>
      <c r="H58" s="226">
        <f t="shared" si="0"/>
        <v>0</v>
      </c>
      <c r="I58" s="209">
        <f t="shared" si="1"/>
        <v>0</v>
      </c>
      <c r="J58" s="318"/>
      <c r="K58" s="326"/>
    </row>
    <row r="59" spans="2:11" ht="17.100000000000001" customHeight="1">
      <c r="B59" s="335"/>
      <c r="C59" s="86"/>
      <c r="D59" s="86" t="s">
        <v>77</v>
      </c>
      <c r="E59" s="86" t="s">
        <v>91</v>
      </c>
      <c r="F59" s="226">
        <v>0</v>
      </c>
      <c r="G59" s="226">
        <v>0</v>
      </c>
      <c r="H59" s="226">
        <f t="shared" si="0"/>
        <v>0</v>
      </c>
      <c r="I59" s="209">
        <f t="shared" si="1"/>
        <v>0</v>
      </c>
      <c r="J59" s="318"/>
      <c r="K59" s="326"/>
    </row>
    <row r="60" spans="2:11" ht="17.100000000000001" customHeight="1">
      <c r="B60" s="335"/>
      <c r="C60" s="86"/>
      <c r="D60" s="86" t="s">
        <v>47</v>
      </c>
      <c r="E60" s="86" t="s">
        <v>92</v>
      </c>
      <c r="F60" s="226">
        <v>0</v>
      </c>
      <c r="G60" s="226">
        <v>0</v>
      </c>
      <c r="H60" s="226">
        <f t="shared" si="0"/>
        <v>0</v>
      </c>
      <c r="I60" s="209">
        <f t="shared" si="1"/>
        <v>0</v>
      </c>
      <c r="J60" s="318"/>
      <c r="K60" s="326"/>
    </row>
    <row r="61" spans="2:11" ht="17.100000000000001" customHeight="1">
      <c r="B61" s="335"/>
      <c r="C61" s="86" t="s">
        <v>20</v>
      </c>
      <c r="D61" s="86"/>
      <c r="E61" s="86" t="s">
        <v>93</v>
      </c>
      <c r="F61" s="226">
        <v>0</v>
      </c>
      <c r="G61" s="226">
        <v>0</v>
      </c>
      <c r="H61" s="226">
        <f t="shared" si="0"/>
        <v>0</v>
      </c>
      <c r="I61" s="209">
        <f t="shared" si="1"/>
        <v>0</v>
      </c>
      <c r="J61" s="318"/>
      <c r="K61" s="326"/>
    </row>
    <row r="62" spans="2:11" ht="17.100000000000001" customHeight="1">
      <c r="B62" s="335"/>
      <c r="C62" s="86" t="s">
        <v>22</v>
      </c>
      <c r="D62" s="86"/>
      <c r="E62" s="86" t="s">
        <v>94</v>
      </c>
      <c r="F62" s="226">
        <v>0</v>
      </c>
      <c r="G62" s="226">
        <v>0</v>
      </c>
      <c r="H62" s="226">
        <f t="shared" si="0"/>
        <v>0</v>
      </c>
      <c r="I62" s="209">
        <f t="shared" si="1"/>
        <v>0</v>
      </c>
      <c r="J62" s="318"/>
      <c r="K62" s="326"/>
    </row>
    <row r="63" spans="2:11" s="53" customFormat="1" ht="36" customHeight="1">
      <c r="B63" s="336"/>
      <c r="C63" s="200" t="s">
        <v>24</v>
      </c>
      <c r="D63" s="200"/>
      <c r="E63" s="237" t="s">
        <v>95</v>
      </c>
      <c r="F63" s="226">
        <v>0</v>
      </c>
      <c r="G63" s="226">
        <v>0</v>
      </c>
      <c r="H63" s="226">
        <f t="shared" si="0"/>
        <v>0</v>
      </c>
      <c r="I63" s="210">
        <f t="shared" si="1"/>
        <v>0</v>
      </c>
      <c r="J63" s="319"/>
      <c r="K63" s="327"/>
    </row>
    <row r="64" spans="2:11" ht="17.100000000000001" customHeight="1">
      <c r="B64" s="193" t="s">
        <v>96</v>
      </c>
      <c r="C64" s="193"/>
      <c r="D64" s="193"/>
      <c r="E64" s="236" t="s">
        <v>97</v>
      </c>
      <c r="F64" s="222">
        <f>SUM(F65:F66,F76)+F75</f>
        <v>0</v>
      </c>
      <c r="G64" s="222">
        <f>SUM(G65:G66,G76)+G75</f>
        <v>0</v>
      </c>
      <c r="H64" s="222">
        <f t="shared" si="0"/>
        <v>0</v>
      </c>
      <c r="I64" s="185">
        <f t="shared" si="1"/>
        <v>0</v>
      </c>
      <c r="J64" s="205"/>
      <c r="K64" s="325"/>
    </row>
    <row r="65" spans="2:11" ht="17.100000000000001" customHeight="1">
      <c r="B65" s="325"/>
      <c r="C65" s="86" t="s">
        <v>16</v>
      </c>
      <c r="D65" s="86"/>
      <c r="E65" s="86" t="s">
        <v>98</v>
      </c>
      <c r="F65" s="226">
        <v>0</v>
      </c>
      <c r="G65" s="226">
        <v>0</v>
      </c>
      <c r="H65" s="226">
        <f t="shared" si="0"/>
        <v>0</v>
      </c>
      <c r="I65" s="209">
        <f t="shared" si="1"/>
        <v>0</v>
      </c>
      <c r="J65" s="312"/>
      <c r="K65" s="326"/>
    </row>
    <row r="66" spans="2:11" s="53" customFormat="1" ht="17.25" customHeight="1">
      <c r="B66" s="326"/>
      <c r="C66" s="200" t="s">
        <v>18</v>
      </c>
      <c r="D66" s="200"/>
      <c r="E66" s="200" t="s">
        <v>99</v>
      </c>
      <c r="F66" s="230">
        <f>SUM(F67:F74)</f>
        <v>0</v>
      </c>
      <c r="G66" s="230">
        <f>SUM(G67:G74)</f>
        <v>0</v>
      </c>
      <c r="H66" s="230">
        <f t="shared" si="0"/>
        <v>0</v>
      </c>
      <c r="I66" s="210">
        <f t="shared" si="1"/>
        <v>0</v>
      </c>
      <c r="J66" s="313"/>
      <c r="K66" s="326"/>
    </row>
    <row r="67" spans="2:11" ht="17.100000000000001" customHeight="1">
      <c r="B67" s="326"/>
      <c r="D67" s="86" t="s">
        <v>16</v>
      </c>
      <c r="E67" s="86" t="s">
        <v>100</v>
      </c>
      <c r="F67" s="226">
        <v>0</v>
      </c>
      <c r="G67" s="226">
        <v>0</v>
      </c>
      <c r="H67" s="226">
        <f t="shared" si="0"/>
        <v>0</v>
      </c>
      <c r="I67" s="209">
        <f t="shared" si="1"/>
        <v>0</v>
      </c>
      <c r="J67" s="313"/>
      <c r="K67" s="326"/>
    </row>
    <row r="68" spans="2:11" ht="17.100000000000001" customHeight="1">
      <c r="B68" s="326"/>
      <c r="D68" s="86" t="s">
        <v>18</v>
      </c>
      <c r="E68" s="238" t="s">
        <v>101</v>
      </c>
      <c r="F68" s="226">
        <v>0</v>
      </c>
      <c r="G68" s="226">
        <v>0</v>
      </c>
      <c r="H68" s="226">
        <f t="shared" si="0"/>
        <v>0</v>
      </c>
      <c r="I68" s="209">
        <f t="shared" si="1"/>
        <v>0</v>
      </c>
      <c r="J68" s="313"/>
      <c r="K68" s="326"/>
    </row>
    <row r="69" spans="2:11" ht="17.100000000000001" customHeight="1">
      <c r="B69" s="326"/>
      <c r="D69" s="86" t="s">
        <v>20</v>
      </c>
      <c r="E69" s="86" t="s">
        <v>102</v>
      </c>
      <c r="F69" s="226">
        <v>0</v>
      </c>
      <c r="G69" s="226">
        <v>0</v>
      </c>
      <c r="H69" s="226">
        <f t="shared" si="0"/>
        <v>0</v>
      </c>
      <c r="I69" s="209">
        <f t="shared" si="1"/>
        <v>0</v>
      </c>
      <c r="J69" s="313"/>
      <c r="K69" s="326"/>
    </row>
    <row r="70" spans="2:11" ht="17.100000000000001" customHeight="1">
      <c r="B70" s="326"/>
      <c r="D70" s="86" t="s">
        <v>22</v>
      </c>
      <c r="E70" s="86" t="s">
        <v>103</v>
      </c>
      <c r="F70" s="226">
        <v>0</v>
      </c>
      <c r="G70" s="226">
        <v>0</v>
      </c>
      <c r="H70" s="226">
        <f t="shared" si="0"/>
        <v>0</v>
      </c>
      <c r="I70" s="209">
        <f t="shared" si="1"/>
        <v>0</v>
      </c>
      <c r="J70" s="313"/>
      <c r="K70" s="326"/>
    </row>
    <row r="71" spans="2:11" ht="17.100000000000001" customHeight="1">
      <c r="B71" s="326"/>
      <c r="D71" s="86" t="s">
        <v>24</v>
      </c>
      <c r="E71" s="86" t="s">
        <v>104</v>
      </c>
      <c r="F71" s="226">
        <v>0</v>
      </c>
      <c r="G71" s="226">
        <v>0</v>
      </c>
      <c r="H71" s="226">
        <f t="shared" si="0"/>
        <v>0</v>
      </c>
      <c r="I71" s="209">
        <f t="shared" si="1"/>
        <v>0</v>
      </c>
      <c r="J71" s="313"/>
      <c r="K71" s="326"/>
    </row>
    <row r="72" spans="2:11" ht="17.100000000000001" customHeight="1">
      <c r="B72" s="326"/>
      <c r="D72" s="86" t="s">
        <v>26</v>
      </c>
      <c r="E72" s="86" t="s">
        <v>105</v>
      </c>
      <c r="F72" s="226">
        <v>0</v>
      </c>
      <c r="G72" s="226">
        <v>0</v>
      </c>
      <c r="H72" s="226">
        <f t="shared" si="0"/>
        <v>0</v>
      </c>
      <c r="I72" s="209">
        <f t="shared" si="1"/>
        <v>0</v>
      </c>
      <c r="J72" s="313"/>
      <c r="K72" s="326"/>
    </row>
    <row r="73" spans="2:11" ht="17.100000000000001" customHeight="1">
      <c r="B73" s="326"/>
      <c r="D73" s="86" t="s">
        <v>28</v>
      </c>
      <c r="E73" s="86" t="s">
        <v>106</v>
      </c>
      <c r="F73" s="226">
        <v>0</v>
      </c>
      <c r="G73" s="226">
        <v>0</v>
      </c>
      <c r="H73" s="226">
        <f t="shared" si="0"/>
        <v>0</v>
      </c>
      <c r="I73" s="209">
        <f t="shared" si="1"/>
        <v>0</v>
      </c>
      <c r="J73" s="313"/>
      <c r="K73" s="326"/>
    </row>
    <row r="74" spans="2:11" ht="17.100000000000001" customHeight="1">
      <c r="B74" s="326"/>
      <c r="D74" s="86" t="s">
        <v>30</v>
      </c>
      <c r="E74" s="86" t="s">
        <v>107</v>
      </c>
      <c r="F74" s="226">
        <v>0</v>
      </c>
      <c r="G74" s="226">
        <v>0</v>
      </c>
      <c r="H74" s="226">
        <f t="shared" si="0"/>
        <v>0</v>
      </c>
      <c r="I74" s="209">
        <f t="shared" si="1"/>
        <v>0</v>
      </c>
      <c r="J74" s="313"/>
      <c r="K74" s="326"/>
    </row>
    <row r="75" spans="2:11" ht="17.100000000000001" customHeight="1">
      <c r="B75" s="326"/>
      <c r="C75" s="86" t="s">
        <v>20</v>
      </c>
      <c r="D75" s="86"/>
      <c r="E75" s="86" t="s">
        <v>332</v>
      </c>
      <c r="F75" s="226">
        <v>0</v>
      </c>
      <c r="G75" s="226">
        <v>0</v>
      </c>
      <c r="H75" s="226">
        <f t="shared" si="0"/>
        <v>0</v>
      </c>
      <c r="I75" s="209">
        <f t="shared" si="1"/>
        <v>0</v>
      </c>
      <c r="J75" s="313"/>
      <c r="K75" s="326"/>
    </row>
    <row r="76" spans="2:11" ht="17.100000000000001" customHeight="1">
      <c r="B76" s="327"/>
      <c r="C76" s="86" t="s">
        <v>22</v>
      </c>
      <c r="D76" s="86"/>
      <c r="E76" s="200" t="s">
        <v>108</v>
      </c>
      <c r="F76" s="226">
        <v>0</v>
      </c>
      <c r="G76" s="226">
        <v>0</v>
      </c>
      <c r="H76" s="226">
        <f t="shared" si="0"/>
        <v>0</v>
      </c>
      <c r="I76" s="209">
        <f t="shared" si="1"/>
        <v>0</v>
      </c>
      <c r="J76" s="314"/>
      <c r="K76" s="327"/>
    </row>
    <row r="77" spans="2:11" ht="17.100000000000001" customHeight="1">
      <c r="B77" s="184" t="s">
        <v>109</v>
      </c>
      <c r="C77" s="239"/>
      <c r="D77" s="239"/>
      <c r="E77" s="189" t="s">
        <v>110</v>
      </c>
      <c r="F77" s="222">
        <f>SUM(F78:F80)</f>
        <v>0</v>
      </c>
      <c r="G77" s="222">
        <f>SUM(G78:G80)</f>
        <v>0</v>
      </c>
      <c r="H77" s="222">
        <f t="shared" ref="H77:H111" si="2">G77-F77</f>
        <v>0</v>
      </c>
      <c r="I77" s="185">
        <f t="shared" ref="I77:I111" si="3">IFERROR(H77/F77*100,0)</f>
        <v>0</v>
      </c>
      <c r="J77" s="188"/>
      <c r="K77" s="325"/>
    </row>
    <row r="78" spans="2:11" ht="17.100000000000001" customHeight="1">
      <c r="B78" s="325"/>
      <c r="C78" s="86" t="s">
        <v>16</v>
      </c>
      <c r="D78" s="86"/>
      <c r="E78" s="86" t="s">
        <v>111</v>
      </c>
      <c r="F78" s="226">
        <v>0</v>
      </c>
      <c r="G78" s="226">
        <v>0</v>
      </c>
      <c r="H78" s="226">
        <f t="shared" si="2"/>
        <v>0</v>
      </c>
      <c r="I78" s="209">
        <f t="shared" si="3"/>
        <v>0</v>
      </c>
      <c r="J78" s="312"/>
      <c r="K78" s="326"/>
    </row>
    <row r="79" spans="2:11" ht="17.100000000000001" customHeight="1">
      <c r="B79" s="326"/>
      <c r="C79" s="86" t="s">
        <v>18</v>
      </c>
      <c r="D79" s="86"/>
      <c r="E79" s="86" t="s">
        <v>112</v>
      </c>
      <c r="F79" s="226">
        <v>0</v>
      </c>
      <c r="G79" s="226">
        <v>0</v>
      </c>
      <c r="H79" s="226">
        <f t="shared" si="2"/>
        <v>0</v>
      </c>
      <c r="I79" s="209">
        <f t="shared" si="3"/>
        <v>0</v>
      </c>
      <c r="J79" s="313"/>
      <c r="K79" s="326"/>
    </row>
    <row r="80" spans="2:11" ht="17.100000000000001" customHeight="1">
      <c r="B80" s="327"/>
      <c r="C80" s="86" t="s">
        <v>20</v>
      </c>
      <c r="D80" s="86"/>
      <c r="E80" s="86" t="s">
        <v>113</v>
      </c>
      <c r="F80" s="226">
        <v>0</v>
      </c>
      <c r="G80" s="226">
        <v>0</v>
      </c>
      <c r="H80" s="226">
        <f t="shared" si="2"/>
        <v>0</v>
      </c>
      <c r="I80" s="209">
        <f t="shared" si="3"/>
        <v>0</v>
      </c>
      <c r="J80" s="314"/>
      <c r="K80" s="327"/>
    </row>
    <row r="81" spans="2:11" ht="17.100000000000001" customHeight="1">
      <c r="B81" s="187" t="s">
        <v>114</v>
      </c>
      <c r="C81" s="187"/>
      <c r="D81" s="187"/>
      <c r="E81" s="236" t="s">
        <v>115</v>
      </c>
      <c r="F81" s="222">
        <f>SUM(F82:F85)</f>
        <v>0</v>
      </c>
      <c r="G81" s="222">
        <f>SUM(G82:G85)</f>
        <v>0</v>
      </c>
      <c r="H81" s="222">
        <f t="shared" si="2"/>
        <v>0</v>
      </c>
      <c r="I81" s="188">
        <f t="shared" si="3"/>
        <v>0</v>
      </c>
      <c r="J81" s="188"/>
      <c r="K81" s="325"/>
    </row>
    <row r="82" spans="2:11" ht="17.100000000000001" customHeight="1">
      <c r="B82" s="325"/>
      <c r="C82" s="86"/>
      <c r="D82" s="86" t="s">
        <v>45</v>
      </c>
      <c r="E82" s="86" t="s">
        <v>116</v>
      </c>
      <c r="F82" s="226">
        <v>0</v>
      </c>
      <c r="G82" s="226">
        <v>0</v>
      </c>
      <c r="H82" s="226">
        <f t="shared" si="2"/>
        <v>0</v>
      </c>
      <c r="I82" s="209">
        <f t="shared" si="3"/>
        <v>0</v>
      </c>
      <c r="J82" s="312"/>
      <c r="K82" s="326"/>
    </row>
    <row r="83" spans="2:11" ht="17.100000000000001" customHeight="1">
      <c r="B83" s="326"/>
      <c r="C83" s="86"/>
      <c r="D83" s="240" t="s">
        <v>47</v>
      </c>
      <c r="E83" s="86" t="s">
        <v>117</v>
      </c>
      <c r="F83" s="226">
        <v>0</v>
      </c>
      <c r="G83" s="226">
        <v>0</v>
      </c>
      <c r="H83" s="226">
        <f t="shared" si="2"/>
        <v>0</v>
      </c>
      <c r="I83" s="209">
        <f t="shared" si="3"/>
        <v>0</v>
      </c>
      <c r="J83" s="313"/>
      <c r="K83" s="326"/>
    </row>
    <row r="84" spans="2:11" ht="17.100000000000001" customHeight="1">
      <c r="B84" s="326"/>
      <c r="C84" s="86"/>
      <c r="D84" s="86" t="s">
        <v>49</v>
      </c>
      <c r="E84" s="86" t="s">
        <v>118</v>
      </c>
      <c r="F84" s="226">
        <v>0</v>
      </c>
      <c r="G84" s="226">
        <v>0</v>
      </c>
      <c r="H84" s="226">
        <f t="shared" si="2"/>
        <v>0</v>
      </c>
      <c r="I84" s="209">
        <f t="shared" si="3"/>
        <v>0</v>
      </c>
      <c r="J84" s="313"/>
      <c r="K84" s="326"/>
    </row>
    <row r="85" spans="2:11" ht="17.100000000000001" customHeight="1">
      <c r="B85" s="326"/>
      <c r="C85" s="86"/>
      <c r="D85" s="86" t="s">
        <v>51</v>
      </c>
      <c r="E85" s="86" t="s">
        <v>113</v>
      </c>
      <c r="F85" s="226">
        <v>0</v>
      </c>
      <c r="G85" s="226">
        <v>0</v>
      </c>
      <c r="H85" s="226">
        <f t="shared" si="2"/>
        <v>0</v>
      </c>
      <c r="I85" s="209">
        <f t="shared" si="3"/>
        <v>0</v>
      </c>
      <c r="J85" s="314"/>
      <c r="K85" s="326"/>
    </row>
    <row r="86" spans="2:11" ht="17.100000000000001" customHeight="1">
      <c r="B86" s="193" t="s">
        <v>119</v>
      </c>
      <c r="C86" s="193"/>
      <c r="D86" s="193"/>
      <c r="E86" s="236" t="s">
        <v>120</v>
      </c>
      <c r="F86" s="222">
        <f>SUM(F87:F90)</f>
        <v>0</v>
      </c>
      <c r="G86" s="222">
        <f>SUM(G87:G90)</f>
        <v>0</v>
      </c>
      <c r="H86" s="222">
        <f t="shared" si="2"/>
        <v>0</v>
      </c>
      <c r="I86" s="185">
        <f t="shared" si="3"/>
        <v>0</v>
      </c>
      <c r="J86" s="205"/>
      <c r="K86" s="325"/>
    </row>
    <row r="87" spans="2:11" s="53" customFormat="1">
      <c r="B87" s="334"/>
      <c r="C87" s="200" t="s">
        <v>16</v>
      </c>
      <c r="D87" s="200"/>
      <c r="E87" s="241" t="s">
        <v>121</v>
      </c>
      <c r="F87" s="226">
        <v>0</v>
      </c>
      <c r="G87" s="226">
        <v>0</v>
      </c>
      <c r="H87" s="226">
        <f t="shared" si="2"/>
        <v>0</v>
      </c>
      <c r="I87" s="210">
        <f t="shared" si="3"/>
        <v>0</v>
      </c>
      <c r="J87" s="317"/>
      <c r="K87" s="326"/>
    </row>
    <row r="88" spans="2:11" s="53" customFormat="1">
      <c r="B88" s="335"/>
      <c r="C88" s="200" t="s">
        <v>18</v>
      </c>
      <c r="D88" s="200"/>
      <c r="E88" s="200" t="s">
        <v>122</v>
      </c>
      <c r="F88" s="226">
        <v>0</v>
      </c>
      <c r="G88" s="226">
        <v>0</v>
      </c>
      <c r="H88" s="226">
        <f t="shared" si="2"/>
        <v>0</v>
      </c>
      <c r="I88" s="210">
        <f t="shared" si="3"/>
        <v>0</v>
      </c>
      <c r="J88" s="318"/>
      <c r="K88" s="326"/>
    </row>
    <row r="89" spans="2:11" s="53" customFormat="1" ht="17.100000000000001" customHeight="1">
      <c r="B89" s="335"/>
      <c r="C89" s="200" t="s">
        <v>20</v>
      </c>
      <c r="D89" s="200"/>
      <c r="E89" s="200" t="s">
        <v>385</v>
      </c>
      <c r="F89" s="226">
        <v>0</v>
      </c>
      <c r="G89" s="226">
        <v>0</v>
      </c>
      <c r="H89" s="226">
        <f t="shared" si="2"/>
        <v>0</v>
      </c>
      <c r="I89" s="210">
        <f t="shared" si="3"/>
        <v>0</v>
      </c>
      <c r="J89" s="318"/>
      <c r="K89" s="326"/>
    </row>
    <row r="90" spans="2:11" s="53" customFormat="1">
      <c r="B90" s="335"/>
      <c r="C90" s="200" t="s">
        <v>22</v>
      </c>
      <c r="D90" s="200"/>
      <c r="E90" s="200" t="s">
        <v>123</v>
      </c>
      <c r="F90" s="226">
        <v>0</v>
      </c>
      <c r="G90" s="226">
        <v>0</v>
      </c>
      <c r="H90" s="226">
        <f t="shared" si="2"/>
        <v>0</v>
      </c>
      <c r="I90" s="210">
        <f t="shared" si="3"/>
        <v>0</v>
      </c>
      <c r="J90" s="319"/>
      <c r="K90" s="326"/>
    </row>
    <row r="91" spans="2:11" ht="17.100000000000001" customHeight="1">
      <c r="B91" s="335"/>
      <c r="C91" s="262"/>
      <c r="D91" s="262"/>
      <c r="E91" s="259" t="s">
        <v>124</v>
      </c>
      <c r="F91" s="260">
        <f>+F38+F47+F55+F56+F64+F77+F81+F86</f>
        <v>0</v>
      </c>
      <c r="G91" s="260">
        <f>+G38+G47+G55+G56+G64+G77+G81+G86</f>
        <v>0</v>
      </c>
      <c r="H91" s="260">
        <f t="shared" si="2"/>
        <v>0</v>
      </c>
      <c r="I91" s="263">
        <f t="shared" si="3"/>
        <v>0</v>
      </c>
      <c r="J91" s="263"/>
      <c r="K91" s="326"/>
    </row>
    <row r="92" spans="2:11" ht="17.100000000000001" customHeight="1">
      <c r="B92" s="337"/>
      <c r="C92" s="262"/>
      <c r="D92" s="262"/>
      <c r="E92" s="259" t="s">
        <v>125</v>
      </c>
      <c r="F92" s="271">
        <f>+F37-F91</f>
        <v>0</v>
      </c>
      <c r="G92" s="271">
        <f>+G37-G91</f>
        <v>0</v>
      </c>
      <c r="H92" s="271">
        <f t="shared" si="2"/>
        <v>0</v>
      </c>
      <c r="I92" s="272">
        <f t="shared" si="3"/>
        <v>0</v>
      </c>
      <c r="J92" s="272"/>
      <c r="K92" s="327"/>
    </row>
    <row r="93" spans="2:11" ht="28.8">
      <c r="B93" s="183" t="s">
        <v>126</v>
      </c>
      <c r="C93" s="184"/>
      <c r="D93" s="184"/>
      <c r="E93" s="189" t="s">
        <v>127</v>
      </c>
      <c r="F93" s="190">
        <v>0</v>
      </c>
      <c r="G93" s="190">
        <v>0</v>
      </c>
      <c r="H93" s="190">
        <f t="shared" si="2"/>
        <v>0</v>
      </c>
      <c r="I93" s="185">
        <f t="shared" si="3"/>
        <v>0</v>
      </c>
      <c r="J93" s="208"/>
      <c r="K93" s="201"/>
    </row>
    <row r="94" spans="2:11" ht="17.100000000000001" customHeight="1">
      <c r="B94" s="191" t="s">
        <v>128</v>
      </c>
      <c r="C94" s="191"/>
      <c r="D94" s="191"/>
      <c r="E94" s="242" t="s">
        <v>129</v>
      </c>
      <c r="F94" s="192">
        <f>+F95+F98+F99+F100</f>
        <v>0</v>
      </c>
      <c r="G94" s="192">
        <f>+G100</f>
        <v>0</v>
      </c>
      <c r="H94" s="192">
        <f t="shared" si="2"/>
        <v>0</v>
      </c>
      <c r="I94" s="185">
        <f t="shared" si="3"/>
        <v>0</v>
      </c>
      <c r="J94" s="243"/>
      <c r="K94" s="325"/>
    </row>
    <row r="95" spans="2:11" ht="28.8">
      <c r="B95" s="325"/>
      <c r="C95" s="86" t="s">
        <v>16</v>
      </c>
      <c r="D95" s="86"/>
      <c r="E95" s="245" t="s">
        <v>130</v>
      </c>
      <c r="F95" s="226">
        <f>SUM(F96:F97)</f>
        <v>0</v>
      </c>
      <c r="G95" s="226">
        <f>SUM(G96:G97)</f>
        <v>0</v>
      </c>
      <c r="H95" s="226">
        <f t="shared" si="2"/>
        <v>0</v>
      </c>
      <c r="I95" s="209">
        <f t="shared" si="3"/>
        <v>0</v>
      </c>
      <c r="J95" s="312"/>
      <c r="K95" s="326"/>
    </row>
    <row r="96" spans="2:11" ht="17.100000000000001" customHeight="1">
      <c r="B96" s="326"/>
      <c r="C96" s="86"/>
      <c r="D96" s="86" t="s">
        <v>16</v>
      </c>
      <c r="E96" s="86" t="s">
        <v>131</v>
      </c>
      <c r="F96" s="226">
        <v>0</v>
      </c>
      <c r="G96" s="226">
        <v>0</v>
      </c>
      <c r="H96" s="226">
        <f t="shared" si="2"/>
        <v>0</v>
      </c>
      <c r="I96" s="209">
        <f t="shared" si="3"/>
        <v>0</v>
      </c>
      <c r="J96" s="313"/>
      <c r="K96" s="326"/>
    </row>
    <row r="97" spans="2:11" ht="17.100000000000001" customHeight="1">
      <c r="B97" s="326"/>
      <c r="C97" s="86"/>
      <c r="D97" s="86" t="s">
        <v>18</v>
      </c>
      <c r="E97" s="86" t="s">
        <v>132</v>
      </c>
      <c r="F97" s="226">
        <v>0</v>
      </c>
      <c r="G97" s="226">
        <v>0</v>
      </c>
      <c r="H97" s="226">
        <f t="shared" si="2"/>
        <v>0</v>
      </c>
      <c r="I97" s="209">
        <f t="shared" si="3"/>
        <v>0</v>
      </c>
      <c r="J97" s="313"/>
      <c r="K97" s="326"/>
    </row>
    <row r="98" spans="2:11" ht="17.100000000000001" customHeight="1">
      <c r="B98" s="326"/>
      <c r="C98" s="86" t="s">
        <v>18</v>
      </c>
      <c r="D98" s="86"/>
      <c r="E98" s="200" t="s">
        <v>133</v>
      </c>
      <c r="F98" s="226">
        <v>0</v>
      </c>
      <c r="G98" s="226">
        <v>0</v>
      </c>
      <c r="H98" s="226">
        <f t="shared" si="2"/>
        <v>0</v>
      </c>
      <c r="I98" s="209">
        <f t="shared" si="3"/>
        <v>0</v>
      </c>
      <c r="J98" s="313"/>
      <c r="K98" s="326"/>
    </row>
    <row r="99" spans="2:11" ht="17.100000000000001" customHeight="1">
      <c r="B99" s="326"/>
      <c r="C99" s="86" t="s">
        <v>20</v>
      </c>
      <c r="D99" s="86"/>
      <c r="E99" s="200" t="s">
        <v>134</v>
      </c>
      <c r="F99" s="226">
        <v>0</v>
      </c>
      <c r="G99" s="226">
        <v>0</v>
      </c>
      <c r="H99" s="226">
        <f t="shared" si="2"/>
        <v>0</v>
      </c>
      <c r="I99" s="209">
        <f t="shared" si="3"/>
        <v>0</v>
      </c>
      <c r="J99" s="313"/>
      <c r="K99" s="326"/>
    </row>
    <row r="100" spans="2:11" ht="28.8">
      <c r="B100" s="326"/>
      <c r="C100" s="86" t="s">
        <v>22</v>
      </c>
      <c r="D100" s="86"/>
      <c r="E100" s="245" t="s">
        <v>135</v>
      </c>
      <c r="F100" s="226">
        <f>SUM(F101:F102)</f>
        <v>0</v>
      </c>
      <c r="G100" s="226">
        <f>SUM(G101:G102)</f>
        <v>0</v>
      </c>
      <c r="H100" s="226">
        <f t="shared" si="2"/>
        <v>0</v>
      </c>
      <c r="I100" s="209">
        <f t="shared" si="3"/>
        <v>0</v>
      </c>
      <c r="J100" s="313"/>
      <c r="K100" s="326"/>
    </row>
    <row r="101" spans="2:11" ht="17.100000000000001" customHeight="1">
      <c r="B101" s="326"/>
      <c r="C101" s="86"/>
      <c r="D101" s="86" t="s">
        <v>16</v>
      </c>
      <c r="E101" s="86" t="s">
        <v>136</v>
      </c>
      <c r="F101" s="226">
        <v>0</v>
      </c>
      <c r="G101" s="226">
        <v>0</v>
      </c>
      <c r="H101" s="226">
        <f t="shared" si="2"/>
        <v>0</v>
      </c>
      <c r="I101" s="209">
        <f t="shared" si="3"/>
        <v>0</v>
      </c>
      <c r="J101" s="313"/>
      <c r="K101" s="326"/>
    </row>
    <row r="102" spans="2:11" ht="17.100000000000001" customHeight="1">
      <c r="B102" s="327"/>
      <c r="C102" s="86"/>
      <c r="D102" s="86" t="s">
        <v>18</v>
      </c>
      <c r="E102" s="86" t="s">
        <v>132</v>
      </c>
      <c r="F102" s="226">
        <v>0</v>
      </c>
      <c r="G102" s="226">
        <v>0</v>
      </c>
      <c r="H102" s="226">
        <f t="shared" si="2"/>
        <v>0</v>
      </c>
      <c r="I102" s="209">
        <f t="shared" si="3"/>
        <v>0</v>
      </c>
      <c r="J102" s="314"/>
      <c r="K102" s="327"/>
    </row>
    <row r="103" spans="2:11" ht="28.8">
      <c r="B103" s="184" t="s">
        <v>137</v>
      </c>
      <c r="C103" s="184"/>
      <c r="D103" s="184"/>
      <c r="E103" s="244" t="s">
        <v>138</v>
      </c>
      <c r="F103" s="222">
        <f>SUM(F104:F106)</f>
        <v>0</v>
      </c>
      <c r="G103" s="222">
        <f>SUM(G104:G106)</f>
        <v>0</v>
      </c>
      <c r="H103" s="222">
        <f t="shared" si="2"/>
        <v>0</v>
      </c>
      <c r="I103" s="185">
        <f t="shared" si="3"/>
        <v>0</v>
      </c>
      <c r="J103" s="188"/>
      <c r="K103" s="325"/>
    </row>
    <row r="104" spans="2:11" ht="17.100000000000001" customHeight="1">
      <c r="B104" s="325"/>
      <c r="C104" s="86"/>
      <c r="D104" s="86" t="s">
        <v>45</v>
      </c>
      <c r="E104" s="86" t="s">
        <v>139</v>
      </c>
      <c r="F104" s="226">
        <v>0</v>
      </c>
      <c r="G104" s="226">
        <v>0</v>
      </c>
      <c r="H104" s="226">
        <f t="shared" si="2"/>
        <v>0</v>
      </c>
      <c r="I104" s="209">
        <f t="shared" si="3"/>
        <v>0</v>
      </c>
      <c r="J104" s="312"/>
      <c r="K104" s="326"/>
    </row>
    <row r="105" spans="2:11" ht="17.100000000000001" customHeight="1">
      <c r="B105" s="326"/>
      <c r="C105" s="86"/>
      <c r="D105" s="86" t="s">
        <v>47</v>
      </c>
      <c r="E105" s="86" t="s">
        <v>140</v>
      </c>
      <c r="F105" s="226">
        <v>0</v>
      </c>
      <c r="G105" s="226">
        <v>0</v>
      </c>
      <c r="H105" s="226">
        <f t="shared" si="2"/>
        <v>0</v>
      </c>
      <c r="I105" s="209">
        <f t="shared" si="3"/>
        <v>0</v>
      </c>
      <c r="J105" s="313"/>
      <c r="K105" s="326"/>
    </row>
    <row r="106" spans="2:11" ht="17.100000000000001" customHeight="1">
      <c r="B106" s="327"/>
      <c r="C106" s="86"/>
      <c r="D106" s="86" t="s">
        <v>49</v>
      </c>
      <c r="E106" s="86" t="s">
        <v>141</v>
      </c>
      <c r="F106" s="226">
        <v>0</v>
      </c>
      <c r="G106" s="226">
        <v>0</v>
      </c>
      <c r="H106" s="226">
        <f t="shared" si="2"/>
        <v>0</v>
      </c>
      <c r="I106" s="209">
        <f t="shared" si="3"/>
        <v>0</v>
      </c>
      <c r="J106" s="314"/>
      <c r="K106" s="327"/>
    </row>
    <row r="107" spans="2:11" s="46" customFormat="1" ht="17.100000000000001" customHeight="1">
      <c r="B107" s="187" t="s">
        <v>142</v>
      </c>
      <c r="C107" s="187"/>
      <c r="D107" s="187"/>
      <c r="E107" s="187" t="s">
        <v>143</v>
      </c>
      <c r="F107" s="222">
        <v>0</v>
      </c>
      <c r="G107" s="222">
        <v>0</v>
      </c>
      <c r="H107" s="222">
        <f t="shared" si="2"/>
        <v>0</v>
      </c>
      <c r="I107" s="185">
        <f t="shared" si="3"/>
        <v>0</v>
      </c>
      <c r="J107" s="246"/>
      <c r="K107" s="202"/>
    </row>
    <row r="108" spans="2:11" ht="17.100000000000001" customHeight="1">
      <c r="B108" s="333"/>
      <c r="C108" s="273"/>
      <c r="D108" s="273"/>
      <c r="E108" s="274" t="s">
        <v>144</v>
      </c>
      <c r="F108" s="260">
        <f>+F94+F103+F107</f>
        <v>0</v>
      </c>
      <c r="G108" s="260">
        <f>+G94+G103+G107</f>
        <v>0</v>
      </c>
      <c r="H108" s="260">
        <f t="shared" si="2"/>
        <v>0</v>
      </c>
      <c r="I108" s="263">
        <f t="shared" si="3"/>
        <v>0</v>
      </c>
      <c r="J108" s="275"/>
    </row>
    <row r="109" spans="2:11" s="48" customFormat="1" ht="15" customHeight="1">
      <c r="B109" s="326"/>
      <c r="C109" s="264"/>
      <c r="D109" s="264"/>
      <c r="E109" s="265" t="s">
        <v>145</v>
      </c>
      <c r="F109" s="266">
        <f>+F92+F108</f>
        <v>0</v>
      </c>
      <c r="G109" s="266">
        <f>+G92+G108</f>
        <v>0</v>
      </c>
      <c r="H109" s="266">
        <f t="shared" si="2"/>
        <v>0</v>
      </c>
      <c r="I109" s="263">
        <f t="shared" si="3"/>
        <v>0</v>
      </c>
      <c r="J109" s="267"/>
    </row>
    <row r="110" spans="2:11" s="48" customFormat="1" ht="15" customHeight="1">
      <c r="B110" s="326"/>
      <c r="C110" s="52"/>
      <c r="D110" s="52"/>
      <c r="E110" s="69" t="s">
        <v>146</v>
      </c>
      <c r="F110" s="70">
        <v>0</v>
      </c>
      <c r="G110" s="70">
        <v>0</v>
      </c>
      <c r="H110" s="277">
        <f t="shared" si="2"/>
        <v>0</v>
      </c>
      <c r="I110" s="179">
        <f t="shared" si="3"/>
        <v>0</v>
      </c>
      <c r="J110" s="204"/>
    </row>
    <row r="111" spans="2:11" s="48" customFormat="1" ht="15" customHeight="1">
      <c r="B111" s="327"/>
      <c r="C111" s="262"/>
      <c r="D111" s="262"/>
      <c r="E111" s="268" t="s">
        <v>147</v>
      </c>
      <c r="F111" s="260">
        <f>+F109-F110</f>
        <v>0</v>
      </c>
      <c r="G111" s="260">
        <f>+G109-G110</f>
        <v>0</v>
      </c>
      <c r="H111" s="278">
        <f t="shared" si="2"/>
        <v>0</v>
      </c>
      <c r="I111" s="269">
        <f t="shared" si="3"/>
        <v>0</v>
      </c>
      <c r="J111" s="270"/>
    </row>
    <row r="112" spans="2:11" s="48" customFormat="1">
      <c r="B112" s="50"/>
      <c r="C112" s="50"/>
      <c r="D112" s="50"/>
      <c r="E112" s="3"/>
      <c r="F112" s="3"/>
      <c r="G112" s="54"/>
      <c r="H112" s="54"/>
      <c r="I112" s="47"/>
      <c r="J112" s="47"/>
    </row>
    <row r="113" spans="5:10">
      <c r="I113" s="3"/>
      <c r="J113" s="3"/>
    </row>
    <row r="114" spans="5:10" ht="17.100000000000001" customHeight="1">
      <c r="I114" s="3"/>
      <c r="J114" s="3"/>
    </row>
    <row r="115" spans="5:10">
      <c r="I115" s="3"/>
      <c r="J115" s="3"/>
    </row>
    <row r="116" spans="5:10">
      <c r="I116" s="3"/>
      <c r="J116" s="3"/>
    </row>
    <row r="117" spans="5:10">
      <c r="I117" s="3"/>
      <c r="J117" s="3"/>
    </row>
    <row r="118" spans="5:10">
      <c r="E118" s="55"/>
      <c r="F118" s="56"/>
      <c r="G118" s="56"/>
      <c r="H118" s="56"/>
      <c r="I118" s="57"/>
      <c r="J118" s="57"/>
    </row>
    <row r="119" spans="5:10">
      <c r="F119" s="48"/>
    </row>
    <row r="120" spans="5:10">
      <c r="F120" s="48"/>
    </row>
    <row r="121" spans="5:10">
      <c r="F121" s="48"/>
    </row>
    <row r="122" spans="5:10">
      <c r="F122" s="48"/>
    </row>
    <row r="123" spans="5:10">
      <c r="F123" s="48"/>
    </row>
    <row r="124" spans="5:10">
      <c r="F124" s="48"/>
    </row>
    <row r="125" spans="5:10">
      <c r="F125" s="48"/>
    </row>
    <row r="126" spans="5:10">
      <c r="F126" s="48"/>
    </row>
  </sheetData>
  <mergeCells count="44">
    <mergeCell ref="K103:K106"/>
    <mergeCell ref="K86:K92"/>
    <mergeCell ref="K94:K102"/>
    <mergeCell ref="B108:B111"/>
    <mergeCell ref="B39:B46"/>
    <mergeCell ref="B48:B54"/>
    <mergeCell ref="B57:B63"/>
    <mergeCell ref="B65:B76"/>
    <mergeCell ref="B78:B80"/>
    <mergeCell ref="B82:B85"/>
    <mergeCell ref="B87:B92"/>
    <mergeCell ref="B95:B102"/>
    <mergeCell ref="B104:B106"/>
    <mergeCell ref="J78:J80"/>
    <mergeCell ref="J82:J85"/>
    <mergeCell ref="J87:J90"/>
    <mergeCell ref="B6:K6"/>
    <mergeCell ref="K56:K63"/>
    <mergeCell ref="K64:K76"/>
    <mergeCell ref="K77:K80"/>
    <mergeCell ref="K81:K85"/>
    <mergeCell ref="K12:K24"/>
    <mergeCell ref="K27:K33"/>
    <mergeCell ref="K34:K36"/>
    <mergeCell ref="K38:K46"/>
    <mergeCell ref="K47:K54"/>
    <mergeCell ref="B13:B24"/>
    <mergeCell ref="B28:B33"/>
    <mergeCell ref="B35:B37"/>
    <mergeCell ref="K7:K11"/>
    <mergeCell ref="F7:F8"/>
    <mergeCell ref="G7:G8"/>
    <mergeCell ref="H7:H8"/>
    <mergeCell ref="I7:I8"/>
    <mergeCell ref="J7:J8"/>
    <mergeCell ref="J13:J24"/>
    <mergeCell ref="J28:J33"/>
    <mergeCell ref="J95:J102"/>
    <mergeCell ref="J104:J106"/>
    <mergeCell ref="J35:J36"/>
    <mergeCell ref="J39:J46"/>
    <mergeCell ref="J48:J54"/>
    <mergeCell ref="J57:J63"/>
    <mergeCell ref="J65:J76"/>
  </mergeCells>
  <printOptions horizontalCentered="1" verticalCentered="1"/>
  <pageMargins left="7.874015748031496E-2" right="7.874015748031496E-2" top="0.23622047244094491" bottom="7.874015748031496E-2" header="0.51181102362204722" footer="0.51181102362204722"/>
  <pageSetup paperSize="9" scale="90" orientation="portrait" horizontalDpi="4294967292" verticalDpi="4294967292" r:id="rId1"/>
  <headerFooter alignWithMargins="0"/>
  <ignoredErrors>
    <ignoredError sqref="G6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E855-5B37-4C8D-A0B6-A71553047BD4}">
  <dimension ref="B1:O60"/>
  <sheetViews>
    <sheetView showGridLines="0" zoomScaleNormal="100" workbookViewId="0">
      <selection activeCell="G11" sqref="G11"/>
    </sheetView>
  </sheetViews>
  <sheetFormatPr defaultColWidth="9.109375" defaultRowHeight="14.4"/>
  <cols>
    <col min="1" max="1" width="9.109375" style="2"/>
    <col min="2" max="2" width="104.6640625" style="2" bestFit="1" customWidth="1"/>
    <col min="3" max="3" width="21.88671875" style="2" customWidth="1"/>
    <col min="4" max="4" width="23.88671875" style="2" bestFit="1" customWidth="1"/>
    <col min="5" max="5" width="13.6640625" style="2" bestFit="1" customWidth="1"/>
    <col min="6" max="6" width="20.6640625" style="2" customWidth="1"/>
    <col min="7" max="7" width="21.5546875" style="2" customWidth="1"/>
    <col min="8" max="8" width="11.88671875" style="2" bestFit="1" customWidth="1"/>
    <col min="9" max="9" width="43" style="2" bestFit="1" customWidth="1"/>
    <col min="10" max="10" width="10.109375" style="2" bestFit="1" customWidth="1"/>
    <col min="11" max="11" width="13.6640625" style="2" bestFit="1" customWidth="1"/>
    <col min="12" max="257" width="9.109375" style="2"/>
    <col min="258" max="258" width="86.5546875" style="2" bestFit="1" customWidth="1"/>
    <col min="259" max="259" width="21.88671875" style="2" customWidth="1"/>
    <col min="260" max="260" width="23.88671875" style="2" bestFit="1" customWidth="1"/>
    <col min="261" max="261" width="13.6640625" style="2" bestFit="1" customWidth="1"/>
    <col min="262" max="262" width="20.6640625" style="2" customWidth="1"/>
    <col min="263" max="263" width="17" style="2" customWidth="1"/>
    <col min="264" max="264" width="11.88671875" style="2" bestFit="1" customWidth="1"/>
    <col min="265" max="265" width="43" style="2" bestFit="1" customWidth="1"/>
    <col min="266" max="266" width="10.109375" style="2" bestFit="1" customWidth="1"/>
    <col min="267" max="267" width="13.6640625" style="2" bestFit="1" customWidth="1"/>
    <col min="268" max="513" width="9.109375" style="2"/>
    <col min="514" max="514" width="86.5546875" style="2" bestFit="1" customWidth="1"/>
    <col min="515" max="515" width="21.88671875" style="2" customWidth="1"/>
    <col min="516" max="516" width="23.88671875" style="2" bestFit="1" customWidth="1"/>
    <col min="517" max="517" width="13.6640625" style="2" bestFit="1" customWidth="1"/>
    <col min="518" max="518" width="20.6640625" style="2" customWidth="1"/>
    <col min="519" max="519" width="17" style="2" customWidth="1"/>
    <col min="520" max="520" width="11.88671875" style="2" bestFit="1" customWidth="1"/>
    <col min="521" max="521" width="43" style="2" bestFit="1" customWidth="1"/>
    <col min="522" max="522" width="10.109375" style="2" bestFit="1" customWidth="1"/>
    <col min="523" max="523" width="13.6640625" style="2" bestFit="1" customWidth="1"/>
    <col min="524" max="769" width="9.109375" style="2"/>
    <col min="770" max="770" width="86.5546875" style="2" bestFit="1" customWidth="1"/>
    <col min="771" max="771" width="21.88671875" style="2" customWidth="1"/>
    <col min="772" max="772" width="23.88671875" style="2" bestFit="1" customWidth="1"/>
    <col min="773" max="773" width="13.6640625" style="2" bestFit="1" customWidth="1"/>
    <col min="774" max="774" width="20.6640625" style="2" customWidth="1"/>
    <col min="775" max="775" width="17" style="2" customWidth="1"/>
    <col min="776" max="776" width="11.88671875" style="2" bestFit="1" customWidth="1"/>
    <col min="777" max="777" width="43" style="2" bestFit="1" customWidth="1"/>
    <col min="778" max="778" width="10.109375" style="2" bestFit="1" customWidth="1"/>
    <col min="779" max="779" width="13.6640625" style="2" bestFit="1" customWidth="1"/>
    <col min="780" max="1025" width="9.109375" style="2"/>
    <col min="1026" max="1026" width="86.5546875" style="2" bestFit="1" customWidth="1"/>
    <col min="1027" max="1027" width="21.88671875" style="2" customWidth="1"/>
    <col min="1028" max="1028" width="23.88671875" style="2" bestFit="1" customWidth="1"/>
    <col min="1029" max="1029" width="13.6640625" style="2" bestFit="1" customWidth="1"/>
    <col min="1030" max="1030" width="20.6640625" style="2" customWidth="1"/>
    <col min="1031" max="1031" width="17" style="2" customWidth="1"/>
    <col min="1032" max="1032" width="11.88671875" style="2" bestFit="1" customWidth="1"/>
    <col min="1033" max="1033" width="43" style="2" bestFit="1" customWidth="1"/>
    <col min="1034" max="1034" width="10.109375" style="2" bestFit="1" customWidth="1"/>
    <col min="1035" max="1035" width="13.6640625" style="2" bestFit="1" customWidth="1"/>
    <col min="1036" max="1281" width="9.109375" style="2"/>
    <col min="1282" max="1282" width="86.5546875" style="2" bestFit="1" customWidth="1"/>
    <col min="1283" max="1283" width="21.88671875" style="2" customWidth="1"/>
    <col min="1284" max="1284" width="23.88671875" style="2" bestFit="1" customWidth="1"/>
    <col min="1285" max="1285" width="13.6640625" style="2" bestFit="1" customWidth="1"/>
    <col min="1286" max="1286" width="20.6640625" style="2" customWidth="1"/>
    <col min="1287" max="1287" width="17" style="2" customWidth="1"/>
    <col min="1288" max="1288" width="11.88671875" style="2" bestFit="1" customWidth="1"/>
    <col min="1289" max="1289" width="43" style="2" bestFit="1" customWidth="1"/>
    <col min="1290" max="1290" width="10.109375" style="2" bestFit="1" customWidth="1"/>
    <col min="1291" max="1291" width="13.6640625" style="2" bestFit="1" customWidth="1"/>
    <col min="1292" max="1537" width="9.109375" style="2"/>
    <col min="1538" max="1538" width="86.5546875" style="2" bestFit="1" customWidth="1"/>
    <col min="1539" max="1539" width="21.88671875" style="2" customWidth="1"/>
    <col min="1540" max="1540" width="23.88671875" style="2" bestFit="1" customWidth="1"/>
    <col min="1541" max="1541" width="13.6640625" style="2" bestFit="1" customWidth="1"/>
    <col min="1542" max="1542" width="20.6640625" style="2" customWidth="1"/>
    <col min="1543" max="1543" width="17" style="2" customWidth="1"/>
    <col min="1544" max="1544" width="11.88671875" style="2" bestFit="1" customWidth="1"/>
    <col min="1545" max="1545" width="43" style="2" bestFit="1" customWidth="1"/>
    <col min="1546" max="1546" width="10.109375" style="2" bestFit="1" customWidth="1"/>
    <col min="1547" max="1547" width="13.6640625" style="2" bestFit="1" customWidth="1"/>
    <col min="1548" max="1793" width="9.109375" style="2"/>
    <col min="1794" max="1794" width="86.5546875" style="2" bestFit="1" customWidth="1"/>
    <col min="1795" max="1795" width="21.88671875" style="2" customWidth="1"/>
    <col min="1796" max="1796" width="23.88671875" style="2" bestFit="1" customWidth="1"/>
    <col min="1797" max="1797" width="13.6640625" style="2" bestFit="1" customWidth="1"/>
    <col min="1798" max="1798" width="20.6640625" style="2" customWidth="1"/>
    <col min="1799" max="1799" width="17" style="2" customWidth="1"/>
    <col min="1800" max="1800" width="11.88671875" style="2" bestFit="1" customWidth="1"/>
    <col min="1801" max="1801" width="43" style="2" bestFit="1" customWidth="1"/>
    <col min="1802" max="1802" width="10.109375" style="2" bestFit="1" customWidth="1"/>
    <col min="1803" max="1803" width="13.6640625" style="2" bestFit="1" customWidth="1"/>
    <col min="1804" max="2049" width="9.109375" style="2"/>
    <col min="2050" max="2050" width="86.5546875" style="2" bestFit="1" customWidth="1"/>
    <col min="2051" max="2051" width="21.88671875" style="2" customWidth="1"/>
    <col min="2052" max="2052" width="23.88671875" style="2" bestFit="1" customWidth="1"/>
    <col min="2053" max="2053" width="13.6640625" style="2" bestFit="1" customWidth="1"/>
    <col min="2054" max="2054" width="20.6640625" style="2" customWidth="1"/>
    <col min="2055" max="2055" width="17" style="2" customWidth="1"/>
    <col min="2056" max="2056" width="11.88671875" style="2" bestFit="1" customWidth="1"/>
    <col min="2057" max="2057" width="43" style="2" bestFit="1" customWidth="1"/>
    <col min="2058" max="2058" width="10.109375" style="2" bestFit="1" customWidth="1"/>
    <col min="2059" max="2059" width="13.6640625" style="2" bestFit="1" customWidth="1"/>
    <col min="2060" max="2305" width="9.109375" style="2"/>
    <col min="2306" max="2306" width="86.5546875" style="2" bestFit="1" customWidth="1"/>
    <col min="2307" max="2307" width="21.88671875" style="2" customWidth="1"/>
    <col min="2308" max="2308" width="23.88671875" style="2" bestFit="1" customWidth="1"/>
    <col min="2309" max="2309" width="13.6640625" style="2" bestFit="1" customWidth="1"/>
    <col min="2310" max="2310" width="20.6640625" style="2" customWidth="1"/>
    <col min="2311" max="2311" width="17" style="2" customWidth="1"/>
    <col min="2312" max="2312" width="11.88671875" style="2" bestFit="1" customWidth="1"/>
    <col min="2313" max="2313" width="43" style="2" bestFit="1" customWidth="1"/>
    <col min="2314" max="2314" width="10.109375" style="2" bestFit="1" customWidth="1"/>
    <col min="2315" max="2315" width="13.6640625" style="2" bestFit="1" customWidth="1"/>
    <col min="2316" max="2561" width="9.109375" style="2"/>
    <col min="2562" max="2562" width="86.5546875" style="2" bestFit="1" customWidth="1"/>
    <col min="2563" max="2563" width="21.88671875" style="2" customWidth="1"/>
    <col min="2564" max="2564" width="23.88671875" style="2" bestFit="1" customWidth="1"/>
    <col min="2565" max="2565" width="13.6640625" style="2" bestFit="1" customWidth="1"/>
    <col min="2566" max="2566" width="20.6640625" style="2" customWidth="1"/>
    <col min="2567" max="2567" width="17" style="2" customWidth="1"/>
    <col min="2568" max="2568" width="11.88671875" style="2" bestFit="1" customWidth="1"/>
    <col min="2569" max="2569" width="43" style="2" bestFit="1" customWidth="1"/>
    <col min="2570" max="2570" width="10.109375" style="2" bestFit="1" customWidth="1"/>
    <col min="2571" max="2571" width="13.6640625" style="2" bestFit="1" customWidth="1"/>
    <col min="2572" max="2817" width="9.109375" style="2"/>
    <col min="2818" max="2818" width="86.5546875" style="2" bestFit="1" customWidth="1"/>
    <col min="2819" max="2819" width="21.88671875" style="2" customWidth="1"/>
    <col min="2820" max="2820" width="23.88671875" style="2" bestFit="1" customWidth="1"/>
    <col min="2821" max="2821" width="13.6640625" style="2" bestFit="1" customWidth="1"/>
    <col min="2822" max="2822" width="20.6640625" style="2" customWidth="1"/>
    <col min="2823" max="2823" width="17" style="2" customWidth="1"/>
    <col min="2824" max="2824" width="11.88671875" style="2" bestFit="1" customWidth="1"/>
    <col min="2825" max="2825" width="43" style="2" bestFit="1" customWidth="1"/>
    <col min="2826" max="2826" width="10.109375" style="2" bestFit="1" customWidth="1"/>
    <col min="2827" max="2827" width="13.6640625" style="2" bestFit="1" customWidth="1"/>
    <col min="2828" max="3073" width="9.109375" style="2"/>
    <col min="3074" max="3074" width="86.5546875" style="2" bestFit="1" customWidth="1"/>
    <col min="3075" max="3075" width="21.88671875" style="2" customWidth="1"/>
    <col min="3076" max="3076" width="23.88671875" style="2" bestFit="1" customWidth="1"/>
    <col min="3077" max="3077" width="13.6640625" style="2" bestFit="1" customWidth="1"/>
    <col min="3078" max="3078" width="20.6640625" style="2" customWidth="1"/>
    <col min="3079" max="3079" width="17" style="2" customWidth="1"/>
    <col min="3080" max="3080" width="11.88671875" style="2" bestFit="1" customWidth="1"/>
    <col min="3081" max="3081" width="43" style="2" bestFit="1" customWidth="1"/>
    <col min="3082" max="3082" width="10.109375" style="2" bestFit="1" customWidth="1"/>
    <col min="3083" max="3083" width="13.6640625" style="2" bestFit="1" customWidth="1"/>
    <col min="3084" max="3329" width="9.109375" style="2"/>
    <col min="3330" max="3330" width="86.5546875" style="2" bestFit="1" customWidth="1"/>
    <col min="3331" max="3331" width="21.88671875" style="2" customWidth="1"/>
    <col min="3332" max="3332" width="23.88671875" style="2" bestFit="1" customWidth="1"/>
    <col min="3333" max="3333" width="13.6640625" style="2" bestFit="1" customWidth="1"/>
    <col min="3334" max="3334" width="20.6640625" style="2" customWidth="1"/>
    <col min="3335" max="3335" width="17" style="2" customWidth="1"/>
    <col min="3336" max="3336" width="11.88671875" style="2" bestFit="1" customWidth="1"/>
    <col min="3337" max="3337" width="43" style="2" bestFit="1" customWidth="1"/>
    <col min="3338" max="3338" width="10.109375" style="2" bestFit="1" customWidth="1"/>
    <col min="3339" max="3339" width="13.6640625" style="2" bestFit="1" customWidth="1"/>
    <col min="3340" max="3585" width="9.109375" style="2"/>
    <col min="3586" max="3586" width="86.5546875" style="2" bestFit="1" customWidth="1"/>
    <col min="3587" max="3587" width="21.88671875" style="2" customWidth="1"/>
    <col min="3588" max="3588" width="23.88671875" style="2" bestFit="1" customWidth="1"/>
    <col min="3589" max="3589" width="13.6640625" style="2" bestFit="1" customWidth="1"/>
    <col min="3590" max="3590" width="20.6640625" style="2" customWidth="1"/>
    <col min="3591" max="3591" width="17" style="2" customWidth="1"/>
    <col min="3592" max="3592" width="11.88671875" style="2" bestFit="1" customWidth="1"/>
    <col min="3593" max="3593" width="43" style="2" bestFit="1" customWidth="1"/>
    <col min="3594" max="3594" width="10.109375" style="2" bestFit="1" customWidth="1"/>
    <col min="3595" max="3595" width="13.6640625" style="2" bestFit="1" customWidth="1"/>
    <col min="3596" max="3841" width="9.109375" style="2"/>
    <col min="3842" max="3842" width="86.5546875" style="2" bestFit="1" customWidth="1"/>
    <col min="3843" max="3843" width="21.88671875" style="2" customWidth="1"/>
    <col min="3844" max="3844" width="23.88671875" style="2" bestFit="1" customWidth="1"/>
    <col min="3845" max="3845" width="13.6640625" style="2" bestFit="1" customWidth="1"/>
    <col min="3846" max="3846" width="20.6640625" style="2" customWidth="1"/>
    <col min="3847" max="3847" width="17" style="2" customWidth="1"/>
    <col min="3848" max="3848" width="11.88671875" style="2" bestFit="1" customWidth="1"/>
    <col min="3849" max="3849" width="43" style="2" bestFit="1" customWidth="1"/>
    <col min="3850" max="3850" width="10.109375" style="2" bestFit="1" customWidth="1"/>
    <col min="3851" max="3851" width="13.6640625" style="2" bestFit="1" customWidth="1"/>
    <col min="3852" max="4097" width="9.109375" style="2"/>
    <col min="4098" max="4098" width="86.5546875" style="2" bestFit="1" customWidth="1"/>
    <col min="4099" max="4099" width="21.88671875" style="2" customWidth="1"/>
    <col min="4100" max="4100" width="23.88671875" style="2" bestFit="1" customWidth="1"/>
    <col min="4101" max="4101" width="13.6640625" style="2" bestFit="1" customWidth="1"/>
    <col min="4102" max="4102" width="20.6640625" style="2" customWidth="1"/>
    <col min="4103" max="4103" width="17" style="2" customWidth="1"/>
    <col min="4104" max="4104" width="11.88671875" style="2" bestFit="1" customWidth="1"/>
    <col min="4105" max="4105" width="43" style="2" bestFit="1" customWidth="1"/>
    <col min="4106" max="4106" width="10.109375" style="2" bestFit="1" customWidth="1"/>
    <col min="4107" max="4107" width="13.6640625" style="2" bestFit="1" customWidth="1"/>
    <col min="4108" max="4353" width="9.109375" style="2"/>
    <col min="4354" max="4354" width="86.5546875" style="2" bestFit="1" customWidth="1"/>
    <col min="4355" max="4355" width="21.88671875" style="2" customWidth="1"/>
    <col min="4356" max="4356" width="23.88671875" style="2" bestFit="1" customWidth="1"/>
    <col min="4357" max="4357" width="13.6640625" style="2" bestFit="1" customWidth="1"/>
    <col min="4358" max="4358" width="20.6640625" style="2" customWidth="1"/>
    <col min="4359" max="4359" width="17" style="2" customWidth="1"/>
    <col min="4360" max="4360" width="11.88671875" style="2" bestFit="1" customWidth="1"/>
    <col min="4361" max="4361" width="43" style="2" bestFit="1" customWidth="1"/>
    <col min="4362" max="4362" width="10.109375" style="2" bestFit="1" customWidth="1"/>
    <col min="4363" max="4363" width="13.6640625" style="2" bestFit="1" customWidth="1"/>
    <col min="4364" max="4609" width="9.109375" style="2"/>
    <col min="4610" max="4610" width="86.5546875" style="2" bestFit="1" customWidth="1"/>
    <col min="4611" max="4611" width="21.88671875" style="2" customWidth="1"/>
    <col min="4612" max="4612" width="23.88671875" style="2" bestFit="1" customWidth="1"/>
    <col min="4613" max="4613" width="13.6640625" style="2" bestFit="1" customWidth="1"/>
    <col min="4614" max="4614" width="20.6640625" style="2" customWidth="1"/>
    <col min="4615" max="4615" width="17" style="2" customWidth="1"/>
    <col min="4616" max="4616" width="11.88671875" style="2" bestFit="1" customWidth="1"/>
    <col min="4617" max="4617" width="43" style="2" bestFit="1" customWidth="1"/>
    <col min="4618" max="4618" width="10.109375" style="2" bestFit="1" customWidth="1"/>
    <col min="4619" max="4619" width="13.6640625" style="2" bestFit="1" customWidth="1"/>
    <col min="4620" max="4865" width="9.109375" style="2"/>
    <col min="4866" max="4866" width="86.5546875" style="2" bestFit="1" customWidth="1"/>
    <col min="4867" max="4867" width="21.88671875" style="2" customWidth="1"/>
    <col min="4868" max="4868" width="23.88671875" style="2" bestFit="1" customWidth="1"/>
    <col min="4869" max="4869" width="13.6640625" style="2" bestFit="1" customWidth="1"/>
    <col min="4870" max="4870" width="20.6640625" style="2" customWidth="1"/>
    <col min="4871" max="4871" width="17" style="2" customWidth="1"/>
    <col min="4872" max="4872" width="11.88671875" style="2" bestFit="1" customWidth="1"/>
    <col min="4873" max="4873" width="43" style="2" bestFit="1" customWidth="1"/>
    <col min="4874" max="4874" width="10.109375" style="2" bestFit="1" customWidth="1"/>
    <col min="4875" max="4875" width="13.6640625" style="2" bestFit="1" customWidth="1"/>
    <col min="4876" max="5121" width="9.109375" style="2"/>
    <col min="5122" max="5122" width="86.5546875" style="2" bestFit="1" customWidth="1"/>
    <col min="5123" max="5123" width="21.88671875" style="2" customWidth="1"/>
    <col min="5124" max="5124" width="23.88671875" style="2" bestFit="1" customWidth="1"/>
    <col min="5125" max="5125" width="13.6640625" style="2" bestFit="1" customWidth="1"/>
    <col min="5126" max="5126" width="20.6640625" style="2" customWidth="1"/>
    <col min="5127" max="5127" width="17" style="2" customWidth="1"/>
    <col min="5128" max="5128" width="11.88671875" style="2" bestFit="1" customWidth="1"/>
    <col min="5129" max="5129" width="43" style="2" bestFit="1" customWidth="1"/>
    <col min="5130" max="5130" width="10.109375" style="2" bestFit="1" customWidth="1"/>
    <col min="5131" max="5131" width="13.6640625" style="2" bestFit="1" customWidth="1"/>
    <col min="5132" max="5377" width="9.109375" style="2"/>
    <col min="5378" max="5378" width="86.5546875" style="2" bestFit="1" customWidth="1"/>
    <col min="5379" max="5379" width="21.88671875" style="2" customWidth="1"/>
    <col min="5380" max="5380" width="23.88671875" style="2" bestFit="1" customWidth="1"/>
    <col min="5381" max="5381" width="13.6640625" style="2" bestFit="1" customWidth="1"/>
    <col min="5382" max="5382" width="20.6640625" style="2" customWidth="1"/>
    <col min="5383" max="5383" width="17" style="2" customWidth="1"/>
    <col min="5384" max="5384" width="11.88671875" style="2" bestFit="1" customWidth="1"/>
    <col min="5385" max="5385" width="43" style="2" bestFit="1" customWidth="1"/>
    <col min="5386" max="5386" width="10.109375" style="2" bestFit="1" customWidth="1"/>
    <col min="5387" max="5387" width="13.6640625" style="2" bestFit="1" customWidth="1"/>
    <col min="5388" max="5633" width="9.109375" style="2"/>
    <col min="5634" max="5634" width="86.5546875" style="2" bestFit="1" customWidth="1"/>
    <col min="5635" max="5635" width="21.88671875" style="2" customWidth="1"/>
    <col min="5636" max="5636" width="23.88671875" style="2" bestFit="1" customWidth="1"/>
    <col min="5637" max="5637" width="13.6640625" style="2" bestFit="1" customWidth="1"/>
    <col min="5638" max="5638" width="20.6640625" style="2" customWidth="1"/>
    <col min="5639" max="5639" width="17" style="2" customWidth="1"/>
    <col min="5640" max="5640" width="11.88671875" style="2" bestFit="1" customWidth="1"/>
    <col min="5641" max="5641" width="43" style="2" bestFit="1" customWidth="1"/>
    <col min="5642" max="5642" width="10.109375" style="2" bestFit="1" customWidth="1"/>
    <col min="5643" max="5643" width="13.6640625" style="2" bestFit="1" customWidth="1"/>
    <col min="5644" max="5889" width="9.109375" style="2"/>
    <col min="5890" max="5890" width="86.5546875" style="2" bestFit="1" customWidth="1"/>
    <col min="5891" max="5891" width="21.88671875" style="2" customWidth="1"/>
    <col min="5892" max="5892" width="23.88671875" style="2" bestFit="1" customWidth="1"/>
    <col min="5893" max="5893" width="13.6640625" style="2" bestFit="1" customWidth="1"/>
    <col min="5894" max="5894" width="20.6640625" style="2" customWidth="1"/>
    <col min="5895" max="5895" width="17" style="2" customWidth="1"/>
    <col min="5896" max="5896" width="11.88671875" style="2" bestFit="1" customWidth="1"/>
    <col min="5897" max="5897" width="43" style="2" bestFit="1" customWidth="1"/>
    <col min="5898" max="5898" width="10.109375" style="2" bestFit="1" customWidth="1"/>
    <col min="5899" max="5899" width="13.6640625" style="2" bestFit="1" customWidth="1"/>
    <col min="5900" max="6145" width="9.109375" style="2"/>
    <col min="6146" max="6146" width="86.5546875" style="2" bestFit="1" customWidth="1"/>
    <col min="6147" max="6147" width="21.88671875" style="2" customWidth="1"/>
    <col min="6148" max="6148" width="23.88671875" style="2" bestFit="1" customWidth="1"/>
    <col min="6149" max="6149" width="13.6640625" style="2" bestFit="1" customWidth="1"/>
    <col min="6150" max="6150" width="20.6640625" style="2" customWidth="1"/>
    <col min="6151" max="6151" width="17" style="2" customWidth="1"/>
    <col min="6152" max="6152" width="11.88671875" style="2" bestFit="1" customWidth="1"/>
    <col min="6153" max="6153" width="43" style="2" bestFit="1" customWidth="1"/>
    <col min="6154" max="6154" width="10.109375" style="2" bestFit="1" customWidth="1"/>
    <col min="6155" max="6155" width="13.6640625" style="2" bestFit="1" customWidth="1"/>
    <col min="6156" max="6401" width="9.109375" style="2"/>
    <col min="6402" max="6402" width="86.5546875" style="2" bestFit="1" customWidth="1"/>
    <col min="6403" max="6403" width="21.88671875" style="2" customWidth="1"/>
    <col min="6404" max="6404" width="23.88671875" style="2" bestFit="1" customWidth="1"/>
    <col min="6405" max="6405" width="13.6640625" style="2" bestFit="1" customWidth="1"/>
    <col min="6406" max="6406" width="20.6640625" style="2" customWidth="1"/>
    <col min="6407" max="6407" width="17" style="2" customWidth="1"/>
    <col min="6408" max="6408" width="11.88671875" style="2" bestFit="1" customWidth="1"/>
    <col min="6409" max="6409" width="43" style="2" bestFit="1" customWidth="1"/>
    <col min="6410" max="6410" width="10.109375" style="2" bestFit="1" customWidth="1"/>
    <col min="6411" max="6411" width="13.6640625" style="2" bestFit="1" customWidth="1"/>
    <col min="6412" max="6657" width="9.109375" style="2"/>
    <col min="6658" max="6658" width="86.5546875" style="2" bestFit="1" customWidth="1"/>
    <col min="6659" max="6659" width="21.88671875" style="2" customWidth="1"/>
    <col min="6660" max="6660" width="23.88671875" style="2" bestFit="1" customWidth="1"/>
    <col min="6661" max="6661" width="13.6640625" style="2" bestFit="1" customWidth="1"/>
    <col min="6662" max="6662" width="20.6640625" style="2" customWidth="1"/>
    <col min="6663" max="6663" width="17" style="2" customWidth="1"/>
    <col min="6664" max="6664" width="11.88671875" style="2" bestFit="1" customWidth="1"/>
    <col min="6665" max="6665" width="43" style="2" bestFit="1" customWidth="1"/>
    <col min="6666" max="6666" width="10.109375" style="2" bestFit="1" customWidth="1"/>
    <col min="6667" max="6667" width="13.6640625" style="2" bestFit="1" customWidth="1"/>
    <col min="6668" max="6913" width="9.109375" style="2"/>
    <col min="6914" max="6914" width="86.5546875" style="2" bestFit="1" customWidth="1"/>
    <col min="6915" max="6915" width="21.88671875" style="2" customWidth="1"/>
    <col min="6916" max="6916" width="23.88671875" style="2" bestFit="1" customWidth="1"/>
    <col min="6917" max="6917" width="13.6640625" style="2" bestFit="1" customWidth="1"/>
    <col min="6918" max="6918" width="20.6640625" style="2" customWidth="1"/>
    <col min="6919" max="6919" width="17" style="2" customWidth="1"/>
    <col min="6920" max="6920" width="11.88671875" style="2" bestFit="1" customWidth="1"/>
    <col min="6921" max="6921" width="43" style="2" bestFit="1" customWidth="1"/>
    <col min="6922" max="6922" width="10.109375" style="2" bestFit="1" customWidth="1"/>
    <col min="6923" max="6923" width="13.6640625" style="2" bestFit="1" customWidth="1"/>
    <col min="6924" max="7169" width="9.109375" style="2"/>
    <col min="7170" max="7170" width="86.5546875" style="2" bestFit="1" customWidth="1"/>
    <col min="7171" max="7171" width="21.88671875" style="2" customWidth="1"/>
    <col min="7172" max="7172" width="23.88671875" style="2" bestFit="1" customWidth="1"/>
    <col min="7173" max="7173" width="13.6640625" style="2" bestFit="1" customWidth="1"/>
    <col min="7174" max="7174" width="20.6640625" style="2" customWidth="1"/>
    <col min="7175" max="7175" width="17" style="2" customWidth="1"/>
    <col min="7176" max="7176" width="11.88671875" style="2" bestFit="1" customWidth="1"/>
    <col min="7177" max="7177" width="43" style="2" bestFit="1" customWidth="1"/>
    <col min="7178" max="7178" width="10.109375" style="2" bestFit="1" customWidth="1"/>
    <col min="7179" max="7179" width="13.6640625" style="2" bestFit="1" customWidth="1"/>
    <col min="7180" max="7425" width="9.109375" style="2"/>
    <col min="7426" max="7426" width="86.5546875" style="2" bestFit="1" customWidth="1"/>
    <col min="7427" max="7427" width="21.88671875" style="2" customWidth="1"/>
    <col min="7428" max="7428" width="23.88671875" style="2" bestFit="1" customWidth="1"/>
    <col min="7429" max="7429" width="13.6640625" style="2" bestFit="1" customWidth="1"/>
    <col min="7430" max="7430" width="20.6640625" style="2" customWidth="1"/>
    <col min="7431" max="7431" width="17" style="2" customWidth="1"/>
    <col min="7432" max="7432" width="11.88671875" style="2" bestFit="1" customWidth="1"/>
    <col min="7433" max="7433" width="43" style="2" bestFit="1" customWidth="1"/>
    <col min="7434" max="7434" width="10.109375" style="2" bestFit="1" customWidth="1"/>
    <col min="7435" max="7435" width="13.6640625" style="2" bestFit="1" customWidth="1"/>
    <col min="7436" max="7681" width="9.109375" style="2"/>
    <col min="7682" max="7682" width="86.5546875" style="2" bestFit="1" customWidth="1"/>
    <col min="7683" max="7683" width="21.88671875" style="2" customWidth="1"/>
    <col min="7684" max="7684" width="23.88671875" style="2" bestFit="1" customWidth="1"/>
    <col min="7685" max="7685" width="13.6640625" style="2" bestFit="1" customWidth="1"/>
    <col min="7686" max="7686" width="20.6640625" style="2" customWidth="1"/>
    <col min="7687" max="7687" width="17" style="2" customWidth="1"/>
    <col min="7688" max="7688" width="11.88671875" style="2" bestFit="1" customWidth="1"/>
    <col min="7689" max="7689" width="43" style="2" bestFit="1" customWidth="1"/>
    <col min="7690" max="7690" width="10.109375" style="2" bestFit="1" customWidth="1"/>
    <col min="7691" max="7691" width="13.6640625" style="2" bestFit="1" customWidth="1"/>
    <col min="7692" max="7937" width="9.109375" style="2"/>
    <col min="7938" max="7938" width="86.5546875" style="2" bestFit="1" customWidth="1"/>
    <col min="7939" max="7939" width="21.88671875" style="2" customWidth="1"/>
    <col min="7940" max="7940" width="23.88671875" style="2" bestFit="1" customWidth="1"/>
    <col min="7941" max="7941" width="13.6640625" style="2" bestFit="1" customWidth="1"/>
    <col min="7942" max="7942" width="20.6640625" style="2" customWidth="1"/>
    <col min="7943" max="7943" width="17" style="2" customWidth="1"/>
    <col min="7944" max="7944" width="11.88671875" style="2" bestFit="1" customWidth="1"/>
    <col min="7945" max="7945" width="43" style="2" bestFit="1" customWidth="1"/>
    <col min="7946" max="7946" width="10.109375" style="2" bestFit="1" customWidth="1"/>
    <col min="7947" max="7947" width="13.6640625" style="2" bestFit="1" customWidth="1"/>
    <col min="7948" max="8193" width="9.109375" style="2"/>
    <col min="8194" max="8194" width="86.5546875" style="2" bestFit="1" customWidth="1"/>
    <col min="8195" max="8195" width="21.88671875" style="2" customWidth="1"/>
    <col min="8196" max="8196" width="23.88671875" style="2" bestFit="1" customWidth="1"/>
    <col min="8197" max="8197" width="13.6640625" style="2" bestFit="1" customWidth="1"/>
    <col min="8198" max="8198" width="20.6640625" style="2" customWidth="1"/>
    <col min="8199" max="8199" width="17" style="2" customWidth="1"/>
    <col min="8200" max="8200" width="11.88671875" style="2" bestFit="1" customWidth="1"/>
    <col min="8201" max="8201" width="43" style="2" bestFit="1" customWidth="1"/>
    <col min="8202" max="8202" width="10.109375" style="2" bestFit="1" customWidth="1"/>
    <col min="8203" max="8203" width="13.6640625" style="2" bestFit="1" customWidth="1"/>
    <col min="8204" max="8449" width="9.109375" style="2"/>
    <col min="8450" max="8450" width="86.5546875" style="2" bestFit="1" customWidth="1"/>
    <col min="8451" max="8451" width="21.88671875" style="2" customWidth="1"/>
    <col min="8452" max="8452" width="23.88671875" style="2" bestFit="1" customWidth="1"/>
    <col min="8453" max="8453" width="13.6640625" style="2" bestFit="1" customWidth="1"/>
    <col min="8454" max="8454" width="20.6640625" style="2" customWidth="1"/>
    <col min="8455" max="8455" width="17" style="2" customWidth="1"/>
    <col min="8456" max="8456" width="11.88671875" style="2" bestFit="1" customWidth="1"/>
    <col min="8457" max="8457" width="43" style="2" bestFit="1" customWidth="1"/>
    <col min="8458" max="8458" width="10.109375" style="2" bestFit="1" customWidth="1"/>
    <col min="8459" max="8459" width="13.6640625" style="2" bestFit="1" customWidth="1"/>
    <col min="8460" max="8705" width="9.109375" style="2"/>
    <col min="8706" max="8706" width="86.5546875" style="2" bestFit="1" customWidth="1"/>
    <col min="8707" max="8707" width="21.88671875" style="2" customWidth="1"/>
    <col min="8708" max="8708" width="23.88671875" style="2" bestFit="1" customWidth="1"/>
    <col min="8709" max="8709" width="13.6640625" style="2" bestFit="1" customWidth="1"/>
    <col min="8710" max="8710" width="20.6640625" style="2" customWidth="1"/>
    <col min="8711" max="8711" width="17" style="2" customWidth="1"/>
    <col min="8712" max="8712" width="11.88671875" style="2" bestFit="1" customWidth="1"/>
    <col min="8713" max="8713" width="43" style="2" bestFit="1" customWidth="1"/>
    <col min="8714" max="8714" width="10.109375" style="2" bestFit="1" customWidth="1"/>
    <col min="8715" max="8715" width="13.6640625" style="2" bestFit="1" customWidth="1"/>
    <col min="8716" max="8961" width="9.109375" style="2"/>
    <col min="8962" max="8962" width="86.5546875" style="2" bestFit="1" customWidth="1"/>
    <col min="8963" max="8963" width="21.88671875" style="2" customWidth="1"/>
    <col min="8964" max="8964" width="23.88671875" style="2" bestFit="1" customWidth="1"/>
    <col min="8965" max="8965" width="13.6640625" style="2" bestFit="1" customWidth="1"/>
    <col min="8966" max="8966" width="20.6640625" style="2" customWidth="1"/>
    <col min="8967" max="8967" width="17" style="2" customWidth="1"/>
    <col min="8968" max="8968" width="11.88671875" style="2" bestFit="1" customWidth="1"/>
    <col min="8969" max="8969" width="43" style="2" bestFit="1" customWidth="1"/>
    <col min="8970" max="8970" width="10.109375" style="2" bestFit="1" customWidth="1"/>
    <col min="8971" max="8971" width="13.6640625" style="2" bestFit="1" customWidth="1"/>
    <col min="8972" max="9217" width="9.109375" style="2"/>
    <col min="9218" max="9218" width="86.5546875" style="2" bestFit="1" customWidth="1"/>
    <col min="9219" max="9219" width="21.88671875" style="2" customWidth="1"/>
    <col min="9220" max="9220" width="23.88671875" style="2" bestFit="1" customWidth="1"/>
    <col min="9221" max="9221" width="13.6640625" style="2" bestFit="1" customWidth="1"/>
    <col min="9222" max="9222" width="20.6640625" style="2" customWidth="1"/>
    <col min="9223" max="9223" width="17" style="2" customWidth="1"/>
    <col min="9224" max="9224" width="11.88671875" style="2" bestFit="1" customWidth="1"/>
    <col min="9225" max="9225" width="43" style="2" bestFit="1" customWidth="1"/>
    <col min="9226" max="9226" width="10.109375" style="2" bestFit="1" customWidth="1"/>
    <col min="9227" max="9227" width="13.6640625" style="2" bestFit="1" customWidth="1"/>
    <col min="9228" max="9473" width="9.109375" style="2"/>
    <col min="9474" max="9474" width="86.5546875" style="2" bestFit="1" customWidth="1"/>
    <col min="9475" max="9475" width="21.88671875" style="2" customWidth="1"/>
    <col min="9476" max="9476" width="23.88671875" style="2" bestFit="1" customWidth="1"/>
    <col min="9477" max="9477" width="13.6640625" style="2" bestFit="1" customWidth="1"/>
    <col min="9478" max="9478" width="20.6640625" style="2" customWidth="1"/>
    <col min="9479" max="9479" width="17" style="2" customWidth="1"/>
    <col min="9480" max="9480" width="11.88671875" style="2" bestFit="1" customWidth="1"/>
    <col min="9481" max="9481" width="43" style="2" bestFit="1" customWidth="1"/>
    <col min="9482" max="9482" width="10.109375" style="2" bestFit="1" customWidth="1"/>
    <col min="9483" max="9483" width="13.6640625" style="2" bestFit="1" customWidth="1"/>
    <col min="9484" max="9729" width="9.109375" style="2"/>
    <col min="9730" max="9730" width="86.5546875" style="2" bestFit="1" customWidth="1"/>
    <col min="9731" max="9731" width="21.88671875" style="2" customWidth="1"/>
    <col min="9732" max="9732" width="23.88671875" style="2" bestFit="1" customWidth="1"/>
    <col min="9733" max="9733" width="13.6640625" style="2" bestFit="1" customWidth="1"/>
    <col min="9734" max="9734" width="20.6640625" style="2" customWidth="1"/>
    <col min="9735" max="9735" width="17" style="2" customWidth="1"/>
    <col min="9736" max="9736" width="11.88671875" style="2" bestFit="1" customWidth="1"/>
    <col min="9737" max="9737" width="43" style="2" bestFit="1" customWidth="1"/>
    <col min="9738" max="9738" width="10.109375" style="2" bestFit="1" customWidth="1"/>
    <col min="9739" max="9739" width="13.6640625" style="2" bestFit="1" customWidth="1"/>
    <col min="9740" max="9985" width="9.109375" style="2"/>
    <col min="9986" max="9986" width="86.5546875" style="2" bestFit="1" customWidth="1"/>
    <col min="9987" max="9987" width="21.88671875" style="2" customWidth="1"/>
    <col min="9988" max="9988" width="23.88671875" style="2" bestFit="1" customWidth="1"/>
    <col min="9989" max="9989" width="13.6640625" style="2" bestFit="1" customWidth="1"/>
    <col min="9990" max="9990" width="20.6640625" style="2" customWidth="1"/>
    <col min="9991" max="9991" width="17" style="2" customWidth="1"/>
    <col min="9992" max="9992" width="11.88671875" style="2" bestFit="1" customWidth="1"/>
    <col min="9993" max="9993" width="43" style="2" bestFit="1" customWidth="1"/>
    <col min="9994" max="9994" width="10.109375" style="2" bestFit="1" customWidth="1"/>
    <col min="9995" max="9995" width="13.6640625" style="2" bestFit="1" customWidth="1"/>
    <col min="9996" max="10241" width="9.109375" style="2"/>
    <col min="10242" max="10242" width="86.5546875" style="2" bestFit="1" customWidth="1"/>
    <col min="10243" max="10243" width="21.88671875" style="2" customWidth="1"/>
    <col min="10244" max="10244" width="23.88671875" style="2" bestFit="1" customWidth="1"/>
    <col min="10245" max="10245" width="13.6640625" style="2" bestFit="1" customWidth="1"/>
    <col min="10246" max="10246" width="20.6640625" style="2" customWidth="1"/>
    <col min="10247" max="10247" width="17" style="2" customWidth="1"/>
    <col min="10248" max="10248" width="11.88671875" style="2" bestFit="1" customWidth="1"/>
    <col min="10249" max="10249" width="43" style="2" bestFit="1" customWidth="1"/>
    <col min="10250" max="10250" width="10.109375" style="2" bestFit="1" customWidth="1"/>
    <col min="10251" max="10251" width="13.6640625" style="2" bestFit="1" customWidth="1"/>
    <col min="10252" max="10497" width="9.109375" style="2"/>
    <col min="10498" max="10498" width="86.5546875" style="2" bestFit="1" customWidth="1"/>
    <col min="10499" max="10499" width="21.88671875" style="2" customWidth="1"/>
    <col min="10500" max="10500" width="23.88671875" style="2" bestFit="1" customWidth="1"/>
    <col min="10501" max="10501" width="13.6640625" style="2" bestFit="1" customWidth="1"/>
    <col min="10502" max="10502" width="20.6640625" style="2" customWidth="1"/>
    <col min="10503" max="10503" width="17" style="2" customWidth="1"/>
    <col min="10504" max="10504" width="11.88671875" style="2" bestFit="1" customWidth="1"/>
    <col min="10505" max="10505" width="43" style="2" bestFit="1" customWidth="1"/>
    <col min="10506" max="10506" width="10.109375" style="2" bestFit="1" customWidth="1"/>
    <col min="10507" max="10507" width="13.6640625" style="2" bestFit="1" customWidth="1"/>
    <col min="10508" max="10753" width="9.109375" style="2"/>
    <col min="10754" max="10754" width="86.5546875" style="2" bestFit="1" customWidth="1"/>
    <col min="10755" max="10755" width="21.88671875" style="2" customWidth="1"/>
    <col min="10756" max="10756" width="23.88671875" style="2" bestFit="1" customWidth="1"/>
    <col min="10757" max="10757" width="13.6640625" style="2" bestFit="1" customWidth="1"/>
    <col min="10758" max="10758" width="20.6640625" style="2" customWidth="1"/>
    <col min="10759" max="10759" width="17" style="2" customWidth="1"/>
    <col min="10760" max="10760" width="11.88671875" style="2" bestFit="1" customWidth="1"/>
    <col min="10761" max="10761" width="43" style="2" bestFit="1" customWidth="1"/>
    <col min="10762" max="10762" width="10.109375" style="2" bestFit="1" customWidth="1"/>
    <col min="10763" max="10763" width="13.6640625" style="2" bestFit="1" customWidth="1"/>
    <col min="10764" max="11009" width="9.109375" style="2"/>
    <col min="11010" max="11010" width="86.5546875" style="2" bestFit="1" customWidth="1"/>
    <col min="11011" max="11011" width="21.88671875" style="2" customWidth="1"/>
    <col min="11012" max="11012" width="23.88671875" style="2" bestFit="1" customWidth="1"/>
    <col min="11013" max="11013" width="13.6640625" style="2" bestFit="1" customWidth="1"/>
    <col min="11014" max="11014" width="20.6640625" style="2" customWidth="1"/>
    <col min="11015" max="11015" width="17" style="2" customWidth="1"/>
    <col min="11016" max="11016" width="11.88671875" style="2" bestFit="1" customWidth="1"/>
    <col min="11017" max="11017" width="43" style="2" bestFit="1" customWidth="1"/>
    <col min="11018" max="11018" width="10.109375" style="2" bestFit="1" customWidth="1"/>
    <col min="11019" max="11019" width="13.6640625" style="2" bestFit="1" customWidth="1"/>
    <col min="11020" max="11265" width="9.109375" style="2"/>
    <col min="11266" max="11266" width="86.5546875" style="2" bestFit="1" customWidth="1"/>
    <col min="11267" max="11267" width="21.88671875" style="2" customWidth="1"/>
    <col min="11268" max="11268" width="23.88671875" style="2" bestFit="1" customWidth="1"/>
    <col min="11269" max="11269" width="13.6640625" style="2" bestFit="1" customWidth="1"/>
    <col min="11270" max="11270" width="20.6640625" style="2" customWidth="1"/>
    <col min="11271" max="11271" width="17" style="2" customWidth="1"/>
    <col min="11272" max="11272" width="11.88671875" style="2" bestFit="1" customWidth="1"/>
    <col min="11273" max="11273" width="43" style="2" bestFit="1" customWidth="1"/>
    <col min="11274" max="11274" width="10.109375" style="2" bestFit="1" customWidth="1"/>
    <col min="11275" max="11275" width="13.6640625" style="2" bestFit="1" customWidth="1"/>
    <col min="11276" max="11521" width="9.109375" style="2"/>
    <col min="11522" max="11522" width="86.5546875" style="2" bestFit="1" customWidth="1"/>
    <col min="11523" max="11523" width="21.88671875" style="2" customWidth="1"/>
    <col min="11524" max="11524" width="23.88671875" style="2" bestFit="1" customWidth="1"/>
    <col min="11525" max="11525" width="13.6640625" style="2" bestFit="1" customWidth="1"/>
    <col min="11526" max="11526" width="20.6640625" style="2" customWidth="1"/>
    <col min="11527" max="11527" width="17" style="2" customWidth="1"/>
    <col min="11528" max="11528" width="11.88671875" style="2" bestFit="1" customWidth="1"/>
    <col min="11529" max="11529" width="43" style="2" bestFit="1" customWidth="1"/>
    <col min="11530" max="11530" width="10.109375" style="2" bestFit="1" customWidth="1"/>
    <col min="11531" max="11531" width="13.6640625" style="2" bestFit="1" customWidth="1"/>
    <col min="11532" max="11777" width="9.109375" style="2"/>
    <col min="11778" max="11778" width="86.5546875" style="2" bestFit="1" customWidth="1"/>
    <col min="11779" max="11779" width="21.88671875" style="2" customWidth="1"/>
    <col min="11780" max="11780" width="23.88671875" style="2" bestFit="1" customWidth="1"/>
    <col min="11781" max="11781" width="13.6640625" style="2" bestFit="1" customWidth="1"/>
    <col min="11782" max="11782" width="20.6640625" style="2" customWidth="1"/>
    <col min="11783" max="11783" width="17" style="2" customWidth="1"/>
    <col min="11784" max="11784" width="11.88671875" style="2" bestFit="1" customWidth="1"/>
    <col min="11785" max="11785" width="43" style="2" bestFit="1" customWidth="1"/>
    <col min="11786" max="11786" width="10.109375" style="2" bestFit="1" customWidth="1"/>
    <col min="11787" max="11787" width="13.6640625" style="2" bestFit="1" customWidth="1"/>
    <col min="11788" max="12033" width="9.109375" style="2"/>
    <col min="12034" max="12034" width="86.5546875" style="2" bestFit="1" customWidth="1"/>
    <col min="12035" max="12035" width="21.88671875" style="2" customWidth="1"/>
    <col min="12036" max="12036" width="23.88671875" style="2" bestFit="1" customWidth="1"/>
    <col min="12037" max="12037" width="13.6640625" style="2" bestFit="1" customWidth="1"/>
    <col min="12038" max="12038" width="20.6640625" style="2" customWidth="1"/>
    <col min="12039" max="12039" width="17" style="2" customWidth="1"/>
    <col min="12040" max="12040" width="11.88671875" style="2" bestFit="1" customWidth="1"/>
    <col min="12041" max="12041" width="43" style="2" bestFit="1" customWidth="1"/>
    <col min="12042" max="12042" width="10.109375" style="2" bestFit="1" customWidth="1"/>
    <col min="12043" max="12043" width="13.6640625" style="2" bestFit="1" customWidth="1"/>
    <col min="12044" max="12289" width="9.109375" style="2"/>
    <col min="12290" max="12290" width="86.5546875" style="2" bestFit="1" customWidth="1"/>
    <col min="12291" max="12291" width="21.88671875" style="2" customWidth="1"/>
    <col min="12292" max="12292" width="23.88671875" style="2" bestFit="1" customWidth="1"/>
    <col min="12293" max="12293" width="13.6640625" style="2" bestFit="1" customWidth="1"/>
    <col min="12294" max="12294" width="20.6640625" style="2" customWidth="1"/>
    <col min="12295" max="12295" width="17" style="2" customWidth="1"/>
    <col min="12296" max="12296" width="11.88671875" style="2" bestFit="1" customWidth="1"/>
    <col min="12297" max="12297" width="43" style="2" bestFit="1" customWidth="1"/>
    <col min="12298" max="12298" width="10.109375" style="2" bestFit="1" customWidth="1"/>
    <col min="12299" max="12299" width="13.6640625" style="2" bestFit="1" customWidth="1"/>
    <col min="12300" max="12545" width="9.109375" style="2"/>
    <col min="12546" max="12546" width="86.5546875" style="2" bestFit="1" customWidth="1"/>
    <col min="12547" max="12547" width="21.88671875" style="2" customWidth="1"/>
    <col min="12548" max="12548" width="23.88671875" style="2" bestFit="1" customWidth="1"/>
    <col min="12549" max="12549" width="13.6640625" style="2" bestFit="1" customWidth="1"/>
    <col min="12550" max="12550" width="20.6640625" style="2" customWidth="1"/>
    <col min="12551" max="12551" width="17" style="2" customWidth="1"/>
    <col min="12552" max="12552" width="11.88671875" style="2" bestFit="1" customWidth="1"/>
    <col min="12553" max="12553" width="43" style="2" bestFit="1" customWidth="1"/>
    <col min="12554" max="12554" width="10.109375" style="2" bestFit="1" customWidth="1"/>
    <col min="12555" max="12555" width="13.6640625" style="2" bestFit="1" customWidth="1"/>
    <col min="12556" max="12801" width="9.109375" style="2"/>
    <col min="12802" max="12802" width="86.5546875" style="2" bestFit="1" customWidth="1"/>
    <col min="12803" max="12803" width="21.88671875" style="2" customWidth="1"/>
    <col min="12804" max="12804" width="23.88671875" style="2" bestFit="1" customWidth="1"/>
    <col min="12805" max="12805" width="13.6640625" style="2" bestFit="1" customWidth="1"/>
    <col min="12806" max="12806" width="20.6640625" style="2" customWidth="1"/>
    <col min="12807" max="12807" width="17" style="2" customWidth="1"/>
    <col min="12808" max="12808" width="11.88671875" style="2" bestFit="1" customWidth="1"/>
    <col min="12809" max="12809" width="43" style="2" bestFit="1" customWidth="1"/>
    <col min="12810" max="12810" width="10.109375" style="2" bestFit="1" customWidth="1"/>
    <col min="12811" max="12811" width="13.6640625" style="2" bestFit="1" customWidth="1"/>
    <col min="12812" max="13057" width="9.109375" style="2"/>
    <col min="13058" max="13058" width="86.5546875" style="2" bestFit="1" customWidth="1"/>
    <col min="13059" max="13059" width="21.88671875" style="2" customWidth="1"/>
    <col min="13060" max="13060" width="23.88671875" style="2" bestFit="1" customWidth="1"/>
    <col min="13061" max="13061" width="13.6640625" style="2" bestFit="1" customWidth="1"/>
    <col min="13062" max="13062" width="20.6640625" style="2" customWidth="1"/>
    <col min="13063" max="13063" width="17" style="2" customWidth="1"/>
    <col min="13064" max="13064" width="11.88671875" style="2" bestFit="1" customWidth="1"/>
    <col min="13065" max="13065" width="43" style="2" bestFit="1" customWidth="1"/>
    <col min="13066" max="13066" width="10.109375" style="2" bestFit="1" customWidth="1"/>
    <col min="13067" max="13067" width="13.6640625" style="2" bestFit="1" customWidth="1"/>
    <col min="13068" max="13313" width="9.109375" style="2"/>
    <col min="13314" max="13314" width="86.5546875" style="2" bestFit="1" customWidth="1"/>
    <col min="13315" max="13315" width="21.88671875" style="2" customWidth="1"/>
    <col min="13316" max="13316" width="23.88671875" style="2" bestFit="1" customWidth="1"/>
    <col min="13317" max="13317" width="13.6640625" style="2" bestFit="1" customWidth="1"/>
    <col min="13318" max="13318" width="20.6640625" style="2" customWidth="1"/>
    <col min="13319" max="13319" width="17" style="2" customWidth="1"/>
    <col min="13320" max="13320" width="11.88671875" style="2" bestFit="1" customWidth="1"/>
    <col min="13321" max="13321" width="43" style="2" bestFit="1" customWidth="1"/>
    <col min="13322" max="13322" width="10.109375" style="2" bestFit="1" customWidth="1"/>
    <col min="13323" max="13323" width="13.6640625" style="2" bestFit="1" customWidth="1"/>
    <col min="13324" max="13569" width="9.109375" style="2"/>
    <col min="13570" max="13570" width="86.5546875" style="2" bestFit="1" customWidth="1"/>
    <col min="13571" max="13571" width="21.88671875" style="2" customWidth="1"/>
    <col min="13572" max="13572" width="23.88671875" style="2" bestFit="1" customWidth="1"/>
    <col min="13573" max="13573" width="13.6640625" style="2" bestFit="1" customWidth="1"/>
    <col min="13574" max="13574" width="20.6640625" style="2" customWidth="1"/>
    <col min="13575" max="13575" width="17" style="2" customWidth="1"/>
    <col min="13576" max="13576" width="11.88671875" style="2" bestFit="1" customWidth="1"/>
    <col min="13577" max="13577" width="43" style="2" bestFit="1" customWidth="1"/>
    <col min="13578" max="13578" width="10.109375" style="2" bestFit="1" customWidth="1"/>
    <col min="13579" max="13579" width="13.6640625" style="2" bestFit="1" customWidth="1"/>
    <col min="13580" max="13825" width="9.109375" style="2"/>
    <col min="13826" max="13826" width="86.5546875" style="2" bestFit="1" customWidth="1"/>
    <col min="13827" max="13827" width="21.88671875" style="2" customWidth="1"/>
    <col min="13828" max="13828" width="23.88671875" style="2" bestFit="1" customWidth="1"/>
    <col min="13829" max="13829" width="13.6640625" style="2" bestFit="1" customWidth="1"/>
    <col min="13830" max="13830" width="20.6640625" style="2" customWidth="1"/>
    <col min="13831" max="13831" width="17" style="2" customWidth="1"/>
    <col min="13832" max="13832" width="11.88671875" style="2" bestFit="1" customWidth="1"/>
    <col min="13833" max="13833" width="43" style="2" bestFit="1" customWidth="1"/>
    <col min="13834" max="13834" width="10.109375" style="2" bestFit="1" customWidth="1"/>
    <col min="13835" max="13835" width="13.6640625" style="2" bestFit="1" customWidth="1"/>
    <col min="13836" max="14081" width="9.109375" style="2"/>
    <col min="14082" max="14082" width="86.5546875" style="2" bestFit="1" customWidth="1"/>
    <col min="14083" max="14083" width="21.88671875" style="2" customWidth="1"/>
    <col min="14084" max="14084" width="23.88671875" style="2" bestFit="1" customWidth="1"/>
    <col min="14085" max="14085" width="13.6640625" style="2" bestFit="1" customWidth="1"/>
    <col min="14086" max="14086" width="20.6640625" style="2" customWidth="1"/>
    <col min="14087" max="14087" width="17" style="2" customWidth="1"/>
    <col min="14088" max="14088" width="11.88671875" style="2" bestFit="1" customWidth="1"/>
    <col min="14089" max="14089" width="43" style="2" bestFit="1" customWidth="1"/>
    <col min="14090" max="14090" width="10.109375" style="2" bestFit="1" customWidth="1"/>
    <col min="14091" max="14091" width="13.6640625" style="2" bestFit="1" customWidth="1"/>
    <col min="14092" max="14337" width="9.109375" style="2"/>
    <col min="14338" max="14338" width="86.5546875" style="2" bestFit="1" customWidth="1"/>
    <col min="14339" max="14339" width="21.88671875" style="2" customWidth="1"/>
    <col min="14340" max="14340" width="23.88671875" style="2" bestFit="1" customWidth="1"/>
    <col min="14341" max="14341" width="13.6640625" style="2" bestFit="1" customWidth="1"/>
    <col min="14342" max="14342" width="20.6640625" style="2" customWidth="1"/>
    <col min="14343" max="14343" width="17" style="2" customWidth="1"/>
    <col min="14344" max="14344" width="11.88671875" style="2" bestFit="1" customWidth="1"/>
    <col min="14345" max="14345" width="43" style="2" bestFit="1" customWidth="1"/>
    <col min="14346" max="14346" width="10.109375" style="2" bestFit="1" customWidth="1"/>
    <col min="14347" max="14347" width="13.6640625" style="2" bestFit="1" customWidth="1"/>
    <col min="14348" max="14593" width="9.109375" style="2"/>
    <col min="14594" max="14594" width="86.5546875" style="2" bestFit="1" customWidth="1"/>
    <col min="14595" max="14595" width="21.88671875" style="2" customWidth="1"/>
    <col min="14596" max="14596" width="23.88671875" style="2" bestFit="1" customWidth="1"/>
    <col min="14597" max="14597" width="13.6640625" style="2" bestFit="1" customWidth="1"/>
    <col min="14598" max="14598" width="20.6640625" style="2" customWidth="1"/>
    <col min="14599" max="14599" width="17" style="2" customWidth="1"/>
    <col min="14600" max="14600" width="11.88671875" style="2" bestFit="1" customWidth="1"/>
    <col min="14601" max="14601" width="43" style="2" bestFit="1" customWidth="1"/>
    <col min="14602" max="14602" width="10.109375" style="2" bestFit="1" customWidth="1"/>
    <col min="14603" max="14603" width="13.6640625" style="2" bestFit="1" customWidth="1"/>
    <col min="14604" max="14849" width="9.109375" style="2"/>
    <col min="14850" max="14850" width="86.5546875" style="2" bestFit="1" customWidth="1"/>
    <col min="14851" max="14851" width="21.88671875" style="2" customWidth="1"/>
    <col min="14852" max="14852" width="23.88671875" style="2" bestFit="1" customWidth="1"/>
    <col min="14853" max="14853" width="13.6640625" style="2" bestFit="1" customWidth="1"/>
    <col min="14854" max="14854" width="20.6640625" style="2" customWidth="1"/>
    <col min="14855" max="14855" width="17" style="2" customWidth="1"/>
    <col min="14856" max="14856" width="11.88671875" style="2" bestFit="1" customWidth="1"/>
    <col min="14857" max="14857" width="43" style="2" bestFit="1" customWidth="1"/>
    <col min="14858" max="14858" width="10.109375" style="2" bestFit="1" customWidth="1"/>
    <col min="14859" max="14859" width="13.6640625" style="2" bestFit="1" customWidth="1"/>
    <col min="14860" max="15105" width="9.109375" style="2"/>
    <col min="15106" max="15106" width="86.5546875" style="2" bestFit="1" customWidth="1"/>
    <col min="15107" max="15107" width="21.88671875" style="2" customWidth="1"/>
    <col min="15108" max="15108" width="23.88671875" style="2" bestFit="1" customWidth="1"/>
    <col min="15109" max="15109" width="13.6640625" style="2" bestFit="1" customWidth="1"/>
    <col min="15110" max="15110" width="20.6640625" style="2" customWidth="1"/>
    <col min="15111" max="15111" width="17" style="2" customWidth="1"/>
    <col min="15112" max="15112" width="11.88671875" style="2" bestFit="1" customWidth="1"/>
    <col min="15113" max="15113" width="43" style="2" bestFit="1" customWidth="1"/>
    <col min="15114" max="15114" width="10.109375" style="2" bestFit="1" customWidth="1"/>
    <col min="15115" max="15115" width="13.6640625" style="2" bestFit="1" customWidth="1"/>
    <col min="15116" max="15361" width="9.109375" style="2"/>
    <col min="15362" max="15362" width="86.5546875" style="2" bestFit="1" customWidth="1"/>
    <col min="15363" max="15363" width="21.88671875" style="2" customWidth="1"/>
    <col min="15364" max="15364" width="23.88671875" style="2" bestFit="1" customWidth="1"/>
    <col min="15365" max="15365" width="13.6640625" style="2" bestFit="1" customWidth="1"/>
    <col min="15366" max="15366" width="20.6640625" style="2" customWidth="1"/>
    <col min="15367" max="15367" width="17" style="2" customWidth="1"/>
    <col min="15368" max="15368" width="11.88671875" style="2" bestFit="1" customWidth="1"/>
    <col min="15369" max="15369" width="43" style="2" bestFit="1" customWidth="1"/>
    <col min="15370" max="15370" width="10.109375" style="2" bestFit="1" customWidth="1"/>
    <col min="15371" max="15371" width="13.6640625" style="2" bestFit="1" customWidth="1"/>
    <col min="15372" max="15617" width="9.109375" style="2"/>
    <col min="15618" max="15618" width="86.5546875" style="2" bestFit="1" customWidth="1"/>
    <col min="15619" max="15619" width="21.88671875" style="2" customWidth="1"/>
    <col min="15620" max="15620" width="23.88671875" style="2" bestFit="1" customWidth="1"/>
    <col min="15621" max="15621" width="13.6640625" style="2" bestFit="1" customWidth="1"/>
    <col min="15622" max="15622" width="20.6640625" style="2" customWidth="1"/>
    <col min="15623" max="15623" width="17" style="2" customWidth="1"/>
    <col min="15624" max="15624" width="11.88671875" style="2" bestFit="1" customWidth="1"/>
    <col min="15625" max="15625" width="43" style="2" bestFit="1" customWidth="1"/>
    <col min="15626" max="15626" width="10.109375" style="2" bestFit="1" customWidth="1"/>
    <col min="15627" max="15627" width="13.6640625" style="2" bestFit="1" customWidth="1"/>
    <col min="15628" max="15873" width="9.109375" style="2"/>
    <col min="15874" max="15874" width="86.5546875" style="2" bestFit="1" customWidth="1"/>
    <col min="15875" max="15875" width="21.88671875" style="2" customWidth="1"/>
    <col min="15876" max="15876" width="23.88671875" style="2" bestFit="1" customWidth="1"/>
    <col min="15877" max="15877" width="13.6640625" style="2" bestFit="1" customWidth="1"/>
    <col min="15878" max="15878" width="20.6640625" style="2" customWidth="1"/>
    <col min="15879" max="15879" width="17" style="2" customWidth="1"/>
    <col min="15880" max="15880" width="11.88671875" style="2" bestFit="1" customWidth="1"/>
    <col min="15881" max="15881" width="43" style="2" bestFit="1" customWidth="1"/>
    <col min="15882" max="15882" width="10.109375" style="2" bestFit="1" customWidth="1"/>
    <col min="15883" max="15883" width="13.6640625" style="2" bestFit="1" customWidth="1"/>
    <col min="15884" max="16129" width="9.109375" style="2"/>
    <col min="16130" max="16130" width="86.5546875" style="2" bestFit="1" customWidth="1"/>
    <col min="16131" max="16131" width="21.88671875" style="2" customWidth="1"/>
    <col min="16132" max="16132" width="23.88671875" style="2" bestFit="1" customWidth="1"/>
    <col min="16133" max="16133" width="13.6640625" style="2" bestFit="1" customWidth="1"/>
    <col min="16134" max="16134" width="20.6640625" style="2" customWidth="1"/>
    <col min="16135" max="16135" width="17" style="2" customWidth="1"/>
    <col min="16136" max="16136" width="11.88671875" style="2" bestFit="1" customWidth="1"/>
    <col min="16137" max="16137" width="43" style="2" bestFit="1" customWidth="1"/>
    <col min="16138" max="16138" width="10.109375" style="2" bestFit="1" customWidth="1"/>
    <col min="16139" max="16139" width="13.6640625" style="2" bestFit="1" customWidth="1"/>
    <col min="16140" max="16384" width="9.109375" style="2"/>
  </cols>
  <sheetData>
    <row r="1" spans="2:15">
      <c r="B1" s="1" t="s">
        <v>8</v>
      </c>
    </row>
    <row r="2" spans="2:15">
      <c r="B2" s="1"/>
    </row>
    <row r="3" spans="2:15">
      <c r="B3" s="2" t="s">
        <v>461</v>
      </c>
      <c r="I3" s="3"/>
      <c r="J3" s="3"/>
      <c r="K3" s="3"/>
      <c r="L3" s="3"/>
      <c r="M3" s="3"/>
      <c r="N3" s="3"/>
      <c r="O3" s="3"/>
    </row>
    <row r="4" spans="2:15">
      <c r="B4" s="110" t="s">
        <v>468</v>
      </c>
      <c r="I4" s="3"/>
      <c r="J4" s="3"/>
      <c r="K4" s="3"/>
      <c r="L4" s="3"/>
      <c r="M4" s="3"/>
      <c r="N4" s="3"/>
      <c r="O4" s="3"/>
    </row>
    <row r="5" spans="2:15">
      <c r="B5" s="110"/>
      <c r="I5" s="3"/>
      <c r="J5" s="3"/>
      <c r="K5" s="3"/>
      <c r="L5" s="3"/>
      <c r="M5" s="3"/>
      <c r="N5" s="3"/>
      <c r="O5" s="3"/>
    </row>
    <row r="6" spans="2:15">
      <c r="B6" s="1"/>
      <c r="D6" s="4" t="s">
        <v>466</v>
      </c>
      <c r="G6" s="4" t="s">
        <v>467</v>
      </c>
    </row>
    <row r="7" spans="2:15" ht="15" thickBot="1">
      <c r="B7" s="4"/>
      <c r="C7" s="4" t="s">
        <v>186</v>
      </c>
      <c r="D7" s="4" t="s">
        <v>1</v>
      </c>
      <c r="F7" s="4" t="s">
        <v>186</v>
      </c>
      <c r="G7" s="4" t="s">
        <v>1</v>
      </c>
    </row>
    <row r="8" spans="2:15" ht="15" thickBot="1">
      <c r="B8" s="338" t="s">
        <v>148</v>
      </c>
      <c r="C8" s="339"/>
      <c r="D8" s="340"/>
      <c r="F8" s="338" t="s">
        <v>149</v>
      </c>
      <c r="G8" s="340"/>
      <c r="I8" s="194" t="s">
        <v>150</v>
      </c>
    </row>
    <row r="9" spans="2:15">
      <c r="B9" s="4"/>
      <c r="C9" s="4"/>
      <c r="D9" s="4"/>
      <c r="F9" s="4"/>
      <c r="G9" s="4"/>
      <c r="I9" s="4"/>
    </row>
    <row r="10" spans="2:15" ht="15" thickBot="1">
      <c r="B10" s="5" t="s">
        <v>151</v>
      </c>
      <c r="C10" s="4"/>
      <c r="D10" s="4"/>
    </row>
    <row r="11" spans="2:15">
      <c r="B11" s="6" t="s">
        <v>152</v>
      </c>
      <c r="C11" s="37"/>
      <c r="D11" s="7"/>
      <c r="E11" s="3"/>
      <c r="F11" s="8">
        <f>'Scheda istruttoria'!$F$12</f>
        <v>0</v>
      </c>
      <c r="G11" s="8">
        <f>'Scheda istruttoria'!$G$12</f>
        <v>0</v>
      </c>
      <c r="I11" s="9">
        <f>+D11-G11</f>
        <v>0</v>
      </c>
    </row>
    <row r="12" spans="2:15">
      <c r="B12" s="72" t="s">
        <v>236</v>
      </c>
      <c r="C12" s="73"/>
      <c r="D12" s="74"/>
      <c r="E12" s="3"/>
      <c r="F12" s="75">
        <f>'Scheda istruttoria'!$F$25</f>
        <v>0</v>
      </c>
      <c r="G12" s="75">
        <f>'Scheda istruttoria'!$G$25</f>
        <v>0</v>
      </c>
      <c r="I12" s="76"/>
    </row>
    <row r="13" spans="2:15">
      <c r="B13" s="72" t="s">
        <v>237</v>
      </c>
      <c r="C13" s="73"/>
      <c r="D13" s="74"/>
      <c r="E13" s="3"/>
      <c r="F13" s="75">
        <f>'Scheda istruttoria'!$F$26</f>
        <v>0</v>
      </c>
      <c r="G13" s="75">
        <f>'Scheda istruttoria'!$G$26</f>
        <v>0</v>
      </c>
      <c r="I13" s="76"/>
    </row>
    <row r="14" spans="2:15">
      <c r="B14" s="72" t="s">
        <v>238</v>
      </c>
      <c r="C14" s="73"/>
      <c r="D14" s="74"/>
      <c r="E14" s="3"/>
      <c r="F14" s="75">
        <f>'Scheda istruttoria'!$F$27</f>
        <v>0</v>
      </c>
      <c r="G14" s="75">
        <f>'Scheda istruttoria'!$G$27</f>
        <v>0</v>
      </c>
      <c r="I14" s="76"/>
    </row>
    <row r="15" spans="2:15">
      <c r="B15" s="10" t="s">
        <v>153</v>
      </c>
      <c r="C15" s="71"/>
      <c r="D15" s="11"/>
      <c r="E15" s="3"/>
      <c r="F15" s="12">
        <f>SUM(F16:F17)</f>
        <v>0</v>
      </c>
      <c r="G15" s="12">
        <f>SUM(G16:G17)</f>
        <v>0</v>
      </c>
      <c r="I15" s="13"/>
    </row>
    <row r="16" spans="2:15">
      <c r="B16" s="10" t="s">
        <v>154</v>
      </c>
      <c r="C16" s="71"/>
      <c r="D16" s="11"/>
      <c r="E16" s="3"/>
      <c r="F16" s="12">
        <f>'Scheda istruttoria'!$F$35</f>
        <v>0</v>
      </c>
      <c r="G16" s="12">
        <f>'Scheda istruttoria'!$G$35</f>
        <v>0</v>
      </c>
      <c r="I16" s="13"/>
    </row>
    <row r="17" spans="2:11">
      <c r="B17" s="10" t="s">
        <v>155</v>
      </c>
      <c r="C17" s="71"/>
      <c r="D17" s="11"/>
      <c r="E17" s="3"/>
      <c r="F17" s="12">
        <f>'Scheda istruttoria'!$F$36</f>
        <v>0</v>
      </c>
      <c r="G17" s="12">
        <f>'Scheda istruttoria'!$G$36</f>
        <v>0</v>
      </c>
      <c r="I17" s="13"/>
    </row>
    <row r="18" spans="2:11" ht="15" thickBot="1">
      <c r="B18" s="14" t="s">
        <v>156</v>
      </c>
      <c r="C18" s="15">
        <f>SUM(C16:C17)</f>
        <v>0</v>
      </c>
      <c r="D18" s="15">
        <f>SUM(D16:D17)</f>
        <v>0</v>
      </c>
      <c r="E18" s="3"/>
      <c r="F18" s="16">
        <f>SUM(F16:F17)</f>
        <v>0</v>
      </c>
      <c r="G18" s="15">
        <f>SUM(G16:G17)</f>
        <v>0</v>
      </c>
      <c r="I18" s="17">
        <f>+D18-G18</f>
        <v>0</v>
      </c>
    </row>
    <row r="19" spans="2:11" ht="15.6" thickTop="1" thickBot="1">
      <c r="B19" s="18" t="s">
        <v>157</v>
      </c>
      <c r="C19" s="19">
        <f>+C18+C11</f>
        <v>0</v>
      </c>
      <c r="D19" s="19">
        <f>+D18+D11</f>
        <v>0</v>
      </c>
      <c r="E19" s="3"/>
      <c r="F19" s="20">
        <f>+F18+F11</f>
        <v>0</v>
      </c>
      <c r="G19" s="21">
        <f>+G18+G11</f>
        <v>0</v>
      </c>
      <c r="I19" s="22">
        <f>+D19-G19</f>
        <v>0</v>
      </c>
      <c r="K19" s="23"/>
    </row>
    <row r="20" spans="2:11">
      <c r="B20" s="24"/>
      <c r="C20" s="25"/>
      <c r="D20" s="25"/>
      <c r="E20" s="3"/>
      <c r="F20" s="23"/>
      <c r="G20" s="23"/>
    </row>
    <row r="21" spans="2:11" ht="15" thickBot="1">
      <c r="B21" s="5" t="s">
        <v>158</v>
      </c>
      <c r="C21" s="4"/>
      <c r="D21" s="4"/>
      <c r="F21" s="23"/>
      <c r="G21" s="23"/>
    </row>
    <row r="22" spans="2:11">
      <c r="B22" s="6" t="s">
        <v>159</v>
      </c>
      <c r="C22" s="7"/>
      <c r="D22" s="7"/>
      <c r="E22" s="3"/>
      <c r="F22" s="8">
        <f>'Scheda istruttoria'!$F$38</f>
        <v>0</v>
      </c>
      <c r="G22" s="8">
        <f>'Scheda istruttoria'!$G$38</f>
        <v>0</v>
      </c>
      <c r="I22" s="8">
        <f>+D22-G22</f>
        <v>0</v>
      </c>
    </row>
    <row r="23" spans="2:11">
      <c r="B23" s="10" t="s">
        <v>160</v>
      </c>
      <c r="C23" s="11"/>
      <c r="D23" s="11"/>
      <c r="E23" s="3"/>
      <c r="F23" s="12">
        <f>'Scheda istruttoria'!$F$47</f>
        <v>0</v>
      </c>
      <c r="G23" s="12">
        <f>'Scheda istruttoria'!$G$47</f>
        <v>0</v>
      </c>
      <c r="I23" s="12">
        <f>+D23-G23</f>
        <v>0</v>
      </c>
    </row>
    <row r="24" spans="2:11">
      <c r="B24" s="10" t="s">
        <v>161</v>
      </c>
      <c r="C24" s="11"/>
      <c r="D24" s="11"/>
      <c r="E24" s="3"/>
      <c r="F24" s="12">
        <f>'Scheda istruttoria'!$F$55</f>
        <v>0</v>
      </c>
      <c r="G24" s="12">
        <f>'Scheda istruttoria'!$G$55</f>
        <v>0</v>
      </c>
      <c r="I24" s="12">
        <f>+D24-G24</f>
        <v>0</v>
      </c>
    </row>
    <row r="25" spans="2:11">
      <c r="B25" s="10" t="s">
        <v>162</v>
      </c>
      <c r="C25" s="11"/>
      <c r="D25" s="11"/>
      <c r="E25" s="3"/>
      <c r="F25" s="12"/>
      <c r="G25" s="11"/>
      <c r="I25" s="12"/>
    </row>
    <row r="26" spans="2:11">
      <c r="B26" s="26" t="s">
        <v>163</v>
      </c>
      <c r="C26" s="27"/>
      <c r="D26" s="27"/>
      <c r="E26" s="3"/>
      <c r="F26" s="12">
        <f>'Scheda istruttoria'!$F$57</f>
        <v>0</v>
      </c>
      <c r="G26" s="12">
        <f>'Scheda istruttoria'!$G$57</f>
        <v>0</v>
      </c>
      <c r="I26" s="12">
        <f>+D26-G26</f>
        <v>0</v>
      </c>
    </row>
    <row r="27" spans="2:11">
      <c r="B27" s="26" t="s">
        <v>164</v>
      </c>
      <c r="C27" s="27"/>
      <c r="D27" s="27"/>
      <c r="E27" s="3"/>
      <c r="F27" s="12">
        <f>'Scheda istruttoria'!$F$58</f>
        <v>0</v>
      </c>
      <c r="G27" s="12">
        <f>'Scheda istruttoria'!$G$58</f>
        <v>0</v>
      </c>
      <c r="I27" s="12">
        <f>+D27-G27</f>
        <v>0</v>
      </c>
      <c r="J27" s="28"/>
      <c r="K27" s="28"/>
    </row>
    <row r="28" spans="2:11">
      <c r="B28" s="26" t="s">
        <v>165</v>
      </c>
      <c r="C28" s="27"/>
      <c r="D28" s="27"/>
      <c r="E28" s="3"/>
      <c r="F28" s="12">
        <f>'Scheda istruttoria'!$F$61+'Scheda istruttoria'!$F$62+'Scheda istruttoria'!$F$63</f>
        <v>0</v>
      </c>
      <c r="G28" s="12">
        <f>'Scheda istruttoria'!$G$61+'Scheda istruttoria'!$G$62+'Scheda istruttoria'!$G$63</f>
        <v>0</v>
      </c>
      <c r="I28" s="12">
        <f>+D28-G28</f>
        <v>0</v>
      </c>
      <c r="K28" s="23"/>
    </row>
    <row r="29" spans="2:11">
      <c r="B29" s="29" t="s">
        <v>166</v>
      </c>
      <c r="C29" s="30">
        <f>SUM(C26:C28)</f>
        <v>0</v>
      </c>
      <c r="D29" s="30">
        <f>SUM(D26:D28)</f>
        <v>0</v>
      </c>
      <c r="E29" s="3"/>
      <c r="F29" s="31">
        <f>SUM(F26:F28)</f>
        <v>0</v>
      </c>
      <c r="G29" s="30">
        <f>SUM(G26:G28)</f>
        <v>0</v>
      </c>
      <c r="I29" s="31">
        <f>+D29-G29</f>
        <v>0</v>
      </c>
    </row>
    <row r="30" spans="2:11">
      <c r="B30" s="32"/>
      <c r="C30" s="27"/>
      <c r="D30" s="27"/>
      <c r="E30" s="3"/>
      <c r="F30" s="12"/>
      <c r="G30" s="11"/>
      <c r="I30" s="12"/>
    </row>
    <row r="31" spans="2:11">
      <c r="B31" s="10" t="s">
        <v>167</v>
      </c>
      <c r="C31" s="27"/>
      <c r="D31" s="27"/>
      <c r="E31" s="3"/>
      <c r="F31" s="12"/>
      <c r="G31" s="11"/>
      <c r="I31" s="12"/>
    </row>
    <row r="32" spans="2:11">
      <c r="B32" s="26" t="s">
        <v>168</v>
      </c>
      <c r="C32" s="27"/>
      <c r="D32" s="27"/>
      <c r="E32" s="3"/>
      <c r="F32" s="12">
        <f>'Scheda istruttoria'!$F$65+'Scheda istruttoria'!$F$66</f>
        <v>0</v>
      </c>
      <c r="G32" s="12">
        <f>'Scheda istruttoria'!$G$65+'Scheda istruttoria'!$G$66</f>
        <v>0</v>
      </c>
      <c r="I32" s="12">
        <f t="shared" ref="I32:I38" si="0">+D32-G32</f>
        <v>0</v>
      </c>
    </row>
    <row r="33" spans="2:11">
      <c r="B33" s="26" t="s">
        <v>169</v>
      </c>
      <c r="C33" s="27"/>
      <c r="D33" s="27"/>
      <c r="E33" s="3"/>
      <c r="F33" s="12">
        <f>'Scheda istruttoria'!$F$76</f>
        <v>0</v>
      </c>
      <c r="G33" s="12">
        <f>'Scheda istruttoria'!$G$76</f>
        <v>0</v>
      </c>
      <c r="I33" s="12">
        <f t="shared" si="0"/>
        <v>0</v>
      </c>
    </row>
    <row r="34" spans="2:11">
      <c r="B34" s="29" t="s">
        <v>170</v>
      </c>
      <c r="C34" s="33">
        <f>SUM(C32:C33)</f>
        <v>0</v>
      </c>
      <c r="D34" s="33">
        <f>SUM(D32:D33)</f>
        <v>0</v>
      </c>
      <c r="E34" s="3"/>
      <c r="F34" s="31">
        <f>SUM(F32:F33)</f>
        <v>0</v>
      </c>
      <c r="G34" s="30">
        <f>SUM(G32:G33)</f>
        <v>0</v>
      </c>
      <c r="I34" s="31">
        <f t="shared" si="0"/>
        <v>0</v>
      </c>
    </row>
    <row r="35" spans="2:11">
      <c r="B35" s="26"/>
      <c r="C35" s="27"/>
      <c r="D35" s="27"/>
      <c r="E35" s="3"/>
      <c r="F35" s="12"/>
      <c r="G35" s="11"/>
      <c r="I35" s="12">
        <f t="shared" si="0"/>
        <v>0</v>
      </c>
    </row>
    <row r="36" spans="2:11">
      <c r="B36" s="26" t="s">
        <v>171</v>
      </c>
      <c r="C36" s="27"/>
      <c r="D36" s="27"/>
      <c r="E36" s="3"/>
      <c r="F36" s="12">
        <f>'Scheda istruttoria'!$F$771</f>
        <v>0</v>
      </c>
      <c r="G36" s="12">
        <f>'Scheda istruttoria'!$G$771</f>
        <v>0</v>
      </c>
      <c r="I36" s="12">
        <f t="shared" si="0"/>
        <v>0</v>
      </c>
    </row>
    <row r="37" spans="2:11">
      <c r="B37" s="26" t="s">
        <v>172</v>
      </c>
      <c r="C37" s="27"/>
      <c r="D37" s="27"/>
      <c r="E37" s="3"/>
      <c r="F37" s="12">
        <f>'Scheda istruttoria'!$F$81</f>
        <v>0</v>
      </c>
      <c r="G37" s="12">
        <f>'Scheda istruttoria'!$G$81</f>
        <v>0</v>
      </c>
      <c r="I37" s="12">
        <f>+D37-G37</f>
        <v>0</v>
      </c>
    </row>
    <row r="38" spans="2:11" ht="15" thickBot="1">
      <c r="B38" s="34" t="s">
        <v>173</v>
      </c>
      <c r="C38" s="15"/>
      <c r="D38" s="15"/>
      <c r="E38" s="3"/>
      <c r="F38" s="16">
        <f>'Scheda istruttoria'!$F$86</f>
        <v>0</v>
      </c>
      <c r="G38" s="16">
        <f>'Scheda istruttoria'!$G$86</f>
        <v>0</v>
      </c>
      <c r="I38" s="16">
        <f t="shared" si="0"/>
        <v>0</v>
      </c>
    </row>
    <row r="39" spans="2:11" ht="15.6" thickTop="1" thickBot="1">
      <c r="B39" s="18" t="s">
        <v>174</v>
      </c>
      <c r="C39" s="21">
        <f>+SUM(C22:C24,C29,C34,C36:C38)</f>
        <v>0</v>
      </c>
      <c r="D39" s="21">
        <f>+SUM(D22:D24,D29,D34,D36:D38)</f>
        <v>0</v>
      </c>
      <c r="E39" s="3"/>
      <c r="F39" s="20">
        <f>+SUM(F22:F24,F29,F34,F36:F38)</f>
        <v>0</v>
      </c>
      <c r="G39" s="21">
        <f>+SUM(G22:G24,G29,G34,G36:G38)</f>
        <v>0</v>
      </c>
      <c r="I39" s="21">
        <f>+SUM(I22:I24,I29,I34,I36:I38)</f>
        <v>0</v>
      </c>
      <c r="J39" s="23"/>
    </row>
    <row r="40" spans="2:11">
      <c r="B40" s="1"/>
      <c r="C40" s="35"/>
      <c r="D40" s="35"/>
      <c r="E40" s="3"/>
      <c r="F40" s="23"/>
      <c r="G40" s="23"/>
    </row>
    <row r="41" spans="2:11">
      <c r="B41" s="1" t="s">
        <v>175</v>
      </c>
      <c r="C41" s="35">
        <f>+C19-C39</f>
        <v>0</v>
      </c>
      <c r="D41" s="35">
        <f>+D19-D39</f>
        <v>0</v>
      </c>
      <c r="E41" s="3"/>
      <c r="F41" s="35">
        <f>+F19-F39</f>
        <v>0</v>
      </c>
      <c r="G41" s="35">
        <f>+G19-G39</f>
        <v>0</v>
      </c>
      <c r="I41" s="35">
        <f>+I19-I39</f>
        <v>0</v>
      </c>
      <c r="J41" s="23"/>
    </row>
    <row r="42" spans="2:11">
      <c r="C42" s="23"/>
      <c r="D42" s="23"/>
      <c r="E42" s="3"/>
      <c r="F42" s="23"/>
      <c r="G42" s="23"/>
    </row>
    <row r="43" spans="2:11" ht="15" thickBot="1">
      <c r="B43" s="5" t="s">
        <v>176</v>
      </c>
      <c r="C43" s="23"/>
      <c r="D43" s="23"/>
      <c r="E43" s="3"/>
      <c r="F43" s="23"/>
      <c r="G43" s="23"/>
    </row>
    <row r="44" spans="2:11">
      <c r="B44" s="36" t="s">
        <v>177</v>
      </c>
      <c r="C44" s="37"/>
      <c r="D44" s="7"/>
      <c r="E44" s="3"/>
      <c r="F44" s="8"/>
      <c r="G44" s="7"/>
      <c r="I44" s="9">
        <f>+D44-G44</f>
        <v>0</v>
      </c>
    </row>
    <row r="45" spans="2:11">
      <c r="B45" s="38" t="s">
        <v>178</v>
      </c>
      <c r="C45" s="11"/>
      <c r="D45" s="11"/>
      <c r="E45" s="3"/>
      <c r="F45" s="12">
        <f>'Scheda istruttoria'!$F$94</f>
        <v>0</v>
      </c>
      <c r="G45" s="12">
        <f>'Scheda istruttoria'!$G$94</f>
        <v>0</v>
      </c>
      <c r="I45" s="39">
        <f>+D45-G45</f>
        <v>0</v>
      </c>
    </row>
    <row r="46" spans="2:11">
      <c r="B46" s="29" t="s">
        <v>179</v>
      </c>
      <c r="C46" s="30">
        <f>C45</f>
        <v>0</v>
      </c>
      <c r="D46" s="30">
        <f>D45</f>
        <v>0</v>
      </c>
      <c r="E46" s="3"/>
      <c r="F46" s="31">
        <f>F45</f>
        <v>0</v>
      </c>
      <c r="G46" s="31">
        <f>G45</f>
        <v>0</v>
      </c>
      <c r="I46" s="39">
        <f>+D46-G46</f>
        <v>0</v>
      </c>
    </row>
    <row r="47" spans="2:11">
      <c r="B47" s="38"/>
      <c r="C47" s="11"/>
      <c r="D47" s="11"/>
      <c r="E47" s="3"/>
      <c r="F47" s="12"/>
      <c r="G47" s="11"/>
      <c r="I47" s="13">
        <f>+D47-G47</f>
        <v>0</v>
      </c>
    </row>
    <row r="48" spans="2:11">
      <c r="B48" s="38" t="s">
        <v>180</v>
      </c>
      <c r="C48" s="11"/>
      <c r="D48" s="11"/>
      <c r="E48" s="3"/>
      <c r="F48" s="12">
        <f>'Scheda istruttoria'!$F$103</f>
        <v>0</v>
      </c>
      <c r="G48" s="12">
        <f>'Scheda istruttoria'!$G$103</f>
        <v>0</v>
      </c>
      <c r="I48" s="13">
        <f>+D48+G48</f>
        <v>0</v>
      </c>
      <c r="K48" s="23"/>
    </row>
    <row r="49" spans="2:11">
      <c r="B49" s="38"/>
      <c r="C49" s="11"/>
      <c r="D49" s="11"/>
      <c r="E49" s="3"/>
      <c r="F49" s="12"/>
      <c r="G49" s="11"/>
      <c r="I49" s="13"/>
    </row>
    <row r="50" spans="2:11" ht="15" thickBot="1">
      <c r="B50" s="40" t="s">
        <v>181</v>
      </c>
      <c r="C50" s="41">
        <v>0</v>
      </c>
      <c r="D50" s="41"/>
      <c r="E50" s="3"/>
      <c r="F50" s="16">
        <f>'Scheda istruttoria'!$F$107</f>
        <v>0</v>
      </c>
      <c r="G50" s="16">
        <f>'Scheda istruttoria'!$G$107</f>
        <v>0</v>
      </c>
      <c r="I50" s="17">
        <f>+D50-G50</f>
        <v>0</v>
      </c>
    </row>
    <row r="51" spans="2:11" ht="15.6" thickTop="1" thickBot="1">
      <c r="B51" s="18" t="s">
        <v>182</v>
      </c>
      <c r="C51" s="42">
        <f>+C46-C48+C50</f>
        <v>0</v>
      </c>
      <c r="D51" s="21">
        <f>+D46-D48+D50</f>
        <v>0</v>
      </c>
      <c r="E51" s="3"/>
      <c r="F51" s="20">
        <f>SUM(F46:F50)</f>
        <v>0</v>
      </c>
      <c r="G51" s="43">
        <f>SUM(G46:G50)</f>
        <v>0</v>
      </c>
      <c r="I51" s="22">
        <f>SUM(I46:I50)</f>
        <v>0</v>
      </c>
    </row>
    <row r="52" spans="2:11">
      <c r="B52" s="1"/>
      <c r="C52" s="35"/>
      <c r="D52" s="35"/>
      <c r="E52" s="3"/>
      <c r="F52" s="23"/>
      <c r="G52" s="23"/>
    </row>
    <row r="53" spans="2:11">
      <c r="B53" s="1" t="s">
        <v>183</v>
      </c>
      <c r="C53" s="35">
        <f>+C41+C51</f>
        <v>0</v>
      </c>
      <c r="D53" s="35">
        <f>+D41+D51</f>
        <v>0</v>
      </c>
      <c r="E53" s="3"/>
      <c r="F53" s="35">
        <f>+F41+F51</f>
        <v>0</v>
      </c>
      <c r="G53" s="35">
        <f>+G41+G51</f>
        <v>0</v>
      </c>
      <c r="I53" s="35">
        <f>+I41+I51</f>
        <v>0</v>
      </c>
      <c r="K53" s="23"/>
    </row>
    <row r="54" spans="2:11" ht="15" thickBot="1">
      <c r="B54" s="44" t="s">
        <v>184</v>
      </c>
      <c r="C54" s="45"/>
      <c r="D54" s="45"/>
      <c r="E54" s="3"/>
      <c r="F54" s="45">
        <f>'Scheda istruttoria'!F110</f>
        <v>0</v>
      </c>
      <c r="G54" s="45">
        <f>'Scheda istruttoria'!G110</f>
        <v>0</v>
      </c>
      <c r="I54" s="45">
        <f>+D54-G54</f>
        <v>0</v>
      </c>
      <c r="K54" s="23"/>
    </row>
    <row r="55" spans="2:11" ht="15" thickTop="1">
      <c r="B55" s="1" t="s">
        <v>185</v>
      </c>
      <c r="C55" s="35">
        <f>+C53-C54</f>
        <v>0</v>
      </c>
      <c r="D55" s="35">
        <f>+D53-D54</f>
        <v>0</v>
      </c>
      <c r="E55" s="3"/>
      <c r="F55" s="35">
        <f>+F53-F54</f>
        <v>0</v>
      </c>
      <c r="G55" s="35">
        <f>+G53-G54</f>
        <v>0</v>
      </c>
      <c r="I55" s="35">
        <f>+I53-I54</f>
        <v>0</v>
      </c>
    </row>
    <row r="56" spans="2:11" s="3" customFormat="1"/>
    <row r="57" spans="2:11" s="3" customFormat="1"/>
    <row r="58" spans="2:11" s="3" customFormat="1"/>
    <row r="59" spans="2:11" s="3" customFormat="1"/>
    <row r="60" spans="2:11" s="3" customFormat="1"/>
  </sheetData>
  <mergeCells count="2">
    <mergeCell ref="B8:D8"/>
    <mergeCell ref="F8:G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815D-F6AF-485F-93B9-6ACE5FB17399}">
  <dimension ref="B2:F33"/>
  <sheetViews>
    <sheetView showGridLines="0" workbookViewId="0">
      <selection activeCell="B11" sqref="B11"/>
    </sheetView>
  </sheetViews>
  <sheetFormatPr defaultRowHeight="14.4"/>
  <cols>
    <col min="2" max="2" width="42.109375" customWidth="1"/>
    <col min="3" max="3" width="39.44140625" customWidth="1"/>
    <col min="4" max="4" width="28.5546875" customWidth="1"/>
    <col min="5" max="5" width="25.6640625" bestFit="1" customWidth="1"/>
  </cols>
  <sheetData>
    <row r="2" spans="2:6">
      <c r="B2" s="58" t="s">
        <v>275</v>
      </c>
    </row>
    <row r="3" spans="2:6" ht="15" thickBot="1"/>
    <row r="4" spans="2:6" ht="15" thickBot="1">
      <c r="B4" s="341" t="s">
        <v>276</v>
      </c>
      <c r="C4" s="342"/>
      <c r="D4" s="343"/>
    </row>
    <row r="5" spans="2:6" ht="15" thickBot="1">
      <c r="B5" s="120" t="s">
        <v>252</v>
      </c>
      <c r="C5" s="121" t="s">
        <v>253</v>
      </c>
      <c r="D5" s="122" t="s">
        <v>251</v>
      </c>
      <c r="E5" s="123" t="s">
        <v>462</v>
      </c>
      <c r="F5" s="123" t="s">
        <v>463</v>
      </c>
    </row>
    <row r="6" spans="2:6">
      <c r="B6" s="62" t="s">
        <v>277</v>
      </c>
      <c r="C6" t="s">
        <v>279</v>
      </c>
      <c r="D6" s="63">
        <f>'Scheda istruttoria'!$G$35</f>
        <v>0</v>
      </c>
      <c r="E6" s="117"/>
      <c r="F6" s="117"/>
    </row>
    <row r="7" spans="2:6" ht="15" thickBot="1">
      <c r="B7" s="62" t="s">
        <v>278</v>
      </c>
      <c r="C7" t="s">
        <v>356</v>
      </c>
      <c r="D7" s="63">
        <f>'Scheda istruttoria'!$G$36</f>
        <v>0</v>
      </c>
      <c r="E7" s="118">
        <f>D17</f>
        <v>0</v>
      </c>
      <c r="F7" s="118">
        <f>D7-E7</f>
        <v>0</v>
      </c>
    </row>
    <row r="8" spans="2:6" ht="15" thickBot="1">
      <c r="B8" s="344" t="s">
        <v>258</v>
      </c>
      <c r="C8" s="345"/>
      <c r="D8" s="77">
        <f>SUM(D6:D7)</f>
        <v>0</v>
      </c>
      <c r="E8" s="116">
        <f>SUM(E6:E7)</f>
        <v>0</v>
      </c>
      <c r="F8" s="116">
        <f>SUM(F6:F7)</f>
        <v>0</v>
      </c>
    </row>
    <row r="10" spans="2:6">
      <c r="B10" s="88" t="s">
        <v>358</v>
      </c>
    </row>
    <row r="11" spans="2:6">
      <c r="B11" t="s">
        <v>584</v>
      </c>
    </row>
    <row r="13" spans="2:6">
      <c r="B13" s="125" t="s">
        <v>280</v>
      </c>
      <c r="C13" s="125" t="s">
        <v>281</v>
      </c>
      <c r="D13" s="126" t="s">
        <v>189</v>
      </c>
    </row>
    <row r="14" spans="2:6">
      <c r="B14" s="84"/>
      <c r="C14" s="84"/>
      <c r="D14" s="218"/>
    </row>
    <row r="15" spans="2:6">
      <c r="B15" s="78"/>
      <c r="C15" s="78"/>
      <c r="D15" s="78"/>
    </row>
    <row r="16" spans="2:6">
      <c r="B16" s="78" t="s">
        <v>267</v>
      </c>
      <c r="C16" s="78"/>
      <c r="D16" s="78"/>
    </row>
    <row r="17" spans="2:4">
      <c r="B17" s="346" t="s">
        <v>212</v>
      </c>
      <c r="C17" s="347"/>
      <c r="D17" s="84">
        <f>SUM(D14:D16)</f>
        <v>0</v>
      </c>
    </row>
    <row r="19" spans="2:4">
      <c r="B19" t="s">
        <v>614</v>
      </c>
    </row>
    <row r="21" spans="2:4">
      <c r="B21" s="348" t="s">
        <v>188</v>
      </c>
      <c r="C21" s="350" t="s">
        <v>189</v>
      </c>
      <c r="D21" s="351"/>
    </row>
    <row r="22" spans="2:4">
      <c r="B22" s="349"/>
      <c r="C22" s="176" t="s">
        <v>486</v>
      </c>
      <c r="D22" s="176" t="s">
        <v>486</v>
      </c>
    </row>
    <row r="23" spans="2:4">
      <c r="B23" s="78" t="s">
        <v>477</v>
      </c>
      <c r="C23" s="173"/>
      <c r="D23" s="127"/>
    </row>
    <row r="24" spans="2:4">
      <c r="B24" s="81" t="s">
        <v>478</v>
      </c>
      <c r="C24" s="81"/>
      <c r="D24" s="111"/>
    </row>
    <row r="25" spans="2:4">
      <c r="B25" s="82" t="s">
        <v>479</v>
      </c>
      <c r="C25" s="82"/>
      <c r="D25" s="112"/>
    </row>
    <row r="26" spans="2:4">
      <c r="B26" s="82" t="s">
        <v>480</v>
      </c>
      <c r="C26" s="82"/>
      <c r="D26" s="112"/>
    </row>
    <row r="27" spans="2:4">
      <c r="B27" s="82" t="s">
        <v>481</v>
      </c>
      <c r="C27" s="82"/>
      <c r="D27" s="112"/>
    </row>
    <row r="28" spans="2:4">
      <c r="B28" s="83" t="s">
        <v>482</v>
      </c>
      <c r="C28" s="174">
        <f>C23*C27</f>
        <v>0</v>
      </c>
      <c r="D28" s="130">
        <f>D23*D27</f>
        <v>0</v>
      </c>
    </row>
    <row r="29" spans="2:4">
      <c r="B29" s="128" t="s">
        <v>483</v>
      </c>
      <c r="C29" s="81"/>
      <c r="D29" s="81"/>
    </row>
    <row r="30" spans="2:4">
      <c r="B30" s="129" t="s">
        <v>484</v>
      </c>
      <c r="C30" s="175">
        <f>C28*C23</f>
        <v>0</v>
      </c>
      <c r="D30" s="175">
        <f>D28*D23</f>
        <v>0</v>
      </c>
    </row>
    <row r="31" spans="2:4">
      <c r="B31" s="101" t="s">
        <v>485</v>
      </c>
      <c r="C31" s="131">
        <f>C28+C30</f>
        <v>0</v>
      </c>
      <c r="D31" s="132">
        <f>D28+D30</f>
        <v>0</v>
      </c>
    </row>
    <row r="33" spans="2:3">
      <c r="B33" s="101" t="s">
        <v>487</v>
      </c>
      <c r="C33" s="132">
        <f>C31+D31</f>
        <v>0</v>
      </c>
    </row>
  </sheetData>
  <mergeCells count="5">
    <mergeCell ref="B4:D4"/>
    <mergeCell ref="B8:C8"/>
    <mergeCell ref="B17:C17"/>
    <mergeCell ref="B21:B22"/>
    <mergeCell ref="C21:D21"/>
  </mergeCells>
  <conditionalFormatting sqref="F7">
    <cfRule type="cellIs" dxfId="21" priority="1" operator="lessThan">
      <formula>0</formula>
    </cfRule>
    <cfRule type="cellIs" dxfId="20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90E2-0832-4854-9C58-9895239AAAEC}">
  <dimension ref="B2:M113"/>
  <sheetViews>
    <sheetView showGridLines="0" workbookViewId="0">
      <selection activeCell="E66" sqref="E66"/>
    </sheetView>
  </sheetViews>
  <sheetFormatPr defaultColWidth="8.88671875" defaultRowHeight="14.4"/>
  <cols>
    <col min="2" max="2" width="32.109375" customWidth="1"/>
    <col min="3" max="3" width="35.33203125" customWidth="1"/>
    <col min="4" max="4" width="21.88671875" bestFit="1" customWidth="1"/>
    <col min="5" max="5" width="47.44140625" customWidth="1"/>
    <col min="6" max="6" width="45.44140625" customWidth="1"/>
    <col min="7" max="7" width="18.5546875" bestFit="1" customWidth="1"/>
    <col min="8" max="8" width="17.44140625" customWidth="1"/>
    <col min="9" max="9" width="21" customWidth="1"/>
    <col min="10" max="10" width="28" customWidth="1"/>
    <col min="11" max="11" width="13.88671875" customWidth="1"/>
    <col min="12" max="12" width="17.6640625" customWidth="1"/>
    <col min="13" max="13" width="35" bestFit="1" customWidth="1"/>
  </cols>
  <sheetData>
    <row r="2" spans="2:6">
      <c r="B2" s="58" t="s">
        <v>187</v>
      </c>
    </row>
    <row r="3" spans="2:6" ht="15" thickBot="1"/>
    <row r="4" spans="2:6" ht="15" thickBot="1">
      <c r="B4" s="341" t="s">
        <v>244</v>
      </c>
      <c r="C4" s="342"/>
      <c r="D4" s="343"/>
    </row>
    <row r="5" spans="2:6" ht="15" thickBot="1">
      <c r="B5" s="120" t="s">
        <v>252</v>
      </c>
      <c r="C5" s="121" t="s">
        <v>253</v>
      </c>
      <c r="D5" s="122" t="s">
        <v>251</v>
      </c>
      <c r="E5" s="123" t="s">
        <v>462</v>
      </c>
      <c r="F5" s="123" t="s">
        <v>463</v>
      </c>
    </row>
    <row r="6" spans="2:6">
      <c r="B6" s="62" t="s">
        <v>245</v>
      </c>
      <c r="C6" t="s">
        <v>246</v>
      </c>
      <c r="D6" s="63">
        <f>'Scheda istruttoria'!$G$39</f>
        <v>0</v>
      </c>
      <c r="E6" s="118">
        <f>L23</f>
        <v>0</v>
      </c>
      <c r="F6" s="118">
        <f>D6-E6</f>
        <v>0</v>
      </c>
    </row>
    <row r="7" spans="2:6">
      <c r="B7" s="62" t="s">
        <v>247</v>
      </c>
      <c r="C7" t="s">
        <v>248</v>
      </c>
      <c r="D7" s="63">
        <f>'Scheda istruttoria'!$G$40</f>
        <v>0</v>
      </c>
      <c r="E7" s="118">
        <f>L34</f>
        <v>0</v>
      </c>
      <c r="F7" s="118">
        <f>D7-E7</f>
        <v>0</v>
      </c>
    </row>
    <row r="8" spans="2:6">
      <c r="B8" s="62" t="s">
        <v>254</v>
      </c>
      <c r="C8" t="s">
        <v>367</v>
      </c>
      <c r="D8" s="63">
        <f>'Scheda istruttoria'!$G$41</f>
        <v>0</v>
      </c>
      <c r="E8" s="118">
        <f>L46</f>
        <v>0</v>
      </c>
      <c r="F8" s="118">
        <f>D8-E8</f>
        <v>0</v>
      </c>
    </row>
    <row r="9" spans="2:6">
      <c r="B9" s="62" t="s">
        <v>255</v>
      </c>
      <c r="C9" t="s">
        <v>368</v>
      </c>
      <c r="D9" s="63">
        <f>'Scheda istruttoria'!$G$42</f>
        <v>0</v>
      </c>
      <c r="E9" s="118">
        <f>L58</f>
        <v>0</v>
      </c>
      <c r="F9" s="118">
        <f>D9-E9</f>
        <v>0</v>
      </c>
    </row>
    <row r="10" spans="2:6">
      <c r="B10" s="62" t="s">
        <v>256</v>
      </c>
      <c r="C10" t="s">
        <v>257</v>
      </c>
      <c r="D10" s="63">
        <f>SUM(D11:D12)</f>
        <v>0</v>
      </c>
      <c r="E10" s="118">
        <f>D70</f>
        <v>0</v>
      </c>
      <c r="F10" s="118">
        <f>D10-E10</f>
        <v>0</v>
      </c>
    </row>
    <row r="11" spans="2:6">
      <c r="B11" s="80" t="s">
        <v>249</v>
      </c>
      <c r="C11" s="59" t="s">
        <v>70</v>
      </c>
      <c r="D11" s="63">
        <f>'Scheda istruttoria'!$G$45</f>
        <v>0</v>
      </c>
      <c r="E11" s="117"/>
      <c r="F11" s="117"/>
    </row>
    <row r="12" spans="2:6" ht="15" thickBot="1">
      <c r="B12" s="80" t="s">
        <v>250</v>
      </c>
      <c r="C12" s="59" t="s">
        <v>72</v>
      </c>
      <c r="D12" s="63">
        <f>'Scheda istruttoria'!$G$46</f>
        <v>0</v>
      </c>
      <c r="E12" s="117"/>
      <c r="F12" s="117"/>
    </row>
    <row r="13" spans="2:6" ht="15" thickBot="1">
      <c r="B13" s="344" t="s">
        <v>258</v>
      </c>
      <c r="C13" s="345"/>
      <c r="D13" s="77">
        <f>SUM(D6:D10)</f>
        <v>0</v>
      </c>
      <c r="E13" s="134">
        <f>SUM(E6:E10)</f>
        <v>0</v>
      </c>
      <c r="F13" s="134">
        <f>SUM(F6:F10)</f>
        <v>0</v>
      </c>
    </row>
    <row r="16" spans="2:6">
      <c r="B16" s="59" t="s">
        <v>359</v>
      </c>
    </row>
    <row r="17" spans="2:13">
      <c r="B17" t="s">
        <v>627</v>
      </c>
    </row>
    <row r="18" spans="2:13">
      <c r="B18" s="59" t="s">
        <v>626</v>
      </c>
    </row>
    <row r="20" spans="2:13">
      <c r="B20" s="125" t="s">
        <v>541</v>
      </c>
      <c r="C20" s="125" t="s">
        <v>239</v>
      </c>
      <c r="D20" s="125" t="s">
        <v>240</v>
      </c>
      <c r="E20" s="125" t="s">
        <v>297</v>
      </c>
      <c r="F20" s="125" t="s">
        <v>242</v>
      </c>
      <c r="G20" s="125" t="s">
        <v>241</v>
      </c>
      <c r="H20" s="125" t="s">
        <v>551</v>
      </c>
      <c r="I20" s="125" t="s">
        <v>552</v>
      </c>
      <c r="J20" s="125" t="s">
        <v>553</v>
      </c>
      <c r="K20" s="125" t="s">
        <v>406</v>
      </c>
      <c r="L20" s="250" t="s">
        <v>243</v>
      </c>
      <c r="M20" s="250" t="s">
        <v>625</v>
      </c>
    </row>
    <row r="21" spans="2:13">
      <c r="B21" s="78"/>
      <c r="C21" s="85"/>
      <c r="D21" s="78"/>
      <c r="E21" s="78"/>
      <c r="F21" s="78"/>
      <c r="G21" s="78"/>
      <c r="H21" s="78"/>
      <c r="I21" s="78"/>
      <c r="J21" s="78"/>
      <c r="K21" s="78"/>
      <c r="L21" s="78">
        <v>0</v>
      </c>
      <c r="M21" s="78"/>
    </row>
    <row r="22" spans="2:13">
      <c r="B22" s="78" t="s">
        <v>267</v>
      </c>
      <c r="C22" s="85"/>
      <c r="D22" s="78"/>
      <c r="E22" s="78"/>
      <c r="F22" s="78"/>
      <c r="G22" s="78"/>
      <c r="H22" s="78"/>
      <c r="I22" s="78"/>
      <c r="J22" s="78"/>
      <c r="K22" s="78"/>
      <c r="L22" s="78">
        <v>0</v>
      </c>
      <c r="M22" s="78"/>
    </row>
    <row r="23" spans="2:13">
      <c r="B23" s="58" t="s">
        <v>212</v>
      </c>
      <c r="C23" s="58"/>
      <c r="D23" s="58"/>
      <c r="E23" s="58"/>
      <c r="F23" s="58"/>
      <c r="G23" s="58"/>
      <c r="H23" s="58"/>
      <c r="I23" s="58"/>
      <c r="J23" s="58"/>
      <c r="K23" s="248"/>
      <c r="L23" s="84">
        <f>SUM(L21:L22)</f>
        <v>0</v>
      </c>
    </row>
    <row r="24" spans="2:13">
      <c r="B24" s="252" t="s">
        <v>556</v>
      </c>
      <c r="C24" s="253" t="s">
        <v>554</v>
      </c>
      <c r="D24" s="79"/>
      <c r="E24" s="79"/>
      <c r="F24" s="79"/>
      <c r="G24" s="79"/>
      <c r="H24" s="79"/>
      <c r="I24" s="79"/>
      <c r="J24" s="79"/>
    </row>
    <row r="25" spans="2:13">
      <c r="B25" s="79"/>
      <c r="C25" s="79"/>
      <c r="D25" s="79"/>
      <c r="E25" s="79"/>
      <c r="F25" s="79"/>
      <c r="G25" s="79"/>
      <c r="H25" s="79"/>
      <c r="I25" s="79"/>
      <c r="J25" s="79"/>
    </row>
    <row r="26" spans="2:13">
      <c r="B26" s="79"/>
      <c r="C26" s="79"/>
      <c r="D26" s="79"/>
      <c r="E26" s="79"/>
      <c r="F26" s="79"/>
      <c r="G26" s="79"/>
      <c r="H26" s="79"/>
      <c r="I26" s="79"/>
      <c r="J26" s="79"/>
    </row>
    <row r="27" spans="2:13">
      <c r="B27" s="59" t="s">
        <v>360</v>
      </c>
    </row>
    <row r="28" spans="2:13">
      <c r="B28" t="s">
        <v>627</v>
      </c>
    </row>
    <row r="29" spans="2:13">
      <c r="B29" s="59" t="s">
        <v>626</v>
      </c>
    </row>
    <row r="30" spans="2:13">
      <c r="B30" s="59"/>
    </row>
    <row r="31" spans="2:13">
      <c r="B31" s="125" t="s">
        <v>541</v>
      </c>
      <c r="C31" s="125" t="s">
        <v>239</v>
      </c>
      <c r="D31" s="125" t="s">
        <v>240</v>
      </c>
      <c r="E31" s="125" t="s">
        <v>297</v>
      </c>
      <c r="F31" s="125" t="s">
        <v>242</v>
      </c>
      <c r="G31" s="125" t="s">
        <v>241</v>
      </c>
      <c r="H31" s="125" t="s">
        <v>551</v>
      </c>
      <c r="I31" s="125" t="s">
        <v>552</v>
      </c>
      <c r="J31" s="125" t="s">
        <v>553</v>
      </c>
      <c r="K31" s="125" t="s">
        <v>406</v>
      </c>
      <c r="L31" s="250" t="s">
        <v>243</v>
      </c>
      <c r="M31" s="250" t="s">
        <v>625</v>
      </c>
    </row>
    <row r="32" spans="2:13">
      <c r="B32" s="78"/>
      <c r="C32" s="85"/>
      <c r="D32" s="78"/>
      <c r="E32" s="78"/>
      <c r="F32" s="78"/>
      <c r="G32" s="78"/>
      <c r="H32" s="78"/>
      <c r="I32" s="78"/>
      <c r="J32" s="78"/>
      <c r="K32" s="78"/>
      <c r="L32" s="78">
        <v>0</v>
      </c>
      <c r="M32" s="78"/>
    </row>
    <row r="33" spans="2:13">
      <c r="B33" s="78" t="s">
        <v>267</v>
      </c>
      <c r="C33" s="85"/>
      <c r="D33" s="78"/>
      <c r="E33" s="78"/>
      <c r="F33" s="78"/>
      <c r="G33" s="78"/>
      <c r="H33" s="78"/>
      <c r="I33" s="78"/>
      <c r="J33" s="78"/>
      <c r="K33" s="78"/>
      <c r="L33" s="78">
        <v>0</v>
      </c>
      <c r="M33" s="78"/>
    </row>
    <row r="34" spans="2:13">
      <c r="B34" s="346" t="s">
        <v>212</v>
      </c>
      <c r="C34" s="354"/>
      <c r="D34" s="354"/>
      <c r="E34" s="354"/>
      <c r="F34" s="354"/>
      <c r="G34" s="354"/>
      <c r="H34" s="354"/>
      <c r="I34" s="354"/>
      <c r="J34" s="354"/>
      <c r="K34" s="347"/>
      <c r="L34" s="84">
        <f>SUM(L32:L33)</f>
        <v>0</v>
      </c>
    </row>
    <row r="35" spans="2:13">
      <c r="B35" s="79"/>
      <c r="C35" s="79"/>
      <c r="D35" s="79"/>
      <c r="E35" s="79"/>
      <c r="F35" s="79"/>
      <c r="G35" s="79"/>
      <c r="H35" s="79"/>
      <c r="I35" s="79"/>
      <c r="J35" s="79"/>
    </row>
    <row r="36" spans="2:13">
      <c r="B36" s="252" t="s">
        <v>556</v>
      </c>
      <c r="C36" s="253" t="s">
        <v>554</v>
      </c>
      <c r="D36" s="79"/>
      <c r="E36" s="79"/>
      <c r="F36" s="79"/>
      <c r="G36" s="79"/>
      <c r="H36" s="79"/>
      <c r="I36" s="79"/>
      <c r="J36" s="79"/>
    </row>
    <row r="37" spans="2:13">
      <c r="B37" s="79"/>
      <c r="C37" s="79"/>
      <c r="D37" s="79"/>
      <c r="E37" s="79"/>
      <c r="F37" s="79"/>
      <c r="G37" s="79"/>
      <c r="H37" s="79"/>
      <c r="I37" s="79"/>
      <c r="J37" s="79"/>
    </row>
    <row r="38" spans="2:13">
      <c r="B38" s="79"/>
      <c r="C38" s="79"/>
      <c r="D38" s="79"/>
      <c r="E38" s="79"/>
      <c r="F38" s="79"/>
      <c r="G38" s="79"/>
      <c r="H38" s="79"/>
      <c r="I38" s="79"/>
      <c r="J38" s="79"/>
    </row>
    <row r="39" spans="2:13">
      <c r="B39" s="59" t="s">
        <v>361</v>
      </c>
    </row>
    <row r="40" spans="2:13">
      <c r="B40" t="s">
        <v>627</v>
      </c>
    </row>
    <row r="41" spans="2:13">
      <c r="B41" s="59" t="s">
        <v>626</v>
      </c>
    </row>
    <row r="42" spans="2:13">
      <c r="B42" s="59"/>
    </row>
    <row r="43" spans="2:13">
      <c r="B43" s="125" t="s">
        <v>541</v>
      </c>
      <c r="C43" s="125" t="s">
        <v>239</v>
      </c>
      <c r="D43" s="125" t="s">
        <v>240</v>
      </c>
      <c r="E43" s="125" t="s">
        <v>297</v>
      </c>
      <c r="F43" s="125" t="s">
        <v>242</v>
      </c>
      <c r="G43" s="125" t="s">
        <v>241</v>
      </c>
      <c r="H43" s="125" t="s">
        <v>551</v>
      </c>
      <c r="I43" s="125" t="s">
        <v>552</v>
      </c>
      <c r="J43" s="125" t="s">
        <v>553</v>
      </c>
      <c r="K43" s="125" t="s">
        <v>406</v>
      </c>
      <c r="L43" s="125" t="s">
        <v>243</v>
      </c>
      <c r="M43" s="250" t="s">
        <v>625</v>
      </c>
    </row>
    <row r="44" spans="2:13">
      <c r="B44" s="78"/>
      <c r="C44" s="85"/>
      <c r="D44" s="78"/>
      <c r="E44" s="78"/>
      <c r="F44" s="78"/>
      <c r="G44" s="78"/>
      <c r="H44" s="78"/>
      <c r="I44" s="78"/>
      <c r="J44" s="78"/>
      <c r="K44" s="78"/>
      <c r="L44" s="78">
        <v>0</v>
      </c>
      <c r="M44" s="78"/>
    </row>
    <row r="45" spans="2:13">
      <c r="B45" s="78" t="s">
        <v>267</v>
      </c>
      <c r="C45" s="85"/>
      <c r="D45" s="78"/>
      <c r="E45" s="78"/>
      <c r="F45" s="78"/>
      <c r="G45" s="78"/>
      <c r="H45" s="78"/>
      <c r="I45" s="78"/>
      <c r="J45" s="78"/>
      <c r="K45" s="78"/>
      <c r="L45" s="78">
        <v>0</v>
      </c>
      <c r="M45" s="78"/>
    </row>
    <row r="46" spans="2:13">
      <c r="B46" s="346" t="s">
        <v>212</v>
      </c>
      <c r="C46" s="354"/>
      <c r="D46" s="354"/>
      <c r="E46" s="354"/>
      <c r="F46" s="354"/>
      <c r="G46" s="354"/>
      <c r="H46" s="354"/>
      <c r="I46" s="354"/>
      <c r="J46" s="354"/>
      <c r="K46" s="347"/>
      <c r="L46" s="84">
        <f>SUM(L44:L45)</f>
        <v>0</v>
      </c>
    </row>
    <row r="47" spans="2:13">
      <c r="B47" s="59"/>
    </row>
    <row r="48" spans="2:13">
      <c r="B48" s="252" t="s">
        <v>556</v>
      </c>
      <c r="C48" s="253" t="s">
        <v>554</v>
      </c>
    </row>
    <row r="49" spans="2:13">
      <c r="B49" s="59"/>
    </row>
    <row r="50" spans="2:13">
      <c r="B50" s="59"/>
    </row>
    <row r="51" spans="2:13">
      <c r="B51" s="59" t="s">
        <v>362</v>
      </c>
    </row>
    <row r="52" spans="2:13">
      <c r="B52" t="s">
        <v>627</v>
      </c>
    </row>
    <row r="53" spans="2:13">
      <c r="B53" s="59" t="s">
        <v>626</v>
      </c>
    </row>
    <row r="54" spans="2:13">
      <c r="B54" s="59"/>
    </row>
    <row r="55" spans="2:13">
      <c r="B55" s="125" t="s">
        <v>541</v>
      </c>
      <c r="C55" s="125" t="s">
        <v>239</v>
      </c>
      <c r="D55" s="125" t="s">
        <v>240</v>
      </c>
      <c r="E55" s="125" t="s">
        <v>297</v>
      </c>
      <c r="F55" s="125" t="s">
        <v>242</v>
      </c>
      <c r="G55" s="125" t="s">
        <v>241</v>
      </c>
      <c r="H55" s="125" t="s">
        <v>551</v>
      </c>
      <c r="I55" s="125" t="s">
        <v>552</v>
      </c>
      <c r="J55" s="125" t="s">
        <v>553</v>
      </c>
      <c r="K55" s="125" t="s">
        <v>406</v>
      </c>
      <c r="L55" s="125" t="s">
        <v>243</v>
      </c>
      <c r="M55" s="250" t="s">
        <v>625</v>
      </c>
    </row>
    <row r="56" spans="2:13">
      <c r="B56" s="78"/>
      <c r="C56" s="85"/>
      <c r="D56" s="78"/>
      <c r="E56" s="78"/>
      <c r="F56" s="78"/>
      <c r="G56" s="78"/>
      <c r="H56" s="78"/>
      <c r="I56" s="78"/>
      <c r="J56" s="78"/>
      <c r="K56" s="78"/>
      <c r="L56" s="78">
        <v>0</v>
      </c>
      <c r="M56" s="78"/>
    </row>
    <row r="57" spans="2:13">
      <c r="B57" s="78" t="s">
        <v>267</v>
      </c>
      <c r="C57" s="85"/>
      <c r="D57" s="78"/>
      <c r="E57" s="78"/>
      <c r="F57" s="78"/>
      <c r="G57" s="78"/>
      <c r="H57" s="78"/>
      <c r="I57" s="78"/>
      <c r="J57" s="78"/>
      <c r="K57" s="78"/>
      <c r="L57" s="78">
        <v>0</v>
      </c>
      <c r="M57" s="78"/>
    </row>
    <row r="58" spans="2:13">
      <c r="B58" s="346" t="s">
        <v>212</v>
      </c>
      <c r="C58" s="354"/>
      <c r="D58" s="354"/>
      <c r="E58" s="354"/>
      <c r="F58" s="354"/>
      <c r="G58" s="354"/>
      <c r="H58" s="354"/>
      <c r="I58" s="354"/>
      <c r="J58" s="354"/>
      <c r="K58" s="347"/>
      <c r="L58" s="84">
        <f>SUM(L56:L57)</f>
        <v>0</v>
      </c>
    </row>
    <row r="59" spans="2:13">
      <c r="B59" s="59"/>
    </row>
    <row r="60" spans="2:13">
      <c r="B60" s="252" t="s">
        <v>556</v>
      </c>
      <c r="C60" s="253" t="s">
        <v>554</v>
      </c>
    </row>
    <row r="61" spans="2:13">
      <c r="B61" s="59"/>
    </row>
    <row r="62" spans="2:13">
      <c r="B62" s="59"/>
    </row>
    <row r="63" spans="2:13">
      <c r="B63" s="59" t="s">
        <v>363</v>
      </c>
    </row>
    <row r="64" spans="2:13">
      <c r="B64" t="s">
        <v>585</v>
      </c>
    </row>
    <row r="66" spans="2:12">
      <c r="B66" s="125" t="s">
        <v>280</v>
      </c>
      <c r="C66" s="125" t="s">
        <v>281</v>
      </c>
      <c r="D66" s="126" t="s">
        <v>302</v>
      </c>
    </row>
    <row r="67" spans="2:12">
      <c r="B67" s="84"/>
      <c r="C67" s="84"/>
      <c r="D67" s="218"/>
    </row>
    <row r="68" spans="2:12">
      <c r="B68" s="78"/>
      <c r="C68" s="78"/>
      <c r="D68" s="78"/>
    </row>
    <row r="69" spans="2:12">
      <c r="B69" s="78" t="s">
        <v>267</v>
      </c>
      <c r="C69" s="78"/>
      <c r="D69" s="78"/>
    </row>
    <row r="70" spans="2:12">
      <c r="B70" s="346" t="s">
        <v>212</v>
      </c>
      <c r="C70" s="347"/>
      <c r="D70" s="84">
        <f>SUM(D67:D69)</f>
        <v>0</v>
      </c>
    </row>
    <row r="72" spans="2:12">
      <c r="B72" t="s">
        <v>586</v>
      </c>
    </row>
    <row r="74" spans="2:12">
      <c r="B74" s="125" t="s">
        <v>541</v>
      </c>
      <c r="C74" s="125" t="s">
        <v>239</v>
      </c>
      <c r="D74" s="125" t="s">
        <v>240</v>
      </c>
      <c r="E74" s="125" t="s">
        <v>297</v>
      </c>
      <c r="F74" s="125" t="s">
        <v>242</v>
      </c>
      <c r="G74" s="125" t="s">
        <v>241</v>
      </c>
      <c r="H74" s="125" t="s">
        <v>551</v>
      </c>
      <c r="I74" s="125" t="s">
        <v>552</v>
      </c>
      <c r="J74" s="125" t="s">
        <v>553</v>
      </c>
      <c r="K74" s="125" t="s">
        <v>406</v>
      </c>
      <c r="L74" s="125" t="s">
        <v>243</v>
      </c>
    </row>
    <row r="75" spans="2:12">
      <c r="B75" s="78"/>
      <c r="C75" s="85"/>
      <c r="D75" s="78"/>
      <c r="E75" s="78"/>
      <c r="F75" s="78"/>
      <c r="G75" s="78"/>
      <c r="H75" s="78"/>
      <c r="I75" s="78"/>
      <c r="J75" s="78"/>
      <c r="K75" s="78"/>
      <c r="L75" s="78">
        <v>0</v>
      </c>
    </row>
    <row r="76" spans="2:12">
      <c r="B76" s="78" t="s">
        <v>267</v>
      </c>
      <c r="C76" s="85"/>
      <c r="D76" s="78"/>
      <c r="E76" s="78"/>
      <c r="F76" s="78"/>
      <c r="G76" s="78"/>
      <c r="H76" s="78"/>
      <c r="I76" s="78"/>
      <c r="J76" s="78"/>
      <c r="K76" s="78"/>
      <c r="L76" s="78">
        <v>0</v>
      </c>
    </row>
    <row r="77" spans="2:12">
      <c r="B77" s="346" t="s">
        <v>212</v>
      </c>
      <c r="C77" s="354"/>
      <c r="D77" s="354"/>
      <c r="E77" s="354"/>
      <c r="F77" s="354"/>
      <c r="G77" s="354"/>
      <c r="H77" s="354"/>
      <c r="I77" s="354"/>
      <c r="J77" s="354"/>
      <c r="K77" s="347"/>
      <c r="L77" s="84">
        <f>SUM(L75:L76)</f>
        <v>0</v>
      </c>
    </row>
    <row r="80" spans="2:12">
      <c r="B80" t="s">
        <v>587</v>
      </c>
    </row>
    <row r="82" spans="2:3">
      <c r="B82" s="350" t="s">
        <v>365</v>
      </c>
      <c r="C82" s="351"/>
    </row>
    <row r="83" spans="2:3">
      <c r="B83" s="94" t="s">
        <v>188</v>
      </c>
      <c r="C83" s="94" t="s">
        <v>366</v>
      </c>
    </row>
    <row r="84" spans="2:3">
      <c r="B84" s="78" t="s">
        <v>194</v>
      </c>
      <c r="C84" s="78"/>
    </row>
    <row r="85" spans="2:3">
      <c r="B85" s="78" t="s">
        <v>195</v>
      </c>
      <c r="C85" s="78"/>
    </row>
    <row r="86" spans="2:3">
      <c r="B86" s="78" t="s">
        <v>196</v>
      </c>
      <c r="C86" s="78"/>
    </row>
    <row r="87" spans="2:3">
      <c r="B87" s="78" t="s">
        <v>197</v>
      </c>
      <c r="C87" s="78"/>
    </row>
    <row r="88" spans="2:3">
      <c r="B88" s="78" t="s">
        <v>198</v>
      </c>
      <c r="C88" s="78"/>
    </row>
    <row r="89" spans="2:3">
      <c r="B89" s="78" t="s">
        <v>199</v>
      </c>
      <c r="C89" s="78"/>
    </row>
    <row r="90" spans="2:3">
      <c r="B90" s="78" t="s">
        <v>200</v>
      </c>
      <c r="C90" s="78"/>
    </row>
    <row r="92" spans="2:3" ht="46.2" customHeight="1">
      <c r="B92" s="352" t="s">
        <v>407</v>
      </c>
      <c r="C92" s="353"/>
    </row>
    <row r="93" spans="2:3">
      <c r="B93" s="94" t="s">
        <v>188</v>
      </c>
      <c r="C93" s="94" t="s">
        <v>366</v>
      </c>
    </row>
    <row r="94" spans="2:3">
      <c r="B94" s="78"/>
      <c r="C94" s="78"/>
    </row>
    <row r="95" spans="2:3">
      <c r="B95" s="78" t="s">
        <v>267</v>
      </c>
      <c r="C95" s="78"/>
    </row>
    <row r="98" spans="2:6">
      <c r="B98" s="58" t="s">
        <v>383</v>
      </c>
    </row>
    <row r="99" spans="2:6">
      <c r="B99" s="68" t="s">
        <v>209</v>
      </c>
    </row>
    <row r="100" spans="2:6">
      <c r="B100" s="58"/>
    </row>
    <row r="101" spans="2:6">
      <c r="B101" t="s">
        <v>210</v>
      </c>
    </row>
    <row r="103" spans="2:6">
      <c r="B103" s="137" t="s">
        <v>188</v>
      </c>
      <c r="C103" s="125" t="s">
        <v>551</v>
      </c>
      <c r="D103" s="125" t="s">
        <v>552</v>
      </c>
      <c r="E103" s="137" t="s">
        <v>555</v>
      </c>
      <c r="F103" s="137" t="s">
        <v>189</v>
      </c>
    </row>
    <row r="104" spans="2:6">
      <c r="B104" s="78" t="s">
        <v>190</v>
      </c>
      <c r="C104" s="78"/>
      <c r="D104" s="78"/>
      <c r="E104" s="78"/>
      <c r="F104" s="78"/>
    </row>
    <row r="105" spans="2:6">
      <c r="B105" s="78" t="s">
        <v>191</v>
      </c>
      <c r="C105" s="78"/>
      <c r="D105" s="78"/>
      <c r="E105" s="78"/>
      <c r="F105" s="78"/>
    </row>
    <row r="106" spans="2:6">
      <c r="B106" s="78" t="s">
        <v>192</v>
      </c>
      <c r="C106" s="78"/>
      <c r="D106" s="78"/>
      <c r="E106" s="78"/>
      <c r="F106" s="78"/>
    </row>
    <row r="107" spans="2:6" ht="15" customHeight="1"/>
    <row r="108" spans="2:6">
      <c r="B108" t="s">
        <v>215</v>
      </c>
    </row>
    <row r="110" spans="2:6">
      <c r="B110" s="137" t="s">
        <v>188</v>
      </c>
      <c r="C110" s="125" t="s">
        <v>551</v>
      </c>
      <c r="D110" s="125" t="s">
        <v>552</v>
      </c>
      <c r="E110" s="137" t="s">
        <v>555</v>
      </c>
      <c r="F110" s="137" t="s">
        <v>189</v>
      </c>
    </row>
    <row r="111" spans="2:6">
      <c r="B111" s="78" t="s">
        <v>190</v>
      </c>
      <c r="C111" s="78"/>
      <c r="D111" s="78"/>
      <c r="E111" s="78"/>
      <c r="F111" s="78"/>
    </row>
    <row r="112" spans="2:6">
      <c r="B112" s="78" t="s">
        <v>191</v>
      </c>
      <c r="C112" s="78"/>
      <c r="D112" s="78"/>
      <c r="E112" s="78"/>
      <c r="F112" s="78"/>
    </row>
    <row r="113" spans="2:6">
      <c r="B113" s="78" t="s">
        <v>192</v>
      </c>
      <c r="C113" s="78"/>
      <c r="D113" s="78"/>
      <c r="E113" s="78"/>
      <c r="F113" s="78"/>
    </row>
  </sheetData>
  <mergeCells count="9">
    <mergeCell ref="B92:C92"/>
    <mergeCell ref="B4:D4"/>
    <mergeCell ref="B13:C13"/>
    <mergeCell ref="B82:C82"/>
    <mergeCell ref="B70:C70"/>
    <mergeCell ref="B34:K34"/>
    <mergeCell ref="B46:K46"/>
    <mergeCell ref="B58:K58"/>
    <mergeCell ref="B77:K77"/>
  </mergeCells>
  <conditionalFormatting sqref="F6:F10">
    <cfRule type="cellIs" dxfId="19" priority="3" operator="lessThan">
      <formula>0</formula>
    </cfRule>
    <cfRule type="cellIs" dxfId="18" priority="4" operator="greaterThanOrEqual">
      <formula>1</formula>
    </cfRule>
  </conditionalFormatting>
  <conditionalFormatting sqref="F13">
    <cfRule type="cellIs" dxfId="17" priority="1" operator="lessThan">
      <formula>0</formula>
    </cfRule>
    <cfRule type="cellIs" dxfId="16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F3C2-D856-42F9-8E0D-34883714E040}">
  <dimension ref="B2:N96"/>
  <sheetViews>
    <sheetView showGridLines="0" topLeftCell="A36" workbookViewId="0">
      <selection activeCell="B72" sqref="B72"/>
    </sheetView>
  </sheetViews>
  <sheetFormatPr defaultRowHeight="14.4"/>
  <cols>
    <col min="2" max="2" width="45.5546875" customWidth="1"/>
    <col min="3" max="3" width="40" customWidth="1"/>
    <col min="4" max="4" width="24" customWidth="1"/>
    <col min="5" max="5" width="25.5546875" customWidth="1"/>
    <col min="6" max="6" width="50.6640625" customWidth="1"/>
    <col min="7" max="7" width="14.5546875" customWidth="1"/>
    <col min="8" max="8" width="21.33203125" customWidth="1"/>
    <col min="9" max="9" width="15.109375" customWidth="1"/>
    <col min="10" max="10" width="18.88671875" customWidth="1"/>
    <col min="11" max="11" width="14.5546875" customWidth="1"/>
    <col min="12" max="12" width="13.5546875" customWidth="1"/>
  </cols>
  <sheetData>
    <row r="2" spans="2:14">
      <c r="B2" s="58" t="s">
        <v>219</v>
      </c>
    </row>
    <row r="4" spans="2:14" ht="15" thickBot="1"/>
    <row r="5" spans="2:14" ht="15" thickBot="1">
      <c r="B5" s="341" t="s">
        <v>282</v>
      </c>
      <c r="C5" s="342"/>
      <c r="D5" s="343"/>
    </row>
    <row r="6" spans="2:14" ht="15" thickBot="1">
      <c r="B6" s="120" t="s">
        <v>252</v>
      </c>
      <c r="C6" s="124" t="s">
        <v>253</v>
      </c>
      <c r="D6" s="122" t="s">
        <v>251</v>
      </c>
      <c r="E6" s="123" t="s">
        <v>462</v>
      </c>
      <c r="F6" s="123" t="s">
        <v>463</v>
      </c>
      <c r="N6" s="87"/>
    </row>
    <row r="7" spans="2:14">
      <c r="B7" s="62" t="s">
        <v>283</v>
      </c>
      <c r="C7" t="s">
        <v>285</v>
      </c>
      <c r="D7" s="63">
        <f>'Scheda istruttoria'!$G$39</f>
        <v>0</v>
      </c>
      <c r="E7" s="61">
        <f>D24</f>
        <v>0</v>
      </c>
      <c r="F7" s="133">
        <f>D7-E7</f>
        <v>0</v>
      </c>
      <c r="N7" s="87"/>
    </row>
    <row r="8" spans="2:14">
      <c r="B8" s="62" t="s">
        <v>284</v>
      </c>
      <c r="C8" t="s">
        <v>286</v>
      </c>
      <c r="D8" s="63">
        <f>SUM(D9:D13)</f>
        <v>0</v>
      </c>
      <c r="E8" s="62">
        <f>SUM(E9:E13)</f>
        <v>0</v>
      </c>
      <c r="F8" s="118">
        <f>D8-E8</f>
        <v>0</v>
      </c>
    </row>
    <row r="9" spans="2:14">
      <c r="B9" s="80" t="s">
        <v>287</v>
      </c>
      <c r="C9" t="s">
        <v>296</v>
      </c>
      <c r="D9" s="63">
        <f>'Scheda istruttoria'!$G$50</f>
        <v>0</v>
      </c>
      <c r="E9" s="62">
        <f>L32</f>
        <v>0</v>
      </c>
      <c r="F9" s="118">
        <f>D9-E9</f>
        <v>0</v>
      </c>
    </row>
    <row r="10" spans="2:14">
      <c r="B10" s="80" t="s">
        <v>288</v>
      </c>
      <c r="C10" t="s">
        <v>292</v>
      </c>
      <c r="D10" s="63">
        <f>'Scheda istruttoria'!$G$51</f>
        <v>0</v>
      </c>
      <c r="E10" s="62">
        <f>D41</f>
        <v>0</v>
      </c>
      <c r="F10" s="118">
        <f>D10-E10</f>
        <v>0</v>
      </c>
    </row>
    <row r="11" spans="2:14">
      <c r="B11" s="80" t="s">
        <v>289</v>
      </c>
      <c r="C11" t="s">
        <v>293</v>
      </c>
      <c r="D11" s="63">
        <f>'Scheda istruttoria'!$G$52</f>
        <v>0</v>
      </c>
      <c r="E11" s="62">
        <f>D61</f>
        <v>0</v>
      </c>
      <c r="F11" s="118">
        <f t="shared" ref="F11:F13" si="0">D11-E11</f>
        <v>0</v>
      </c>
    </row>
    <row r="12" spans="2:14">
      <c r="B12" s="80" t="s">
        <v>290</v>
      </c>
      <c r="C12" t="s">
        <v>294</v>
      </c>
      <c r="D12" s="63">
        <f>'Scheda istruttoria'!$G$53</f>
        <v>0</v>
      </c>
      <c r="E12" s="62">
        <f>D79</f>
        <v>0</v>
      </c>
      <c r="F12" s="118">
        <f t="shared" si="0"/>
        <v>0</v>
      </c>
    </row>
    <row r="13" spans="2:14" ht="15" thickBot="1">
      <c r="B13" s="80" t="s">
        <v>291</v>
      </c>
      <c r="C13" t="s">
        <v>295</v>
      </c>
      <c r="D13" s="63">
        <f>'Scheda istruttoria'!$G$54</f>
        <v>0</v>
      </c>
      <c r="E13" s="64">
        <f>D94</f>
        <v>0</v>
      </c>
      <c r="F13" s="119">
        <f t="shared" si="0"/>
        <v>0</v>
      </c>
    </row>
    <row r="14" spans="2:14" ht="15" thickBot="1">
      <c r="B14" s="344" t="s">
        <v>258</v>
      </c>
      <c r="C14" s="345"/>
      <c r="D14" s="77">
        <f>D7+D8</f>
        <v>0</v>
      </c>
      <c r="E14" s="134">
        <f>E7+E8</f>
        <v>0</v>
      </c>
      <c r="F14" s="77">
        <f>D14-E14</f>
        <v>0</v>
      </c>
    </row>
    <row r="17" spans="2:12">
      <c r="B17" s="88" t="s">
        <v>370</v>
      </c>
      <c r="C17" s="88"/>
      <c r="D17" s="88"/>
    </row>
    <row r="18" spans="2:12">
      <c r="B18" t="s">
        <v>588</v>
      </c>
      <c r="C18" s="88"/>
      <c r="D18" s="88"/>
    </row>
    <row r="19" spans="2:12">
      <c r="C19" s="88"/>
      <c r="D19" s="88"/>
    </row>
    <row r="20" spans="2:12">
      <c r="B20" s="125" t="s">
        <v>280</v>
      </c>
      <c r="C20" s="125" t="s">
        <v>281</v>
      </c>
      <c r="D20" s="126" t="s">
        <v>302</v>
      </c>
    </row>
    <row r="21" spans="2:12">
      <c r="B21" s="84"/>
      <c r="C21" s="84"/>
      <c r="D21" s="218"/>
    </row>
    <row r="22" spans="2:12">
      <c r="B22" s="78"/>
      <c r="C22" s="78"/>
      <c r="D22" s="78"/>
    </row>
    <row r="23" spans="2:12">
      <c r="B23" s="78" t="s">
        <v>267</v>
      </c>
      <c r="C23" s="78"/>
      <c r="D23" s="78"/>
    </row>
    <row r="24" spans="2:12">
      <c r="B24" s="346" t="s">
        <v>212</v>
      </c>
      <c r="C24" s="347"/>
      <c r="D24" s="84">
        <f>SUM(D21:D23)</f>
        <v>0</v>
      </c>
    </row>
    <row r="25" spans="2:12">
      <c r="B25" s="88"/>
      <c r="C25" s="88"/>
      <c r="D25" s="88"/>
    </row>
    <row r="26" spans="2:12">
      <c r="B26" s="88" t="s">
        <v>357</v>
      </c>
    </row>
    <row r="27" spans="2:12">
      <c r="B27" t="s">
        <v>589</v>
      </c>
    </row>
    <row r="29" spans="2:12">
      <c r="B29" s="125" t="s">
        <v>541</v>
      </c>
      <c r="C29" s="125" t="s">
        <v>239</v>
      </c>
      <c r="D29" s="125" t="s">
        <v>240</v>
      </c>
      <c r="E29" s="125" t="s">
        <v>297</v>
      </c>
      <c r="F29" s="125" t="s">
        <v>242</v>
      </c>
      <c r="G29" s="125" t="s">
        <v>241</v>
      </c>
      <c r="H29" s="125" t="s">
        <v>551</v>
      </c>
      <c r="I29" s="125" t="s">
        <v>552</v>
      </c>
      <c r="J29" s="125" t="s">
        <v>553</v>
      </c>
      <c r="K29" s="125" t="s">
        <v>406</v>
      </c>
      <c r="L29" s="125" t="s">
        <v>243</v>
      </c>
    </row>
    <row r="30" spans="2:12">
      <c r="B30" s="78"/>
      <c r="C30" s="85"/>
      <c r="D30" s="78"/>
      <c r="E30" s="78"/>
      <c r="F30" s="78"/>
      <c r="G30" s="78"/>
      <c r="H30" s="78"/>
      <c r="I30" s="78"/>
      <c r="J30" s="78"/>
      <c r="K30" s="78"/>
      <c r="L30" s="78">
        <v>0</v>
      </c>
    </row>
    <row r="31" spans="2:12">
      <c r="B31" s="78" t="s">
        <v>267</v>
      </c>
      <c r="C31" s="85"/>
      <c r="D31" s="78"/>
      <c r="E31" s="78"/>
      <c r="F31" s="78"/>
      <c r="G31" s="78"/>
      <c r="H31" s="78"/>
      <c r="I31" s="78"/>
      <c r="J31" s="78"/>
      <c r="K31" s="78"/>
      <c r="L31" s="78">
        <v>0</v>
      </c>
    </row>
    <row r="32" spans="2:12">
      <c r="B32" s="357" t="s">
        <v>212</v>
      </c>
      <c r="C32" s="357"/>
      <c r="D32" s="357"/>
      <c r="E32" s="357"/>
      <c r="F32" s="357"/>
      <c r="G32" s="357"/>
      <c r="H32" s="357"/>
      <c r="I32" s="357"/>
      <c r="J32" s="357"/>
      <c r="K32" s="358"/>
      <c r="L32" s="84">
        <f>SUM(L30:L31)</f>
        <v>0</v>
      </c>
    </row>
    <row r="33" spans="2:9">
      <c r="B33" s="113"/>
      <c r="C33" s="113"/>
      <c r="D33" s="113"/>
      <c r="E33" s="113"/>
      <c r="F33" s="113"/>
      <c r="G33" s="113"/>
      <c r="H33" s="113"/>
      <c r="I33" s="113"/>
    </row>
    <row r="34" spans="2:9">
      <c r="B34" s="88" t="s">
        <v>301</v>
      </c>
    </row>
    <row r="35" spans="2:9">
      <c r="B35" t="s">
        <v>590</v>
      </c>
    </row>
    <row r="36" spans="2:9" ht="15" customHeight="1"/>
    <row r="37" spans="2:9" ht="15" customHeight="1">
      <c r="B37" s="125" t="s">
        <v>280</v>
      </c>
      <c r="C37" s="125" t="s">
        <v>281</v>
      </c>
      <c r="D37" s="126" t="s">
        <v>302</v>
      </c>
    </row>
    <row r="38" spans="2:9" ht="15" customHeight="1">
      <c r="B38" s="84"/>
      <c r="C38" s="84"/>
      <c r="D38" s="218"/>
    </row>
    <row r="39" spans="2:9" ht="15" customHeight="1">
      <c r="B39" s="78"/>
      <c r="C39" s="78"/>
      <c r="D39" s="78"/>
    </row>
    <row r="40" spans="2:9" ht="15" customHeight="1">
      <c r="B40" s="78" t="s">
        <v>267</v>
      </c>
      <c r="C40" s="78"/>
      <c r="D40" s="78"/>
    </row>
    <row r="41" spans="2:9" ht="15" customHeight="1">
      <c r="B41" s="346" t="s">
        <v>212</v>
      </c>
      <c r="C41" s="347"/>
      <c r="D41" s="84">
        <f>SUM(D38:D40)</f>
        <v>0</v>
      </c>
    </row>
    <row r="42" spans="2:9" ht="15" customHeight="1"/>
    <row r="43" spans="2:9" ht="15" customHeight="1"/>
    <row r="44" spans="2:9">
      <c r="B44" s="125" t="s">
        <v>299</v>
      </c>
      <c r="C44" s="125" t="s">
        <v>300</v>
      </c>
      <c r="D44" s="125" t="s">
        <v>298</v>
      </c>
      <c r="E44" s="125" t="s">
        <v>189</v>
      </c>
      <c r="F44" s="125" t="s">
        <v>539</v>
      </c>
      <c r="G44" s="125" t="s">
        <v>557</v>
      </c>
    </row>
    <row r="45" spans="2:9">
      <c r="B45" s="355"/>
      <c r="C45" s="78"/>
      <c r="D45" s="78"/>
      <c r="E45" s="211"/>
      <c r="F45" s="254"/>
      <c r="G45" s="78"/>
    </row>
    <row r="46" spans="2:9">
      <c r="B46" s="356"/>
      <c r="C46" s="78"/>
      <c r="D46" s="78"/>
      <c r="E46" s="160"/>
      <c r="F46" s="254"/>
      <c r="G46" s="78"/>
    </row>
    <row r="47" spans="2:9">
      <c r="B47" s="346" t="s">
        <v>542</v>
      </c>
      <c r="C47" s="354"/>
      <c r="D47" s="347"/>
      <c r="E47" s="219">
        <f>SUM(E45:E46)</f>
        <v>0</v>
      </c>
      <c r="F47" s="143"/>
      <c r="G47" s="78"/>
    </row>
    <row r="48" spans="2:9">
      <c r="B48" s="78" t="s">
        <v>267</v>
      </c>
      <c r="C48" s="78"/>
      <c r="D48" s="78"/>
      <c r="E48" s="78"/>
      <c r="F48" s="83"/>
      <c r="G48" s="78"/>
    </row>
    <row r="49" spans="2:7">
      <c r="B49" s="346" t="s">
        <v>258</v>
      </c>
      <c r="C49" s="354"/>
      <c r="D49" s="347"/>
      <c r="E49" s="84">
        <f>E47+E48</f>
        <v>0</v>
      </c>
    </row>
    <row r="50" spans="2:7">
      <c r="B50" s="79"/>
      <c r="C50" s="79"/>
      <c r="D50" s="79"/>
      <c r="E50" s="58"/>
    </row>
    <row r="51" spans="2:7">
      <c r="B51" s="251" t="s">
        <v>556</v>
      </c>
      <c r="C51" s="253" t="s">
        <v>558</v>
      </c>
      <c r="D51" s="79"/>
      <c r="E51" s="58"/>
    </row>
    <row r="52" spans="2:7">
      <c r="B52" s="79"/>
      <c r="C52" s="79"/>
      <c r="D52" s="79"/>
      <c r="E52" s="58"/>
    </row>
    <row r="53" spans="2:7">
      <c r="B53" s="79"/>
      <c r="C53" s="79"/>
      <c r="D53" s="79"/>
      <c r="E53" s="58"/>
    </row>
    <row r="54" spans="2:7">
      <c r="B54" s="88" t="s">
        <v>405</v>
      </c>
    </row>
    <row r="55" spans="2:7">
      <c r="B55" t="s">
        <v>591</v>
      </c>
    </row>
    <row r="57" spans="2:7">
      <c r="B57" s="125" t="s">
        <v>280</v>
      </c>
      <c r="C57" s="125" t="s">
        <v>281</v>
      </c>
      <c r="D57" s="126" t="s">
        <v>302</v>
      </c>
    </row>
    <row r="58" spans="2:7">
      <c r="B58" s="84"/>
      <c r="C58" s="84"/>
      <c r="D58" s="218"/>
    </row>
    <row r="59" spans="2:7">
      <c r="B59" s="84"/>
      <c r="C59" s="84"/>
      <c r="D59" s="218"/>
    </row>
    <row r="60" spans="2:7">
      <c r="B60" s="78" t="s">
        <v>267</v>
      </c>
      <c r="C60" s="78"/>
      <c r="D60" s="78"/>
    </row>
    <row r="61" spans="2:7">
      <c r="B61" s="346" t="s">
        <v>212</v>
      </c>
      <c r="C61" s="347"/>
      <c r="D61" s="84">
        <f>SUM(D58:D60)</f>
        <v>0</v>
      </c>
    </row>
    <row r="63" spans="2:7">
      <c r="B63" s="125" t="s">
        <v>299</v>
      </c>
      <c r="C63" s="125" t="s">
        <v>300</v>
      </c>
      <c r="D63" s="125" t="s">
        <v>298</v>
      </c>
      <c r="E63" s="125" t="s">
        <v>189</v>
      </c>
      <c r="F63" s="125" t="s">
        <v>539</v>
      </c>
      <c r="G63" s="249" t="s">
        <v>557</v>
      </c>
    </row>
    <row r="64" spans="2:7">
      <c r="B64" s="355"/>
      <c r="C64" s="78"/>
      <c r="D64" s="78"/>
      <c r="E64" s="211"/>
      <c r="F64" s="254"/>
      <c r="G64" s="78"/>
    </row>
    <row r="65" spans="2:7">
      <c r="B65" s="356"/>
      <c r="C65" s="78"/>
      <c r="D65" s="78"/>
      <c r="E65" s="160"/>
      <c r="F65" s="254"/>
      <c r="G65" s="78"/>
    </row>
    <row r="66" spans="2:7">
      <c r="B66" s="346" t="s">
        <v>542</v>
      </c>
      <c r="C66" s="354"/>
      <c r="D66" s="347"/>
      <c r="E66" s="219">
        <f>SUM(E64:E65)</f>
        <v>0</v>
      </c>
      <c r="F66" s="143"/>
      <c r="G66" s="78"/>
    </row>
    <row r="67" spans="2:7">
      <c r="B67" s="78" t="s">
        <v>267</v>
      </c>
      <c r="C67" s="78"/>
      <c r="D67" s="78"/>
      <c r="E67" s="78"/>
      <c r="F67" s="83"/>
      <c r="G67" s="78"/>
    </row>
    <row r="68" spans="2:7">
      <c r="B68" s="346" t="s">
        <v>258</v>
      </c>
      <c r="C68" s="354"/>
      <c r="D68" s="347"/>
      <c r="E68" s="84">
        <f>E66+E67</f>
        <v>0</v>
      </c>
    </row>
    <row r="69" spans="2:7">
      <c r="B69" s="79"/>
      <c r="C69" s="79"/>
      <c r="D69" s="79"/>
      <c r="E69" s="58"/>
    </row>
    <row r="70" spans="2:7">
      <c r="B70" s="251" t="s">
        <v>556</v>
      </c>
      <c r="C70" s="253" t="s">
        <v>559</v>
      </c>
      <c r="D70" s="79"/>
      <c r="E70" s="58"/>
    </row>
    <row r="71" spans="2:7">
      <c r="B71" s="251"/>
      <c r="C71" s="253"/>
      <c r="D71" s="79"/>
      <c r="E71" s="58"/>
    </row>
    <row r="72" spans="2:7">
      <c r="B72" s="88" t="s">
        <v>394</v>
      </c>
    </row>
    <row r="73" spans="2:7">
      <c r="B73" t="s">
        <v>592</v>
      </c>
    </row>
    <row r="74" spans="2:7">
      <c r="B74" s="88"/>
    </row>
    <row r="75" spans="2:7">
      <c r="B75" s="125" t="s">
        <v>280</v>
      </c>
      <c r="C75" s="125" t="s">
        <v>281</v>
      </c>
      <c r="D75" s="126" t="s">
        <v>302</v>
      </c>
    </row>
    <row r="76" spans="2:7">
      <c r="B76" s="84"/>
      <c r="C76" s="84"/>
      <c r="D76" s="218"/>
    </row>
    <row r="77" spans="2:7" ht="13.8" customHeight="1">
      <c r="B77" s="78"/>
      <c r="C77" s="78"/>
      <c r="D77" s="78"/>
    </row>
    <row r="78" spans="2:7">
      <c r="B78" s="78" t="s">
        <v>267</v>
      </c>
      <c r="C78" s="78"/>
      <c r="D78" s="78"/>
    </row>
    <row r="79" spans="2:7">
      <c r="B79" s="346" t="s">
        <v>212</v>
      </c>
      <c r="C79" s="347"/>
      <c r="D79" s="84">
        <f>SUM(D76:D78)</f>
        <v>0</v>
      </c>
    </row>
    <row r="81" spans="2:5">
      <c r="B81" s="125" t="s">
        <v>398</v>
      </c>
      <c r="C81" s="125" t="s">
        <v>302</v>
      </c>
      <c r="D81" s="125" t="s">
        <v>560</v>
      </c>
      <c r="E81" s="125" t="s">
        <v>561</v>
      </c>
    </row>
    <row r="82" spans="2:5">
      <c r="B82" s="78" t="s">
        <v>395</v>
      </c>
      <c r="C82" s="78"/>
      <c r="D82" s="78"/>
      <c r="E82" s="78"/>
    </row>
    <row r="83" spans="2:5">
      <c r="B83" s="78" t="s">
        <v>396</v>
      </c>
      <c r="C83" s="78"/>
      <c r="D83" s="78"/>
      <c r="E83" s="78"/>
    </row>
    <row r="84" spans="2:5">
      <c r="B84" s="78" t="s">
        <v>397</v>
      </c>
      <c r="C84" s="78"/>
      <c r="D84" s="78"/>
      <c r="E84" s="78"/>
    </row>
    <row r="85" spans="2:5">
      <c r="B85" s="84" t="s">
        <v>258</v>
      </c>
      <c r="C85" s="84">
        <f>SUM(C82:C84)</f>
        <v>0</v>
      </c>
    </row>
    <row r="87" spans="2:5">
      <c r="B87" s="88" t="s">
        <v>369</v>
      </c>
    </row>
    <row r="88" spans="2:5">
      <c r="B88" t="s">
        <v>593</v>
      </c>
    </row>
    <row r="89" spans="2:5">
      <c r="B89" s="88"/>
    </row>
    <row r="90" spans="2:5">
      <c r="B90" s="125" t="s">
        <v>280</v>
      </c>
      <c r="C90" s="125" t="s">
        <v>281</v>
      </c>
      <c r="D90" s="126" t="s">
        <v>302</v>
      </c>
    </row>
    <row r="91" spans="2:5">
      <c r="B91" s="84"/>
      <c r="C91" s="84"/>
      <c r="D91" s="218"/>
    </row>
    <row r="92" spans="2:5">
      <c r="B92" s="78"/>
      <c r="C92" s="78"/>
      <c r="D92" s="78"/>
    </row>
    <row r="93" spans="2:5">
      <c r="B93" s="78" t="s">
        <v>267</v>
      </c>
      <c r="C93" s="78"/>
      <c r="D93" s="78"/>
    </row>
    <row r="94" spans="2:5">
      <c r="B94" s="346" t="s">
        <v>212</v>
      </c>
      <c r="C94" s="347"/>
      <c r="D94" s="84">
        <f>SUM(D91:D93)</f>
        <v>0</v>
      </c>
    </row>
    <row r="96" spans="2:5">
      <c r="B96" s="59"/>
    </row>
  </sheetData>
  <mergeCells count="14">
    <mergeCell ref="B61:C61"/>
    <mergeCell ref="B79:C79"/>
    <mergeCell ref="B94:C94"/>
    <mergeCell ref="B5:D5"/>
    <mergeCell ref="B14:C14"/>
    <mergeCell ref="B45:B46"/>
    <mergeCell ref="B32:K32"/>
    <mergeCell ref="B64:B65"/>
    <mergeCell ref="B47:D47"/>
    <mergeCell ref="B66:D66"/>
    <mergeCell ref="B68:D68"/>
    <mergeCell ref="B24:C24"/>
    <mergeCell ref="B41:C41"/>
    <mergeCell ref="B49:D49"/>
  </mergeCells>
  <conditionalFormatting sqref="F7:F13">
    <cfRule type="cellIs" dxfId="15" priority="1" operator="lessThan">
      <formula>0</formula>
    </cfRule>
    <cfRule type="cellIs" dxfId="14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9C2-631E-4E4A-86AE-710BC6ED15C1}">
  <dimension ref="B2:F23"/>
  <sheetViews>
    <sheetView showGridLines="0" workbookViewId="0">
      <selection activeCell="D21" sqref="D21"/>
    </sheetView>
  </sheetViews>
  <sheetFormatPr defaultRowHeight="14.4"/>
  <cols>
    <col min="2" max="2" width="17.77734375" customWidth="1"/>
    <col min="3" max="3" width="52.6640625" customWidth="1"/>
    <col min="4" max="4" width="17.6640625" bestFit="1" customWidth="1"/>
    <col min="5" max="5" width="10.88671875" customWidth="1"/>
    <col min="6" max="6" width="12.21875" customWidth="1"/>
  </cols>
  <sheetData>
    <row r="2" spans="2:6">
      <c r="B2" s="58" t="s">
        <v>220</v>
      </c>
    </row>
    <row r="3" spans="2:6" ht="15" thickBot="1"/>
    <row r="4" spans="2:6" ht="15" thickBot="1">
      <c r="B4" s="341" t="s">
        <v>304</v>
      </c>
      <c r="C4" s="342"/>
      <c r="D4" s="343"/>
    </row>
    <row r="5" spans="2:6" ht="15" thickBot="1">
      <c r="B5" s="123" t="s">
        <v>303</v>
      </c>
      <c r="C5" s="123" t="s">
        <v>253</v>
      </c>
      <c r="D5" s="123" t="s">
        <v>251</v>
      </c>
      <c r="E5" s="123" t="s">
        <v>462</v>
      </c>
      <c r="F5" s="123" t="s">
        <v>463</v>
      </c>
    </row>
    <row r="6" spans="2:6" ht="15" thickBot="1">
      <c r="B6" s="91" t="s">
        <v>85</v>
      </c>
      <c r="C6" s="92" t="s">
        <v>305</v>
      </c>
      <c r="D6" s="93">
        <f>'Scheda istruttoria'!$G$55</f>
        <v>0</v>
      </c>
      <c r="E6" s="134">
        <f>D18</f>
        <v>0</v>
      </c>
      <c r="F6" s="77">
        <f>D6-E6</f>
        <v>0</v>
      </c>
    </row>
    <row r="8" spans="2:6">
      <c r="B8" s="88" t="s">
        <v>390</v>
      </c>
    </row>
    <row r="9" spans="2:6">
      <c r="B9" t="s">
        <v>594</v>
      </c>
    </row>
    <row r="10" spans="2:6">
      <c r="B10" t="s">
        <v>548</v>
      </c>
    </row>
    <row r="11" spans="2:6">
      <c r="B11" t="s">
        <v>545</v>
      </c>
    </row>
    <row r="12" spans="2:6">
      <c r="B12" t="s">
        <v>544</v>
      </c>
    </row>
    <row r="13" spans="2:6" ht="15" thickBot="1"/>
    <row r="14" spans="2:6" ht="15" thickBot="1">
      <c r="B14" s="125" t="s">
        <v>280</v>
      </c>
      <c r="C14" s="125" t="s">
        <v>281</v>
      </c>
      <c r="D14" s="125" t="s">
        <v>302</v>
      </c>
      <c r="E14" s="58"/>
      <c r="F14" s="123" t="s">
        <v>538</v>
      </c>
    </row>
    <row r="15" spans="2:6">
      <c r="B15" s="84"/>
      <c r="C15" s="84"/>
      <c r="D15" s="67">
        <v>0</v>
      </c>
      <c r="F15" s="212">
        <f>IFERROR(D15/$D$18,0)</f>
        <v>0</v>
      </c>
    </row>
    <row r="16" spans="2:6">
      <c r="B16" s="78"/>
      <c r="C16" s="78"/>
      <c r="D16" s="78"/>
      <c r="F16" s="212">
        <f>IFERROR(D16/$D$18,0)</f>
        <v>0</v>
      </c>
    </row>
    <row r="17" spans="2:6" ht="15" thickBot="1">
      <c r="B17" s="78" t="s">
        <v>267</v>
      </c>
      <c r="C17" s="78"/>
      <c r="D17" s="78"/>
      <c r="F17" s="212">
        <f>IFERROR(D17/$D$18,0)</f>
        <v>0</v>
      </c>
    </row>
    <row r="18" spans="2:6" ht="15" thickBot="1">
      <c r="B18" s="346" t="s">
        <v>212</v>
      </c>
      <c r="C18" s="347"/>
      <c r="D18" s="84">
        <f>SUM(D15:D17)</f>
        <v>0</v>
      </c>
      <c r="F18" s="213">
        <f>SUM(F15:F17)</f>
        <v>0</v>
      </c>
    </row>
    <row r="20" spans="2:6" ht="31.95" customHeight="1">
      <c r="B20" s="359" t="s">
        <v>391</v>
      </c>
      <c r="C20" s="360"/>
      <c r="D20" s="361"/>
    </row>
    <row r="21" spans="2:6">
      <c r="B21" s="84" t="s">
        <v>280</v>
      </c>
      <c r="C21" s="95" t="s">
        <v>569</v>
      </c>
      <c r="D21" s="95" t="s">
        <v>189</v>
      </c>
    </row>
    <row r="22" spans="2:6">
      <c r="B22" s="78"/>
      <c r="C22" s="78"/>
      <c r="D22" s="78"/>
    </row>
    <row r="23" spans="2:6">
      <c r="B23" s="78" t="s">
        <v>267</v>
      </c>
      <c r="C23" s="78"/>
      <c r="D23" s="78"/>
    </row>
  </sheetData>
  <mergeCells count="3">
    <mergeCell ref="B4:D4"/>
    <mergeCell ref="B18:C18"/>
    <mergeCell ref="B20:D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</vt:i4>
      </vt:variant>
    </vt:vector>
  </HeadingPairs>
  <TitlesOfParts>
    <vt:vector size="18" baseType="lpstr">
      <vt:lpstr>Istruzioni per la compilazione</vt:lpstr>
      <vt:lpstr>Legenda referenziazione doc.</vt:lpstr>
      <vt:lpstr>Dati generali </vt:lpstr>
      <vt:lpstr>Scheda istruttoria</vt:lpstr>
      <vt:lpstr>Conto economico</vt:lpstr>
      <vt:lpstr>Voce A5</vt:lpstr>
      <vt:lpstr>Voce B6</vt:lpstr>
      <vt:lpstr>Voce B7</vt:lpstr>
      <vt:lpstr>Voce B8</vt:lpstr>
      <vt:lpstr>Voce B9</vt:lpstr>
      <vt:lpstr>Voce B10</vt:lpstr>
      <vt:lpstr>Voce B11</vt:lpstr>
      <vt:lpstr>Voce B12</vt:lpstr>
      <vt:lpstr>Voce B14</vt:lpstr>
      <vt:lpstr>Voce C17</vt:lpstr>
      <vt:lpstr>Contenziosi legali</vt:lpstr>
      <vt:lpstr>Note spese</vt:lpstr>
      <vt:lpstr>'Scheda istruttoria'!Area_stampa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Yasmine Cosmi</dc:creator>
  <cp:lastModifiedBy>Yasmine Cosmi</cp:lastModifiedBy>
  <dcterms:created xsi:type="dcterms:W3CDTF">2015-06-05T18:17:20Z</dcterms:created>
  <dcterms:modified xsi:type="dcterms:W3CDTF">2023-06-26T07:16:09Z</dcterms:modified>
</cp:coreProperties>
</file>