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Questa_cartella_di_lavoro"/>
  <mc:AlternateContent xmlns:mc="http://schemas.openxmlformats.org/markup-compatibility/2006">
    <mc:Choice Requires="x15">
      <x15ac:absPath xmlns:x15ac="http://schemas.microsoft.com/office/spreadsheetml/2010/11/ac" url="\\192.168.0.130\csea-nas\DIE\Ufficio_Perequazioni\NEW\EE\TIV\TIV2024\Tutele graduali microimprese\Circolare e CSEA Comunica\"/>
    </mc:Choice>
  </mc:AlternateContent>
  <xr:revisionPtr revIDLastSave="0" documentId="13_ncr:1_{3EA9E855-FCC5-4B89-83EC-16AF461444D8}" xr6:coauthVersionLast="47" xr6:coauthVersionMax="47" xr10:uidLastSave="{00000000-0000-0000-0000-000000000000}"/>
  <workbookProtection workbookAlgorithmName="SHA-512" workbookHashValue="k7+wPFUcb+MK8xRgme8QZU/SPDJtJI3gLeISRisG5toLrod76o9TnNHDloYhNDHC7X/paEfpLWl09W7gVGmh8Q==" workbookSaltValue="yOw2ZbYyXIFUT3Mb92SAgw==" workbookSpinCount="100000" lockStructure="1"/>
  <bookViews>
    <workbookView xWindow="-120" yWindow="-120" windowWidth="29040" windowHeight="15720" tabRatio="821" xr2:uid="{8D236990-695C-4703-906C-292213CCF016}"/>
  </bookViews>
  <sheets>
    <sheet name="INFO" sheetId="364" r:id="rId1"/>
    <sheet name="pp e kWh serviti in STG - 2024" sheetId="8239" r:id="rId2"/>
    <sheet name="art. 44" sheetId="8238" r:id="rId3"/>
    <sheet name="Conguaglio 2023" sheetId="8240" r:id="rId4"/>
    <sheet name="Riepilogo" sheetId="8241" r:id="rId5"/>
    <sheet name="Aree territoriali" sheetId="8242" state="hidden" r:id="rId6"/>
  </sheets>
  <definedNames>
    <definedName name="_AMO_UniqueIdentifier" hidden="1">"'3c6911ac-3911-4319-be0a-b4dbacb8f3fc'"</definedName>
    <definedName name="_xlnm._FilterDatabase" localSheetId="5" hidden="1">'Aree territoriali'!$A$1:$D$13</definedName>
    <definedName name="A2A">'Aree territoriali'!$C$17:$C$20</definedName>
    <definedName name="Acea">'Aree territoriali'!$D$17</definedName>
    <definedName name="AGSM">'Aree territoriali'!$E$17</definedName>
    <definedName name="Estra">'Aree territoriali'!$A$17</definedName>
    <definedName name="Hera">'Aree territoriali'!$B$17</definedName>
    <definedName name="Illumia">'Aree territoriali'!$F$17</definedName>
    <definedName name="Sorgenia">'Aree territoriali'!$G$17:$G$19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8239" l="1"/>
  <c r="J45" i="8239"/>
  <c r="E14" i="8238"/>
  <c r="B7" i="8241" s="1"/>
  <c r="B6" i="8240"/>
  <c r="B5" i="8240"/>
  <c r="B24" i="8240"/>
  <c r="C24" i="8240" s="1"/>
  <c r="E23" i="8240" s="1"/>
  <c r="C10" i="8238"/>
  <c r="D10" i="8238" s="1"/>
  <c r="C5" i="8238"/>
  <c r="C4" i="8238"/>
  <c r="C5" i="8239"/>
  <c r="C4" i="8239"/>
  <c r="C3" i="8239"/>
  <c r="B4" i="8240"/>
  <c r="D9" i="8238"/>
  <c r="D8" i="8238"/>
  <c r="C23" i="8240"/>
  <c r="D23" i="8240"/>
  <c r="E8" i="8238"/>
  <c r="F8" i="8238"/>
  <c r="C3" i="8238"/>
  <c r="F9" i="8238"/>
  <c r="F23" i="8240"/>
  <c r="B12" i="8241" s="1"/>
  <c r="G23" i="8240" l="1"/>
  <c r="B13" i="8241" s="1"/>
  <c r="B11" i="8241"/>
  <c r="F10" i="8238"/>
  <c r="E13" i="8238" s="1"/>
  <c r="B6" i="8241" l="1"/>
  <c r="E15" i="8238"/>
  <c r="B8" i="8241" s="1"/>
  <c r="B16" i="8241" s="1"/>
</calcChain>
</file>

<file path=xl/sharedStrings.xml><?xml version="1.0" encoding="utf-8"?>
<sst xmlns="http://schemas.openxmlformats.org/spreadsheetml/2006/main" count="202" uniqueCount="111">
  <si>
    <t>INFORMAZIONI GENERALI</t>
  </si>
  <si>
    <t>1.1 - DENOMINAZIONE</t>
  </si>
  <si>
    <t>1.2 - INDIRIZZO</t>
  </si>
  <si>
    <t>1.3 - CODICE FISCALE</t>
  </si>
  <si>
    <t>1.4 - REFERENTE 1</t>
  </si>
  <si>
    <t>1.5 - TELEFONO REF. 1</t>
  </si>
  <si>
    <t>1.6 - INDIRIZZO EMAIL REF. 1</t>
  </si>
  <si>
    <t>1.7 - REFERENTE 2</t>
  </si>
  <si>
    <t>1.8 - TELEFONO REF. 2</t>
  </si>
  <si>
    <t>1.9 - INDIRIZZO EMAIL REF.2</t>
  </si>
  <si>
    <t>DENOMINAZIONE:</t>
  </si>
  <si>
    <t>NOTE:</t>
  </si>
  <si>
    <t>Luglio</t>
  </si>
  <si>
    <t xml:space="preserve">Agosto </t>
  </si>
  <si>
    <t>Settembre</t>
  </si>
  <si>
    <t>Ottobre</t>
  </si>
  <si>
    <t>Novembre</t>
  </si>
  <si>
    <t>Dicembre</t>
  </si>
  <si>
    <t>1.10 - CODICE ESERCENTE</t>
  </si>
  <si>
    <t>CODICE ESERCENTE:</t>
  </si>
  <si>
    <t>1.11 - AREA TERRITORIALE</t>
  </si>
  <si>
    <t>AREA TERRITORIALE:</t>
  </si>
  <si>
    <t>R</t>
  </si>
  <si>
    <t>Gennaio</t>
  </si>
  <si>
    <t>Febbraio</t>
  </si>
  <si>
    <t>Marzo</t>
  </si>
  <si>
    <t>Aprile</t>
  </si>
  <si>
    <t>Maggio</t>
  </si>
  <si>
    <t>Giugno</t>
  </si>
  <si>
    <t>Art. 44 del TIV</t>
  </si>
  <si>
    <t>c€/POD/anno</t>
  </si>
  <si>
    <t>Valore del rapporto comma 41.14</t>
  </si>
  <si>
    <t>Mese</t>
  </si>
  <si>
    <t>Parametri ai sensi del comma 44.2 
c€/kWh</t>
  </si>
  <si>
    <t>Energia prelevata (kWh)</t>
  </si>
  <si>
    <t>Punti di prelievo (n)</t>
  </si>
  <si>
    <t>Prezzo di aggiudicazione per l'area territoriale</t>
  </si>
  <si>
    <t xml:space="preserve">RA </t>
  </si>
  <si>
    <t>Totale</t>
  </si>
  <si>
    <r>
      <t xml:space="preserve">Energia prelevata dai punti di prelievo riforniti nel servizio a tutele graduali microimprese </t>
    </r>
    <r>
      <rPr>
        <b/>
        <u/>
        <sz val="13"/>
        <color indexed="10"/>
        <rFont val="Calibri"/>
        <family val="2"/>
      </rPr>
      <t>di cui alla lettera b) comma 2.3 del TIV</t>
    </r>
    <r>
      <rPr>
        <b/>
        <sz val="13"/>
        <color indexed="10"/>
        <rFont val="Calibri"/>
        <family val="2"/>
      </rPr>
      <t xml:space="preserve"> ai fini del calcolo di R</t>
    </r>
  </si>
  <si>
    <t>NB: Nella tabella sottostante devono essere dichiarati i punti di prelievo ai quali è stato applicato un δ ≠ 0, ai sensi del comma 41.15 del TIV. Quindi il numero dei punti qui dichiarato deve essere ≤ a quello dichiarato ai fini del calcolo di RA.</t>
  </si>
  <si>
    <r>
      <t xml:space="preserve">Energia prelevata dai punti di prelievo riforniti nel servizio a tutele graduali microimprese </t>
    </r>
    <r>
      <rPr>
        <b/>
        <u/>
        <sz val="13"/>
        <color indexed="10"/>
        <rFont val="Calibri"/>
        <family val="2"/>
      </rPr>
      <t>di cui alla lettera b) comma 2.3 del TIV</t>
    </r>
    <r>
      <rPr>
        <b/>
        <sz val="13"/>
        <color indexed="10"/>
        <rFont val="Calibri"/>
        <family val="2"/>
      </rPr>
      <t xml:space="preserve"> ai fini del calcolo di RA</t>
    </r>
  </si>
  <si>
    <t>NB: Nella tabella sottostante devono essere dichiarati i volumi di energia ai quali è stato applicato un δ ≠ 0 moltiplicato per il rapporto tra 2,672 e 100.000, ai sensi del comma 41.15 del TIV. Quindi l'energia qui dichiarata deve essere ≤ a quella dichiarata ai fini del calcolo di RA.</t>
  </si>
  <si>
    <r>
      <t xml:space="preserve"> δ (d</t>
    </r>
    <r>
      <rPr>
        <b/>
        <sz val="11"/>
        <rFont val="Calibri"/>
        <family val="2"/>
      </rPr>
      <t>al 01/01/2024 al 31/03/2024)</t>
    </r>
  </si>
  <si>
    <r>
      <t xml:space="preserve"> δ (d</t>
    </r>
    <r>
      <rPr>
        <b/>
        <sz val="11"/>
        <rFont val="Calibri"/>
        <family val="2"/>
      </rPr>
      <t>al 01/04/2024 al 31/12/2024)</t>
    </r>
  </si>
  <si>
    <t xml:space="preserve">PS </t>
  </si>
  <si>
    <t xml:space="preserve"> δ (dal 01/04/2023 al 31/12/2023)</t>
  </si>
  <si>
    <t xml:space="preserve">Calcolo art. 44 TIV </t>
  </si>
  <si>
    <t>Energia prelevata dai punti di prelievo riforniti nel servizio a tutele graduali microimprese di cui alla lettera b) comma 2.3 del TIV ai fini del calcolo di R</t>
  </si>
  <si>
    <r>
      <t xml:space="preserve">Energia prelevata dai punti di prelievo riforniti nel servizio a tutele graduali microimprese </t>
    </r>
    <r>
      <rPr>
        <sz val="11"/>
        <rFont val="Calibri"/>
        <family val="2"/>
      </rPr>
      <t>di cui alla lettera b) comma 2.3 del TIV ai fini del calcolo di RA</t>
    </r>
  </si>
  <si>
    <t>ANNO:</t>
  </si>
  <si>
    <t>RA</t>
  </si>
  <si>
    <t xml:space="preserve">Conguagli </t>
  </si>
  <si>
    <t>Importo totale da compensare</t>
  </si>
  <si>
    <t>c€/POD/periodo (anno 2024)</t>
  </si>
  <si>
    <t>Parametri (periodo)</t>
  </si>
  <si>
    <t>Prezzo di aggiudicazione per l'area territoriale (dal 01/01/2024 al 31/12/2024)</t>
  </si>
  <si>
    <t>Conguagli anno 2023</t>
  </si>
  <si>
    <t>Meccanismo di compensazione dei ricavi degli esercenti le tutele graduali per le microimprese</t>
  </si>
  <si>
    <r>
      <t>L’esercente riporta la propria denominazione (ragione sociale, indirizzo), indica il proprio codice fiscale e riporta il proprio codice esercente assegnato dall'Autorità di regolazione per energia reti e ambiente ai sensi della deliberazione 23 giugno 2008, GOP 35/08 e s.m.i. Devono essere indicati il nome ed i recapiti di almeno due persone alle quali gli Uffici dell'Autorità ovvero della Cassa per i servizi energetici e ambientali possano fare riferimento per le comunicazioni di carattere tecnico. Deve inoltre essere indicata per quale area territoriale l'esercente risulti affidatario in esito alla procedura  concorsuale  per  l’individuazione  degli  esercenti  il  Servizio  a Tutele Graduali per le Microimprese per il periodo</t>
    </r>
    <r>
      <rPr>
        <i/>
        <sz val="10"/>
        <rFont val="Calibri"/>
        <family val="2"/>
      </rPr>
      <t xml:space="preserve"> 1 aprile 2023 - 31 marzo 2027</t>
    </r>
    <r>
      <rPr>
        <i/>
        <sz val="10"/>
        <color indexed="8"/>
        <rFont val="Calibri"/>
        <family val="2"/>
      </rPr>
      <t>.  La denominazione, il codice esercente e l'area territoriale verranno automaticamente riportati in ciascuna delle pagine che compongono il presente modulo.</t>
    </r>
  </si>
  <si>
    <t>DATI ESERCENTE TUTELE GRADUALI PER LE MICROIMPRESE</t>
  </si>
  <si>
    <t>Punti di prelievo riforniti nel servizio a tutele graduali microimprese (conteggiati con criterio pro-die) esclusi i punti di prelievo di cui alla lettera b) comma 2.3 del TIV ai fini del calcolo di RA*</t>
  </si>
  <si>
    <t>Punti di prelievo riforniti nel servizio a tutele graduali microimprese (conteggiati con criterio pro-die) esclusi i punti di prelievo di cui alla lettera b) comma 2.3 del TIV ai fini del calcolo di R*</t>
  </si>
  <si>
    <t>*Indicare il numero di punti di prelievo in ciascun mese; tale numero è calcolato come media ponderata dei punti di prelievo fatturati nel corso di ciascun mese, utilizzando come pesi il numero dei giorni considerati ai fini degli addebiti tariffari.</t>
  </si>
  <si>
    <r>
      <t xml:space="preserve">Punti di prelievo riforniti nel servizio a tutele graduali microimprese (conteggiati con criterio </t>
    </r>
    <r>
      <rPr>
        <b/>
        <i/>
        <sz val="13"/>
        <color indexed="10"/>
        <rFont val="Calibri"/>
        <family val="2"/>
      </rPr>
      <t>pro-die</t>
    </r>
    <r>
      <rPr>
        <b/>
        <sz val="13"/>
        <color indexed="10"/>
        <rFont val="Calibri"/>
        <family val="2"/>
      </rPr>
      <t xml:space="preserve">) </t>
    </r>
    <r>
      <rPr>
        <b/>
        <u/>
        <sz val="13"/>
        <color indexed="10"/>
        <rFont val="Calibri"/>
        <family val="2"/>
      </rPr>
      <t>esclusi i punti di prelievo di cui alla lettera b) comma 2.3 del TIV</t>
    </r>
    <r>
      <rPr>
        <b/>
        <sz val="13"/>
        <color indexed="10"/>
        <rFont val="Calibri"/>
        <family val="2"/>
      </rPr>
      <t xml:space="preserve"> ai fini del calcolo di RA</t>
    </r>
    <r>
      <rPr>
        <b/>
        <sz val="13"/>
        <color indexed="10"/>
        <rFont val="Calibri"/>
        <family val="2"/>
      </rPr>
      <t>*</t>
    </r>
  </si>
  <si>
    <r>
      <t xml:space="preserve">Punti di prelievo riforniti nel servizio a tutele graduali microimprese (conteggiati con criterio </t>
    </r>
    <r>
      <rPr>
        <b/>
        <i/>
        <sz val="13"/>
        <color indexed="10"/>
        <rFont val="Calibri"/>
        <family val="2"/>
      </rPr>
      <t>pro-die</t>
    </r>
    <r>
      <rPr>
        <b/>
        <sz val="13"/>
        <color indexed="10"/>
        <rFont val="Calibri"/>
        <family val="2"/>
      </rPr>
      <t xml:space="preserve">) </t>
    </r>
    <r>
      <rPr>
        <b/>
        <u/>
        <sz val="13"/>
        <color indexed="10"/>
        <rFont val="Calibri"/>
        <family val="2"/>
      </rPr>
      <t>esclusi i punti di prelievo di cui alla lettera b) comma 2.3 del TIV</t>
    </r>
    <r>
      <rPr>
        <b/>
        <sz val="13"/>
        <color indexed="10"/>
        <rFont val="Calibri"/>
        <family val="2"/>
      </rPr>
      <t xml:space="preserve"> ai fini del calcolo di R</t>
    </r>
    <r>
      <rPr>
        <b/>
        <sz val="13"/>
        <color indexed="10"/>
        <rFont val="Calibri"/>
        <family val="2"/>
      </rPr>
      <t>*</t>
    </r>
  </si>
  <si>
    <t>*Il numero dei punti di prelievo è calcolato come media ponderata dei punti fatturati nel corso del 2023, utilizzando come pesi il numero dei giorni considerati ai fini degli addebiti tariffari. Ad esempio (1/275)*gg in fornitura nel 2023</t>
  </si>
  <si>
    <t>Meccanismo di compensazione dei ricavi degli esercenti le tutele graduali per le microimprese - anno 2024</t>
  </si>
  <si>
    <t>c€/POD/periodo (anno 2023)</t>
  </si>
  <si>
    <t>NB: Nella cella appena sopra devono essere dichiarati i punti di prelievo ai quali è stato applicato un δ ≠ 0, ai sensi del comma 41.15 del TIV. Quindi il numero dei punti qui dichiarato deve essere ≤ a quello dichiarato ai fini del calcolo di RA.</t>
  </si>
  <si>
    <t>NB: Nella cella appena sopra devono essere dichiarati i volumi di energia ai quali è stato applicato un δ ≠ 0 moltiplicato per il rapporto tra 2,672 e 100.000, ai sensi del comma 41.15 del TIV. Quindi l'energia qui dichiarata deve essere ≤ a quella dichiarata ai fini del calcolo di RA.</t>
  </si>
  <si>
    <t>Area</t>
  </si>
  <si>
    <t>Cod. CSEA</t>
  </si>
  <si>
    <t>Impresa</t>
  </si>
  <si>
    <t>Prezzo
(c€/POD/anno)</t>
  </si>
  <si>
    <t>1) Friuli-Venezia Giulia, Trentino-Alto Adige, Belluno, Venezia, Verona</t>
  </si>
  <si>
    <t>6115E</t>
  </si>
  <si>
    <t>Hera Comm S.p.A.</t>
  </si>
  <si>
    <t>2) Bologna, Modena, Piacenza, Padova, Parma, Reggio-Emilia, Rovigo, Treviso, Vicenza</t>
  </si>
  <si>
    <t>6125E</t>
  </si>
  <si>
    <t>Sorgenia S.p.A.</t>
  </si>
  <si>
    <t>3) Abruzzo, Marche, Umbria, Forlì-Cesena, Ferrara, Ravenna, Rimini</t>
  </si>
  <si>
    <t>6118E</t>
  </si>
  <si>
    <t>A2A Energia S.p.A.</t>
  </si>
  <si>
    <t>4) Bergamo, Brescia, Cremona, Lecco, Lodi, Milano escluso comune di Milano, Mantova, Sondrio</t>
  </si>
  <si>
    <t>5) Valle d’Aosta, Alessandria, Asti, Como, Monza-Brianza, comune di Milano, Novara,Pavia, Varese, Verbania, Vercelli</t>
  </si>
  <si>
    <t>6) Liguria, Biella, Cuneo, Torino</t>
  </si>
  <si>
    <t>6122E</t>
  </si>
  <si>
    <t>AGSM AIM Energia S.p.A.</t>
  </si>
  <si>
    <t>7) Arezzo, Firenze, Latina, Prato, Rieti, Roma escluso comune di Roma, Siena, Viterbo</t>
  </si>
  <si>
    <t>6123E</t>
  </si>
  <si>
    <t>Illumia S.p.A.</t>
  </si>
  <si>
    <t>8) Molise, Frosinone, Grosseto, Livorno, Lucca, Massa-Carrara, Pisa, Pistoia, comune di Roma</t>
  </si>
  <si>
    <t>9) Basilicata, Calabria, Bari, Taranto</t>
  </si>
  <si>
    <t>6114E</t>
  </si>
  <si>
    <t>Estra Energie S.p.A.</t>
  </si>
  <si>
    <t>10) Sardegna, Caserta, Napoli escluso comune di Napoli</t>
  </si>
  <si>
    <t>11) Avellino, Barletta-Andria, Benevento, Brindisi, Trani, Foggia, Lecce, comune di Napoli, Salerno</t>
  </si>
  <si>
    <t>6121E</t>
  </si>
  <si>
    <t>Acea Energia S.p.A.</t>
  </si>
  <si>
    <t>12) Sicilia</t>
  </si>
  <si>
    <t>Estra</t>
  </si>
  <si>
    <t>Hera</t>
  </si>
  <si>
    <t>A2A</t>
  </si>
  <si>
    <t>Acea</t>
  </si>
  <si>
    <t>AGSM</t>
  </si>
  <si>
    <t>Illumia</t>
  </si>
  <si>
    <t>Sorgenia</t>
  </si>
  <si>
    <r>
      <rPr>
        <i/>
        <sz val="22"/>
        <rFont val="Calibri"/>
        <family val="2"/>
        <scheme val="minor"/>
      </rPr>
      <t>PS</t>
    </r>
    <r>
      <rPr>
        <i/>
        <vertAlign val="subscript"/>
        <sz val="22"/>
        <rFont val="Calibri"/>
        <family val="2"/>
        <scheme val="minor"/>
      </rPr>
      <t>M</t>
    </r>
  </si>
  <si>
    <r>
      <t>R</t>
    </r>
    <r>
      <rPr>
        <vertAlign val="subscript"/>
        <sz val="22"/>
        <rFont val="Calibri"/>
        <family val="2"/>
        <scheme val="minor"/>
      </rPr>
      <t>M</t>
    </r>
  </si>
  <si>
    <r>
      <t>PS</t>
    </r>
    <r>
      <rPr>
        <i/>
        <vertAlign val="subscript"/>
        <sz val="12"/>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</si>
</sst>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 #,##0.00\ &quot;€&quot;_-;\-* #,##0.00\ &quot;€&quot;_-;_-* &quot;-&quot;??\ &quot;€&quot;_-;_-@_-"/>
    <numFmt numFmtId="43" formatCode="_-* #,##0.00_-;\-* #,##0.00_-;_-* &quot;-&quot;??_-;_-@_-"/>
    <numFmt numFmtId="164" formatCode="_-* #,##0.000_-;\-* #,##0.000_-;_-* &quot;-&quot;???_-;_-@_-"/>
    <numFmt numFmtId="165" formatCode="_-* #,##0_-;\-* #,##0_-;_-* &quot;-&quot;???_-;_-@_-"/>
    <numFmt numFmtId="166" formatCode="_-[$€]\ * #,##0.00_-;\-[$€]\ * #,##0.00_-;_-[$€]\ * &quot;-&quot;??_-;_-@_-"/>
    <numFmt numFmtId="167" formatCode="0.000"/>
    <numFmt numFmtId="168" formatCode="0.00000"/>
    <numFmt numFmtId="169" formatCode="#,##0.000000000"/>
    <numFmt numFmtId="170" formatCode="#,##0.00_ ;\-#,##0.00\ "/>
    <numFmt numFmtId="171" formatCode="#,##0.00\ &quot;€&quot;"/>
    <numFmt numFmtId="172" formatCode="_-* #,##0.00\ _€_-;\-* #,##0.00\ _€_-;_-* &quot;-&quot;??\ _€_-;_-@_-"/>
    <numFmt numFmtId="173" formatCode="_-* #,##0\ _€_-;\-* #,##0\ _€_-;_-* &quot;-&quot;\ _€_-;_-@_-"/>
  </numFmts>
  <fonts count="47" x14ac:knownFonts="1">
    <font>
      <sz val="10"/>
      <name val="Arial"/>
    </font>
    <font>
      <sz val="11"/>
      <color theme="1"/>
      <name val="Calibri"/>
      <family val="2"/>
    </font>
    <font>
      <sz val="10"/>
      <name val="Arial"/>
      <family val="2"/>
    </font>
    <font>
      <u/>
      <sz val="10"/>
      <color indexed="12"/>
      <name val="Arial"/>
      <family val="2"/>
    </font>
    <font>
      <sz val="10"/>
      <name val="Arial"/>
      <family val="2"/>
    </font>
    <font>
      <sz val="8"/>
      <name val="Arial"/>
      <family val="2"/>
    </font>
    <font>
      <i/>
      <sz val="10"/>
      <name val="Calibri"/>
      <family val="2"/>
    </font>
    <font>
      <i/>
      <sz val="10"/>
      <color indexed="8"/>
      <name val="Calibri"/>
      <family val="2"/>
    </font>
    <font>
      <b/>
      <sz val="13"/>
      <color indexed="10"/>
      <name val="Calibri"/>
      <family val="2"/>
    </font>
    <font>
      <b/>
      <i/>
      <sz val="13"/>
      <color indexed="10"/>
      <name val="Calibri"/>
      <family val="2"/>
    </font>
    <font>
      <b/>
      <u/>
      <sz val="13"/>
      <color indexed="10"/>
      <name val="Calibri"/>
      <family val="2"/>
    </font>
    <font>
      <b/>
      <sz val="11"/>
      <name val="Calibri"/>
      <family val="2"/>
    </font>
    <font>
      <sz val="11"/>
      <name val="Calibri"/>
      <family val="2"/>
    </font>
    <font>
      <sz val="10"/>
      <name val="Arial"/>
      <family val="2"/>
    </font>
    <font>
      <sz val="11"/>
      <color theme="1"/>
      <name val="Calibri"/>
      <family val="2"/>
      <scheme val="minor"/>
    </font>
    <font>
      <b/>
      <sz val="12"/>
      <name val="Calibri"/>
      <family val="2"/>
      <scheme val="minor"/>
    </font>
    <font>
      <b/>
      <i/>
      <sz val="12"/>
      <name val="Calibri"/>
      <family val="2"/>
      <scheme val="minor"/>
    </font>
    <font>
      <sz val="10"/>
      <name val="Calibri"/>
      <family val="2"/>
      <scheme val="minor"/>
    </font>
    <font>
      <b/>
      <sz val="14"/>
      <name val="Calibri"/>
      <family val="2"/>
      <scheme val="minor"/>
    </font>
    <font>
      <i/>
      <sz val="10"/>
      <name val="Calibri"/>
      <family val="2"/>
      <scheme val="minor"/>
    </font>
    <font>
      <sz val="11"/>
      <name val="Calibri"/>
      <family val="2"/>
      <scheme val="minor"/>
    </font>
    <font>
      <b/>
      <sz val="12"/>
      <color rgb="FFFF0000"/>
      <name val="Calibri"/>
      <family val="2"/>
      <scheme val="minor"/>
    </font>
    <font>
      <b/>
      <sz val="10"/>
      <name val="Calibri"/>
      <family val="2"/>
      <scheme val="minor"/>
    </font>
    <font>
      <sz val="12"/>
      <name val="Calibri"/>
      <family val="2"/>
      <scheme val="minor"/>
    </font>
    <font>
      <b/>
      <sz val="13"/>
      <color rgb="FFFF0000"/>
      <name val="Calibri"/>
      <family val="2"/>
      <scheme val="minor"/>
    </font>
    <font>
      <b/>
      <sz val="14"/>
      <color indexed="10"/>
      <name val="Calibri"/>
      <family val="2"/>
      <scheme val="minor"/>
    </font>
    <font>
      <sz val="18"/>
      <name val="Calibri"/>
      <family val="2"/>
      <scheme val="minor"/>
    </font>
    <font>
      <sz val="14"/>
      <name val="Calibri"/>
      <family val="2"/>
      <scheme val="minor"/>
    </font>
    <font>
      <sz val="22"/>
      <name val="Calibri"/>
      <family val="2"/>
      <scheme val="minor"/>
    </font>
    <font>
      <b/>
      <i/>
      <sz val="10"/>
      <name val="Calibri"/>
      <family val="2"/>
      <scheme val="minor"/>
    </font>
    <font>
      <b/>
      <sz val="11"/>
      <name val="Calibri"/>
      <family val="2"/>
      <scheme val="minor"/>
    </font>
    <font>
      <b/>
      <sz val="11"/>
      <color indexed="10"/>
      <name val="Calibri"/>
      <family val="2"/>
      <scheme val="minor"/>
    </font>
    <font>
      <b/>
      <i/>
      <sz val="11"/>
      <name val="Calibri"/>
      <family val="2"/>
      <scheme val="minor"/>
    </font>
    <font>
      <sz val="11"/>
      <color rgb="FF000000"/>
      <name val="Calibri"/>
      <family val="2"/>
      <scheme val="minor"/>
    </font>
    <font>
      <b/>
      <sz val="11"/>
      <color rgb="FF000000"/>
      <name val="Calibri"/>
      <family val="2"/>
      <scheme val="minor"/>
    </font>
    <font>
      <i/>
      <sz val="10"/>
      <color theme="1"/>
      <name val="Calibri"/>
      <family val="2"/>
      <scheme val="minor"/>
    </font>
    <font>
      <b/>
      <sz val="18"/>
      <name val="Calibri"/>
      <family val="2"/>
      <scheme val="minor"/>
    </font>
    <font>
      <i/>
      <sz val="12"/>
      <name val="Calibri"/>
      <family val="2"/>
      <scheme val="minor"/>
    </font>
    <font>
      <b/>
      <sz val="13"/>
      <color indexed="10"/>
      <name val="Calibri"/>
      <family val="2"/>
      <scheme val="minor"/>
    </font>
    <font>
      <i/>
      <sz val="11"/>
      <name val="Calibri"/>
      <family val="2"/>
      <scheme val="minor"/>
    </font>
    <font>
      <b/>
      <sz val="12"/>
      <color indexed="10"/>
      <name val="Calibri"/>
      <family val="2"/>
      <scheme val="minor"/>
    </font>
    <font>
      <b/>
      <sz val="11"/>
      <color theme="1"/>
      <name val="Calibri"/>
      <family val="2"/>
    </font>
    <font>
      <u/>
      <sz val="10"/>
      <color indexed="12"/>
      <name val="Calibri"/>
      <family val="2"/>
      <scheme val="minor"/>
    </font>
    <font>
      <i/>
      <sz val="22"/>
      <name val="Calibri"/>
      <family val="2"/>
      <scheme val="minor"/>
    </font>
    <font>
      <i/>
      <vertAlign val="subscript"/>
      <sz val="22"/>
      <name val="Calibri"/>
      <family val="2"/>
      <scheme val="minor"/>
    </font>
    <font>
      <vertAlign val="subscript"/>
      <sz val="22"/>
      <name val="Calibri"/>
      <family val="2"/>
      <scheme val="minor"/>
    </font>
    <font>
      <i/>
      <vertAlign val="subscript"/>
      <sz val="12"/>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D9D9D9"/>
        <bgColor indexed="64"/>
      </patternFill>
    </fill>
    <fill>
      <patternFill patternType="solid">
        <fgColor rgb="FFCCFFFF"/>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xf numFmtId="0" fontId="3" fillId="0" borderId="0" applyNumberFormat="0" applyFill="0" applyBorder="0" applyAlignment="0" applyProtection="0">
      <alignment vertical="top"/>
      <protection locked="0"/>
    </xf>
    <xf numFmtId="166" fontId="2" fillId="0" borderId="0" applyFont="0" applyFill="0" applyBorder="0" applyAlignment="0" applyProtection="0"/>
    <xf numFmtId="166" fontId="13" fillId="0" borderId="0" applyFont="0" applyFill="0" applyBorder="0" applyAlignment="0" applyProtection="0"/>
    <xf numFmtId="166" fontId="4" fillId="0" borderId="0" applyFont="0" applyFill="0" applyBorder="0" applyAlignment="0" applyProtection="0"/>
    <xf numFmtId="43" fontId="2"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4" fillId="0" borderId="0"/>
    <xf numFmtId="0" fontId="1" fillId="0" borderId="0"/>
  </cellStyleXfs>
  <cellXfs count="230">
    <xf numFmtId="0" fontId="0" fillId="0" borderId="0" xfId="0"/>
    <xf numFmtId="0" fontId="15" fillId="2" borderId="0" xfId="14" applyFont="1" applyFill="1" applyBorder="1" applyAlignment="1" applyProtection="1">
      <alignment horizontal="left" vertical="center"/>
    </xf>
    <xf numFmtId="1" fontId="16" fillId="2" borderId="0" xfId="9"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6" fillId="0" borderId="1" xfId="0" applyFont="1" applyFill="1" applyBorder="1" applyAlignment="1" applyProtection="1">
      <alignment vertical="center"/>
    </xf>
    <xf numFmtId="0" fontId="18" fillId="0" borderId="2" xfId="0" applyFont="1" applyFill="1" applyBorder="1" applyAlignment="1" applyProtection="1">
      <alignment horizontal="center" vertical="center" wrapText="1"/>
    </xf>
    <xf numFmtId="0" fontId="17" fillId="0" borderId="3" xfId="0" applyFont="1" applyFill="1" applyBorder="1" applyAlignment="1" applyProtection="1">
      <alignment vertical="center"/>
    </xf>
    <xf numFmtId="0" fontId="17" fillId="0" borderId="4" xfId="0" applyFont="1" applyFill="1" applyBorder="1" applyAlignment="1" applyProtection="1">
      <alignment vertical="center"/>
    </xf>
    <xf numFmtId="0" fontId="17" fillId="0" borderId="5" xfId="0" applyFont="1" applyFill="1" applyBorder="1" applyAlignment="1" applyProtection="1">
      <alignment vertical="center"/>
    </xf>
    <xf numFmtId="0" fontId="15" fillId="0" borderId="5" xfId="0" applyFont="1" applyFill="1" applyBorder="1" applyAlignment="1" applyProtection="1">
      <alignment horizontal="center" vertical="center"/>
    </xf>
    <xf numFmtId="0" fontId="20" fillId="0" borderId="4" xfId="0" applyFont="1" applyFill="1" applyBorder="1" applyAlignment="1" applyProtection="1">
      <alignment vertical="center"/>
    </xf>
    <xf numFmtId="0" fontId="20" fillId="0" borderId="0" xfId="0" applyFont="1" applyFill="1" applyBorder="1" applyAlignment="1" applyProtection="1">
      <alignment vertical="center"/>
    </xf>
    <xf numFmtId="0" fontId="17" fillId="0" borderId="5" xfId="0" applyNumberFormat="1" applyFont="1" applyFill="1" applyBorder="1" applyAlignment="1" applyProtection="1">
      <alignment vertical="center"/>
    </xf>
    <xf numFmtId="20" fontId="20" fillId="0" borderId="4" xfId="0" applyNumberFormat="1" applyFont="1" applyFill="1" applyBorder="1" applyAlignment="1" applyProtection="1">
      <alignment vertical="center"/>
    </xf>
    <xf numFmtId="0" fontId="17" fillId="0" borderId="0" xfId="0" applyFont="1" applyFill="1" applyBorder="1" applyAlignment="1" applyProtection="1">
      <alignment vertical="center"/>
    </xf>
    <xf numFmtId="0" fontId="20" fillId="0" borderId="6" xfId="0" applyFont="1" applyFill="1" applyBorder="1" applyAlignment="1" applyProtection="1">
      <alignment vertical="center"/>
    </xf>
    <xf numFmtId="0" fontId="17" fillId="0" borderId="7" xfId="0" applyFont="1" applyFill="1" applyBorder="1" applyAlignment="1" applyProtection="1">
      <alignment vertical="center"/>
    </xf>
    <xf numFmtId="0" fontId="17" fillId="0" borderId="8" xfId="0" applyFont="1" applyFill="1" applyBorder="1" applyAlignment="1" applyProtection="1">
      <alignment vertical="center"/>
    </xf>
    <xf numFmtId="0" fontId="17" fillId="0" borderId="9" xfId="0" applyFont="1" applyFill="1" applyBorder="1" applyAlignment="1" applyProtection="1">
      <alignment vertical="center"/>
    </xf>
    <xf numFmtId="0" fontId="20" fillId="0" borderId="7" xfId="0" applyFont="1" applyFill="1" applyBorder="1" applyAlignment="1" applyProtection="1">
      <alignment vertical="center"/>
    </xf>
    <xf numFmtId="0" fontId="17" fillId="0" borderId="6"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0" xfId="0" applyFont="1" applyFill="1" applyBorder="1" applyAlignment="1" applyProtection="1">
      <alignment vertical="center"/>
    </xf>
    <xf numFmtId="0" fontId="21" fillId="2" borderId="0" xfId="14" applyFont="1" applyFill="1" applyBorder="1" applyAlignment="1" applyProtection="1">
      <alignment vertical="center" wrapText="1"/>
    </xf>
    <xf numFmtId="0" fontId="22" fillId="0" borderId="0" xfId="0" applyFont="1" applyFill="1" applyAlignment="1" applyProtection="1">
      <alignment vertical="center"/>
    </xf>
    <xf numFmtId="0" fontId="22" fillId="0" borderId="0" xfId="0" applyFont="1" applyFill="1" applyAlignment="1" applyProtection="1">
      <alignment vertical="center" wrapText="1"/>
    </xf>
    <xf numFmtId="49" fontId="17" fillId="0" borderId="0" xfId="0" applyNumberFormat="1" applyFont="1" applyFill="1" applyBorder="1" applyAlignment="1" applyProtection="1">
      <alignment vertical="center" wrapText="1"/>
    </xf>
    <xf numFmtId="49" fontId="17" fillId="0" borderId="0" xfId="0" applyNumberFormat="1" applyFont="1" applyFill="1" applyBorder="1" applyAlignment="1" applyProtection="1">
      <alignment vertical="center"/>
    </xf>
    <xf numFmtId="49" fontId="18" fillId="0" borderId="0" xfId="5" applyNumberFormat="1" applyFont="1" applyFill="1" applyBorder="1" applyAlignment="1" applyProtection="1">
      <alignment horizontal="center" vertical="center"/>
    </xf>
    <xf numFmtId="49" fontId="22" fillId="0" borderId="0" xfId="0" applyNumberFormat="1" applyFont="1" applyFill="1" applyBorder="1" applyAlignment="1" applyProtection="1">
      <alignment vertical="center" wrapText="1"/>
    </xf>
    <xf numFmtId="0" fontId="15" fillId="0" borderId="0" xfId="14" applyFont="1" applyFill="1" applyBorder="1" applyAlignment="1" applyProtection="1">
      <alignment horizontal="left" vertical="center"/>
    </xf>
    <xf numFmtId="49" fontId="16" fillId="0" borderId="0" xfId="9" applyNumberFormat="1" applyFont="1" applyFill="1" applyBorder="1" applyAlignment="1" applyProtection="1">
      <alignment horizontal="right" vertical="center"/>
    </xf>
    <xf numFmtId="0" fontId="23" fillId="0" borderId="0" xfId="14" applyFont="1" applyFill="1" applyBorder="1" applyAlignment="1" applyProtection="1">
      <alignment vertical="center" wrapText="1"/>
    </xf>
    <xf numFmtId="0" fontId="24" fillId="2" borderId="0" xfId="14" applyFont="1" applyFill="1" applyBorder="1" applyAlignment="1" applyProtection="1">
      <alignment vertical="center" wrapText="1"/>
    </xf>
    <xf numFmtId="0" fontId="25" fillId="2" borderId="0" xfId="14" applyFont="1" applyFill="1" applyBorder="1" applyAlignment="1" applyProtection="1">
      <alignment vertical="center" wrapText="1"/>
    </xf>
    <xf numFmtId="49" fontId="16" fillId="2" borderId="0" xfId="9" applyNumberFormat="1" applyFont="1" applyFill="1" applyBorder="1" applyAlignment="1" applyProtection="1">
      <alignment vertical="center"/>
    </xf>
    <xf numFmtId="1" fontId="16" fillId="2" borderId="0" xfId="9" applyNumberFormat="1" applyFont="1" applyFill="1" applyBorder="1" applyAlignment="1" applyProtection="1">
      <alignment vertical="center"/>
    </xf>
    <xf numFmtId="49" fontId="16" fillId="0" borderId="0" xfId="9" applyNumberFormat="1" applyFont="1" applyFill="1" applyBorder="1" applyAlignment="1" applyProtection="1">
      <alignment vertical="center"/>
    </xf>
    <xf numFmtId="4" fontId="18" fillId="0" borderId="0" xfId="6" applyNumberFormat="1" applyFont="1" applyFill="1" applyBorder="1" applyAlignment="1" applyProtection="1">
      <alignment horizontal="right" vertical="center"/>
    </xf>
    <xf numFmtId="0" fontId="25" fillId="0" borderId="0" xfId="14" applyFont="1" applyFill="1" applyBorder="1" applyAlignment="1" applyProtection="1">
      <alignment vertical="center" wrapText="1"/>
    </xf>
    <xf numFmtId="0" fontId="24" fillId="2" borderId="0" xfId="14" applyFont="1" applyFill="1" applyBorder="1" applyAlignment="1" applyProtection="1">
      <alignment horizontal="left" vertical="center" wrapText="1"/>
    </xf>
    <xf numFmtId="0" fontId="17" fillId="2" borderId="0" xfId="14" applyFont="1" applyFill="1" applyProtection="1"/>
    <xf numFmtId="0" fontId="17" fillId="0" borderId="0" xfId="0" applyFont="1" applyBorder="1" applyAlignment="1" applyProtection="1"/>
    <xf numFmtId="0" fontId="17" fillId="0" borderId="0" xfId="0" applyFont="1" applyFill="1" applyBorder="1" applyAlignment="1" applyProtection="1"/>
    <xf numFmtId="0" fontId="17" fillId="0" borderId="0" xfId="0" applyFont="1" applyProtection="1"/>
    <xf numFmtId="0" fontId="17" fillId="0" borderId="0" xfId="0" applyFont="1" applyBorder="1" applyProtection="1"/>
    <xf numFmtId="0" fontId="17" fillId="0" borderId="0" xfId="0" applyFont="1" applyFill="1" applyBorder="1" applyProtection="1"/>
    <xf numFmtId="165" fontId="17" fillId="0" borderId="0" xfId="6" applyNumberFormat="1" applyFont="1" applyFill="1" applyBorder="1" applyAlignment="1" applyProtection="1">
      <alignment vertical="center"/>
    </xf>
    <xf numFmtId="0" fontId="22" fillId="2" borderId="0" xfId="14" applyFont="1" applyFill="1" applyAlignment="1" applyProtection="1">
      <alignment horizontal="right"/>
    </xf>
    <xf numFmtId="0" fontId="17" fillId="0" borderId="0" xfId="0" applyFont="1" applyFill="1" applyProtection="1"/>
    <xf numFmtId="0" fontId="17" fillId="0" borderId="0" xfId="0" applyFont="1" applyAlignment="1" applyProtection="1"/>
    <xf numFmtId="0" fontId="21" fillId="0" borderId="0" xfId="0" applyFont="1" applyProtection="1"/>
    <xf numFmtId="49" fontId="16" fillId="0" borderId="0" xfId="0" applyNumberFormat="1" applyFont="1" applyBorder="1" applyAlignment="1" applyProtection="1"/>
    <xf numFmtId="49" fontId="16" fillId="0" borderId="0" xfId="0" applyNumberFormat="1" applyFont="1" applyFill="1" applyBorder="1" applyAlignment="1" applyProtection="1"/>
    <xf numFmtId="0" fontId="20" fillId="0" borderId="0" xfId="0" applyFont="1" applyFill="1" applyBorder="1" applyAlignment="1" applyProtection="1">
      <alignment horizontal="center"/>
    </xf>
    <xf numFmtId="0" fontId="20" fillId="0" borderId="0" xfId="0" applyFont="1" applyFill="1" applyBorder="1" applyAlignment="1" applyProtection="1"/>
    <xf numFmtId="0" fontId="20" fillId="0" borderId="0" xfId="0" applyFont="1" applyBorder="1" applyAlignment="1" applyProtection="1"/>
    <xf numFmtId="14" fontId="17" fillId="0" borderId="0" xfId="0" applyNumberFormat="1" applyFont="1" applyProtection="1"/>
    <xf numFmtId="15" fontId="17" fillId="0" borderId="0" xfId="0" applyNumberFormat="1" applyFont="1" applyProtection="1"/>
    <xf numFmtId="0" fontId="26" fillId="0" borderId="0" xfId="0" applyFont="1" applyBorder="1" applyAlignment="1" applyProtection="1">
      <alignment horizontal="center"/>
    </xf>
    <xf numFmtId="2" fontId="17" fillId="0" borderId="0" xfId="0" applyNumberFormat="1" applyFont="1" applyProtection="1"/>
    <xf numFmtId="0" fontId="27" fillId="5" borderId="10" xfId="0" applyFont="1" applyFill="1" applyBorder="1" applyAlignment="1" applyProtection="1">
      <alignment vertical="center"/>
    </xf>
    <xf numFmtId="0" fontId="27" fillId="5" borderId="11" xfId="0" applyFont="1" applyFill="1" applyBorder="1" applyAlignment="1" applyProtection="1">
      <alignment vertical="center"/>
    </xf>
    <xf numFmtId="4" fontId="27" fillId="0" borderId="0" xfId="0" applyNumberFormat="1" applyFont="1" applyFill="1" applyBorder="1" applyAlignment="1" applyProtection="1">
      <alignment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4" fontId="27" fillId="0" borderId="0" xfId="0" applyNumberFormat="1" applyFont="1" applyFill="1" applyBorder="1" applyAlignment="1" applyProtection="1">
      <alignment horizontal="right" vertical="center"/>
    </xf>
    <xf numFmtId="164" fontId="18" fillId="3" borderId="13" xfId="6" applyNumberFormat="1" applyFont="1" applyFill="1" applyBorder="1" applyAlignment="1" applyProtection="1">
      <alignment vertical="center"/>
    </xf>
    <xf numFmtId="164" fontId="18" fillId="3" borderId="14" xfId="6" applyNumberFormat="1" applyFont="1" applyFill="1" applyBorder="1" applyAlignment="1" applyProtection="1">
      <alignment vertical="center"/>
    </xf>
    <xf numFmtId="0" fontId="28" fillId="5" borderId="16" xfId="0" applyFont="1" applyFill="1" applyBorder="1" applyAlignment="1" applyProtection="1">
      <alignment horizontal="center" vertical="center"/>
    </xf>
    <xf numFmtId="0" fontId="28" fillId="5" borderId="17" xfId="0" applyFont="1" applyFill="1" applyBorder="1" applyAlignment="1" applyProtection="1">
      <alignment horizontal="center" vertical="center"/>
    </xf>
    <xf numFmtId="0" fontId="24" fillId="2" borderId="0" xfId="14" applyFont="1" applyFill="1" applyBorder="1" applyAlignment="1" applyProtection="1">
      <alignment horizontal="center" vertical="center" wrapText="1"/>
    </xf>
    <xf numFmtId="0" fontId="24" fillId="2" borderId="0" xfId="14" applyFont="1" applyFill="1" applyBorder="1" applyAlignment="1" applyProtection="1">
      <alignment vertical="top" wrapText="1"/>
    </xf>
    <xf numFmtId="0" fontId="24" fillId="2" borderId="0" xfId="14" applyFont="1" applyFill="1" applyBorder="1" applyAlignment="1" applyProtection="1">
      <alignment horizontal="center" wrapText="1"/>
    </xf>
    <xf numFmtId="0" fontId="26" fillId="0" borderId="0" xfId="0" applyFont="1" applyAlignment="1" applyProtection="1">
      <alignment horizontal="right"/>
    </xf>
    <xf numFmtId="171" fontId="18" fillId="5" borderId="18" xfId="0" applyNumberFormat="1" applyFont="1" applyFill="1" applyBorder="1" applyAlignment="1" applyProtection="1">
      <alignment vertical="center"/>
    </xf>
    <xf numFmtId="171" fontId="18" fillId="5" borderId="19" xfId="0" applyNumberFormat="1" applyFont="1" applyFill="1" applyBorder="1" applyAlignment="1" applyProtection="1">
      <alignment vertical="center"/>
    </xf>
    <xf numFmtId="171" fontId="18" fillId="3" borderId="20" xfId="6" applyNumberFormat="1" applyFont="1" applyFill="1" applyBorder="1" applyAlignment="1" applyProtection="1">
      <alignment vertical="center"/>
    </xf>
    <xf numFmtId="0" fontId="29" fillId="0" borderId="0" xfId="0" applyFont="1" applyFill="1" applyBorder="1" applyProtection="1"/>
    <xf numFmtId="165" fontId="29" fillId="0" borderId="0" xfId="0" applyNumberFormat="1" applyFont="1" applyFill="1" applyBorder="1" applyProtection="1"/>
    <xf numFmtId="0" fontId="20" fillId="2" borderId="0" xfId="14" applyFont="1" applyFill="1" applyAlignment="1">
      <alignment vertical="center" wrapText="1"/>
    </xf>
    <xf numFmtId="0" fontId="20" fillId="2" borderId="0" xfId="14" applyFont="1" applyFill="1" applyAlignment="1">
      <alignment horizontal="center" vertical="center" wrapText="1"/>
    </xf>
    <xf numFmtId="0" fontId="30" fillId="5" borderId="22" xfId="0" applyFont="1" applyFill="1" applyBorder="1" applyAlignment="1" applyProtection="1">
      <alignment horizontal="center" vertical="center" wrapText="1"/>
    </xf>
    <xf numFmtId="0" fontId="23" fillId="2" borderId="23" xfId="14" applyFont="1" applyFill="1" applyBorder="1" applyAlignment="1" applyProtection="1">
      <alignment horizontal="left" vertical="center" wrapText="1"/>
    </xf>
    <xf numFmtId="0" fontId="16" fillId="0" borderId="12" xfId="0" applyFont="1" applyFill="1" applyBorder="1" applyProtection="1"/>
    <xf numFmtId="165" fontId="16" fillId="0" borderId="24" xfId="0" applyNumberFormat="1" applyFont="1" applyFill="1" applyBorder="1" applyProtection="1"/>
    <xf numFmtId="0" fontId="23" fillId="2" borderId="25" xfId="14" applyFont="1" applyFill="1" applyBorder="1" applyAlignment="1" applyProtection="1">
      <alignment horizontal="left" vertical="center"/>
    </xf>
    <xf numFmtId="0" fontId="23" fillId="2" borderId="26" xfId="14" applyFont="1" applyFill="1" applyBorder="1" applyAlignment="1" applyProtection="1">
      <alignment horizontal="left" vertical="center"/>
    </xf>
    <xf numFmtId="170" fontId="17" fillId="4" borderId="27" xfId="6" applyNumberFormat="1" applyFont="1" applyFill="1" applyBorder="1" applyAlignment="1" applyProtection="1">
      <alignment vertical="center"/>
      <protection locked="0"/>
    </xf>
    <xf numFmtId="0" fontId="23" fillId="2" borderId="28" xfId="14" applyFont="1" applyFill="1" applyBorder="1" applyAlignment="1" applyProtection="1">
      <alignment horizontal="left" vertical="center"/>
    </xf>
    <xf numFmtId="170" fontId="17" fillId="4" borderId="29" xfId="6" applyNumberFormat="1" applyFont="1" applyFill="1" applyBorder="1" applyAlignment="1" applyProtection="1">
      <alignment vertical="center"/>
      <protection locked="0"/>
    </xf>
    <xf numFmtId="0" fontId="23" fillId="2" borderId="22" xfId="14" applyFont="1" applyFill="1" applyBorder="1" applyAlignment="1" applyProtection="1">
      <alignment horizontal="center" vertical="center" wrapText="1"/>
    </xf>
    <xf numFmtId="170" fontId="17" fillId="4" borderId="30" xfId="6" applyNumberFormat="1" applyFont="1" applyFill="1" applyBorder="1" applyAlignment="1" applyProtection="1">
      <alignment vertical="center"/>
      <protection locked="0"/>
    </xf>
    <xf numFmtId="0" fontId="17" fillId="0" borderId="0" xfId="0" applyFont="1" applyProtection="1"/>
    <xf numFmtId="167" fontId="17" fillId="0" borderId="0" xfId="0" applyNumberFormat="1" applyFont="1" applyFill="1" applyBorder="1" applyAlignment="1" applyProtection="1"/>
    <xf numFmtId="0" fontId="17" fillId="0" borderId="0" xfId="0" applyFont="1" applyBorder="1" applyAlignment="1" applyProtection="1">
      <alignment horizontal="center"/>
    </xf>
    <xf numFmtId="4" fontId="17" fillId="0" borderId="0" xfId="0" applyNumberFormat="1" applyFont="1" applyProtection="1"/>
    <xf numFmtId="4" fontId="20" fillId="5" borderId="15" xfId="0" applyNumberFormat="1" applyFont="1" applyFill="1" applyBorder="1" applyAlignment="1" applyProtection="1">
      <alignment horizontal="center" vertical="center"/>
    </xf>
    <xf numFmtId="167" fontId="20" fillId="5" borderId="31" xfId="0" applyNumberFormat="1" applyFont="1" applyFill="1" applyBorder="1" applyAlignment="1" applyProtection="1">
      <alignment horizontal="center" vertical="center"/>
    </xf>
    <xf numFmtId="0" fontId="23" fillId="2" borderId="23" xfId="14" applyFont="1" applyFill="1" applyBorder="1" applyAlignment="1" applyProtection="1">
      <alignment horizontal="left" vertical="center" wrapText="1"/>
    </xf>
    <xf numFmtId="0" fontId="23" fillId="2" borderId="25" xfId="14" applyFont="1" applyFill="1" applyBorder="1" applyAlignment="1" applyProtection="1">
      <alignment horizontal="left" vertical="center"/>
    </xf>
    <xf numFmtId="0" fontId="23" fillId="2" borderId="26" xfId="14" applyFont="1" applyFill="1" applyBorder="1" applyAlignment="1" applyProtection="1">
      <alignment horizontal="left" vertical="center"/>
    </xf>
    <xf numFmtId="0" fontId="23" fillId="2" borderId="28" xfId="14" applyFont="1" applyFill="1" applyBorder="1" applyAlignment="1" applyProtection="1">
      <alignment horizontal="left" vertical="center"/>
    </xf>
    <xf numFmtId="0" fontId="17" fillId="0" borderId="0" xfId="0" applyNumberFormat="1" applyFont="1" applyProtection="1"/>
    <xf numFmtId="49" fontId="32" fillId="0" borderId="0" xfId="9" applyNumberFormat="1" applyFont="1" applyFill="1" applyBorder="1" applyAlignment="1" applyProtection="1">
      <alignment vertical="center"/>
    </xf>
    <xf numFmtId="1" fontId="32" fillId="0" borderId="0" xfId="9" applyNumberFormat="1" applyFont="1" applyFill="1" applyBorder="1" applyAlignment="1" applyProtection="1">
      <alignment vertical="center"/>
    </xf>
    <xf numFmtId="4" fontId="33" fillId="6" borderId="15" xfId="0" applyNumberFormat="1" applyFont="1" applyFill="1" applyBorder="1" applyAlignment="1" applyProtection="1">
      <alignment horizontal="right" vertical="center"/>
      <protection locked="0"/>
    </xf>
    <xf numFmtId="169" fontId="17" fillId="0" borderId="0" xfId="0" applyNumberFormat="1" applyFont="1" applyFill="1" applyBorder="1" applyAlignment="1" applyProtection="1">
      <alignment horizontal="center" vertical="center"/>
    </xf>
    <xf numFmtId="4" fontId="20" fillId="5" borderId="32" xfId="0" applyNumberFormat="1" applyFont="1" applyFill="1" applyBorder="1" applyAlignment="1" applyProtection="1">
      <alignment horizontal="center" vertical="center"/>
    </xf>
    <xf numFmtId="167" fontId="20" fillId="5" borderId="24" xfId="0" applyNumberFormat="1" applyFont="1" applyFill="1" applyBorder="1" applyAlignment="1" applyProtection="1">
      <alignment horizontal="center" vertical="center"/>
    </xf>
    <xf numFmtId="0" fontId="30" fillId="5" borderId="22" xfId="0" applyFont="1" applyFill="1" applyBorder="1" applyAlignment="1" applyProtection="1">
      <alignment horizontal="center" vertical="center"/>
    </xf>
    <xf numFmtId="0" fontId="15" fillId="0" borderId="23" xfId="14" applyFont="1" applyBorder="1" applyAlignment="1" applyProtection="1">
      <alignment vertical="center"/>
      <protection hidden="1"/>
    </xf>
    <xf numFmtId="0" fontId="15" fillId="0" borderId="22" xfId="14" applyFont="1" applyBorder="1" applyAlignment="1" applyProtection="1">
      <alignment vertical="center"/>
      <protection hidden="1"/>
    </xf>
    <xf numFmtId="0" fontId="23" fillId="0" borderId="0" xfId="0" applyFont="1" applyProtection="1">
      <protection hidden="1"/>
    </xf>
    <xf numFmtId="0" fontId="15" fillId="0" borderId="34" xfId="14" applyFont="1" applyBorder="1" applyAlignment="1" applyProtection="1">
      <alignment vertical="center"/>
      <protection hidden="1"/>
    </xf>
    <xf numFmtId="0" fontId="15" fillId="0" borderId="35" xfId="14" applyFont="1" applyBorder="1" applyAlignment="1" applyProtection="1">
      <alignment vertical="center"/>
      <protection hidden="1"/>
    </xf>
    <xf numFmtId="0" fontId="30" fillId="0" borderId="0" xfId="0" applyFont="1" applyFill="1" applyBorder="1" applyAlignment="1" applyProtection="1">
      <alignment horizontal="center" vertical="center" wrapText="1"/>
    </xf>
    <xf numFmtId="4" fontId="20" fillId="0" borderId="0" xfId="0" applyNumberFormat="1" applyFont="1" applyFill="1" applyBorder="1" applyAlignment="1" applyProtection="1">
      <alignment horizontal="center" vertical="center"/>
    </xf>
    <xf numFmtId="169" fontId="20" fillId="0" borderId="0" xfId="0" applyNumberFormat="1" applyFont="1" applyFill="1" applyBorder="1" applyAlignment="1" applyProtection="1">
      <alignment horizontal="center" vertical="center"/>
    </xf>
    <xf numFmtId="167" fontId="20" fillId="0" borderId="0" xfId="0" applyNumberFormat="1" applyFont="1" applyFill="1" applyBorder="1" applyAlignment="1" applyProtection="1">
      <alignment horizontal="center" vertical="center"/>
    </xf>
    <xf numFmtId="0" fontId="17" fillId="0" borderId="0" xfId="0" applyNumberFormat="1" applyFont="1" applyFill="1" applyProtection="1"/>
    <xf numFmtId="15" fontId="17" fillId="0" borderId="0" xfId="0" applyNumberFormat="1" applyFont="1" applyFill="1" applyProtection="1"/>
    <xf numFmtId="0" fontId="17" fillId="0" borderId="0" xfId="0" applyFont="1" applyFill="1" applyBorder="1" applyAlignment="1" applyProtection="1">
      <alignment horizontal="center"/>
    </xf>
    <xf numFmtId="14" fontId="17" fillId="0" borderId="0" xfId="0" applyNumberFormat="1" applyFont="1" applyFill="1" applyProtection="1"/>
    <xf numFmtId="168" fontId="17" fillId="0" borderId="0" xfId="0" applyNumberFormat="1" applyFont="1" applyProtection="1"/>
    <xf numFmtId="169" fontId="17" fillId="0" borderId="0" xfId="0" applyNumberFormat="1" applyFont="1" applyFill="1" applyBorder="1" applyAlignment="1" applyProtection="1">
      <alignment vertical="center"/>
    </xf>
    <xf numFmtId="169" fontId="17" fillId="0" borderId="0" xfId="0" applyNumberFormat="1" applyFont="1" applyProtection="1"/>
    <xf numFmtId="0" fontId="16" fillId="0" borderId="0" xfId="14" applyFont="1" applyFill="1" applyBorder="1" applyAlignment="1" applyProtection="1">
      <alignment wrapText="1"/>
    </xf>
    <xf numFmtId="0" fontId="30" fillId="5" borderId="21" xfId="0" applyFont="1" applyFill="1" applyBorder="1" applyAlignment="1" applyProtection="1">
      <alignment horizontal="center" vertical="center"/>
    </xf>
    <xf numFmtId="0" fontId="1" fillId="0" borderId="0" xfId="15"/>
    <xf numFmtId="4" fontId="1" fillId="0" borderId="0" xfId="15" applyNumberFormat="1"/>
    <xf numFmtId="0" fontId="41" fillId="0" borderId="0" xfId="15" applyFont="1"/>
    <xf numFmtId="0" fontId="19" fillId="0" borderId="4" xfId="0" applyFont="1" applyBorder="1" applyAlignment="1" applyProtection="1">
      <alignment horizontal="justify" vertical="center" wrapText="1"/>
    </xf>
    <xf numFmtId="0" fontId="19" fillId="0" borderId="0" xfId="0" applyFont="1" applyAlignment="1" applyProtection="1">
      <alignment horizontal="justify" vertical="center" wrapText="1"/>
    </xf>
    <xf numFmtId="165" fontId="17"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center" vertical="center"/>
    </xf>
    <xf numFmtId="0" fontId="44" fillId="8" borderId="12" xfId="0" applyFont="1" applyFill="1" applyBorder="1" applyAlignment="1" applyProtection="1">
      <alignment horizontal="center" vertical="center"/>
    </xf>
    <xf numFmtId="170" fontId="20" fillId="5" borderId="32" xfId="7" applyNumberFormat="1" applyFont="1" applyFill="1" applyBorder="1" applyAlignment="1" applyProtection="1">
      <alignment horizontal="center" vertical="center"/>
    </xf>
    <xf numFmtId="170" fontId="20" fillId="0" borderId="0" xfId="7" applyNumberFormat="1" applyFont="1" applyFill="1" applyBorder="1" applyAlignment="1" applyProtection="1">
      <alignment horizontal="center" vertical="center"/>
    </xf>
    <xf numFmtId="4" fontId="20" fillId="5" borderId="32" xfId="6" applyNumberFormat="1" applyFont="1" applyFill="1" applyBorder="1" applyAlignment="1" applyProtection="1">
      <alignment horizontal="center" vertical="center"/>
    </xf>
    <xf numFmtId="0" fontId="31" fillId="0" borderId="0" xfId="14" applyFont="1" applyAlignment="1" applyProtection="1">
      <alignment vertical="center" wrapText="1"/>
    </xf>
    <xf numFmtId="0" fontId="0" fillId="0" borderId="0" xfId="0" applyProtection="1"/>
    <xf numFmtId="0" fontId="20" fillId="0" borderId="0" xfId="0" applyFont="1" applyProtection="1"/>
    <xf numFmtId="0" fontId="20" fillId="0" borderId="4" xfId="0" applyFont="1" applyBorder="1" applyAlignment="1" applyProtection="1">
      <alignment wrapText="1"/>
    </xf>
    <xf numFmtId="4" fontId="33" fillId="0" borderId="0" xfId="0" applyNumberFormat="1" applyFont="1" applyFill="1" applyBorder="1" applyAlignment="1" applyProtection="1">
      <alignment horizontal="right" vertical="center"/>
    </xf>
    <xf numFmtId="0" fontId="20" fillId="0" borderId="0" xfId="0" applyFont="1" applyFill="1" applyBorder="1" applyAlignment="1" applyProtection="1">
      <alignment horizontal="center" wrapText="1"/>
    </xf>
    <xf numFmtId="0" fontId="20" fillId="0" borderId="0" xfId="0" applyFont="1" applyFill="1" applyProtection="1"/>
    <xf numFmtId="0" fontId="0" fillId="0" borderId="0" xfId="0" applyFill="1" applyProtection="1"/>
    <xf numFmtId="4" fontId="33" fillId="0" borderId="0" xfId="0" applyNumberFormat="1" applyFont="1" applyAlignment="1" applyProtection="1">
      <alignment horizontal="right" vertical="center"/>
    </xf>
    <xf numFmtId="0" fontId="33" fillId="0" borderId="0" xfId="0" applyFont="1" applyAlignment="1" applyProtection="1">
      <alignment vertical="center"/>
    </xf>
    <xf numFmtId="0" fontId="20" fillId="0" borderId="0" xfId="0" applyFont="1" applyFill="1" applyAlignment="1" applyProtection="1">
      <alignment horizontal="center" wrapText="1"/>
    </xf>
    <xf numFmtId="0" fontId="34" fillId="0" borderId="0" xfId="0" applyFont="1" applyAlignment="1" applyProtection="1">
      <alignment vertical="center"/>
    </xf>
    <xf numFmtId="0" fontId="34" fillId="0" borderId="23" xfId="0" applyFont="1" applyBorder="1" applyAlignment="1" applyProtection="1">
      <alignment horizontal="center" vertical="center"/>
    </xf>
    <xf numFmtId="0" fontId="20" fillId="0" borderId="33"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0" xfId="0" applyFont="1" applyFill="1" applyAlignment="1" applyProtection="1">
      <alignment horizontal="center" vertical="center" wrapText="1"/>
    </xf>
    <xf numFmtId="0" fontId="37" fillId="8" borderId="12" xfId="0" applyFont="1" applyFill="1" applyBorder="1" applyAlignment="1" applyProtection="1">
      <alignment vertical="center"/>
      <protection hidden="1"/>
    </xf>
    <xf numFmtId="171" fontId="23" fillId="8" borderId="24" xfId="0" applyNumberFormat="1" applyFont="1" applyFill="1" applyBorder="1" applyAlignment="1" applyProtection="1">
      <alignment vertical="center"/>
      <protection hidden="1"/>
    </xf>
    <xf numFmtId="0" fontId="23" fillId="7" borderId="33" xfId="0" applyFont="1" applyFill="1" applyBorder="1" applyAlignment="1" applyProtection="1">
      <alignment vertical="center"/>
      <protection hidden="1"/>
    </xf>
    <xf numFmtId="171" fontId="23" fillId="7" borderId="31" xfId="0" applyNumberFormat="1" applyFont="1" applyFill="1" applyBorder="1" applyAlignment="1" applyProtection="1">
      <alignment vertical="center"/>
      <protection hidden="1"/>
    </xf>
    <xf numFmtId="171" fontId="15" fillId="8" borderId="24" xfId="0" applyNumberFormat="1" applyFont="1" applyFill="1" applyBorder="1" applyAlignment="1" applyProtection="1">
      <alignment vertical="center"/>
      <protection hidden="1"/>
    </xf>
    <xf numFmtId="0" fontId="30" fillId="2" borderId="46" xfId="14" applyFont="1" applyFill="1" applyBorder="1" applyAlignment="1" applyProtection="1">
      <alignment vertical="center"/>
    </xf>
    <xf numFmtId="49" fontId="17" fillId="4" borderId="36" xfId="1" applyNumberFormat="1" applyFont="1" applyFill="1" applyBorder="1" applyAlignment="1" applyProtection="1">
      <alignment horizontal="center" vertical="center"/>
      <protection locked="0"/>
    </xf>
    <xf numFmtId="49" fontId="17" fillId="4" borderId="37" xfId="0" applyNumberFormat="1" applyFont="1" applyFill="1" applyBorder="1" applyAlignment="1" applyProtection="1">
      <alignment horizontal="center" vertical="center"/>
      <protection locked="0"/>
    </xf>
    <xf numFmtId="49" fontId="17" fillId="4" borderId="38" xfId="0" applyNumberFormat="1" applyFont="1" applyFill="1" applyBorder="1" applyAlignment="1" applyProtection="1">
      <alignment horizontal="center" vertical="center"/>
      <protection locked="0"/>
    </xf>
    <xf numFmtId="49" fontId="17" fillId="4" borderId="36" xfId="1" applyNumberFormat="1" applyFont="1" applyFill="1" applyBorder="1" applyAlignment="1" applyProtection="1">
      <alignment horizontal="center" vertical="center" wrapText="1"/>
      <protection locked="0"/>
    </xf>
    <xf numFmtId="49" fontId="17" fillId="4" borderId="37" xfId="0" applyNumberFormat="1" applyFont="1" applyFill="1" applyBorder="1" applyAlignment="1" applyProtection="1">
      <alignment horizontal="center" vertical="center" wrapText="1"/>
      <protection locked="0"/>
    </xf>
    <xf numFmtId="49" fontId="17" fillId="4" borderId="38" xfId="0" applyNumberFormat="1" applyFont="1" applyFill="1" applyBorder="1" applyAlignment="1" applyProtection="1">
      <alignment horizontal="center" vertical="center" wrapText="1"/>
      <protection locked="0"/>
    </xf>
    <xf numFmtId="49" fontId="42" fillId="4" borderId="36" xfId="1" applyNumberFormat="1" applyFont="1" applyFill="1" applyBorder="1" applyAlignment="1" applyProtection="1">
      <alignment horizontal="center" vertical="center"/>
      <protection locked="0"/>
    </xf>
    <xf numFmtId="49" fontId="17" fillId="4" borderId="36" xfId="0" quotePrefix="1"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0" fontId="35" fillId="0" borderId="4" xfId="0" applyFont="1" applyBorder="1" applyAlignment="1" applyProtection="1">
      <alignment horizontal="justify" vertical="center" wrapText="1"/>
    </xf>
    <xf numFmtId="0" fontId="35" fillId="0" borderId="0" xfId="0" applyFont="1" applyAlignment="1" applyProtection="1">
      <alignment horizontal="justify" vertical="center" wrapText="1"/>
    </xf>
    <xf numFmtId="0" fontId="36" fillId="0" borderId="36" xfId="0" applyFont="1" applyFill="1" applyBorder="1" applyAlignment="1" applyProtection="1">
      <alignment horizontal="center" vertical="center" wrapText="1"/>
    </xf>
    <xf numFmtId="0" fontId="36" fillId="0" borderId="37" xfId="0" applyFont="1" applyFill="1" applyBorder="1" applyAlignment="1" applyProtection="1">
      <alignment horizontal="center" vertical="center" wrapText="1"/>
    </xf>
    <xf numFmtId="0" fontId="36" fillId="0" borderId="38"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165" fontId="17" fillId="4" borderId="1" xfId="6" applyNumberFormat="1" applyFont="1" applyFill="1" applyBorder="1" applyAlignment="1" applyProtection="1">
      <alignment horizontal="center" vertical="center" wrapText="1"/>
      <protection locked="0"/>
    </xf>
    <xf numFmtId="165" fontId="17" fillId="4" borderId="3" xfId="6" applyNumberFormat="1" applyFont="1" applyFill="1" applyBorder="1" applyAlignment="1" applyProtection="1">
      <alignment horizontal="center" vertical="center" wrapText="1"/>
      <protection locked="0"/>
    </xf>
    <xf numFmtId="165" fontId="17" fillId="4" borderId="4" xfId="6" applyNumberFormat="1" applyFont="1" applyFill="1" applyBorder="1" applyAlignment="1" applyProtection="1">
      <alignment horizontal="center" vertical="center" wrapText="1"/>
      <protection locked="0"/>
    </xf>
    <xf numFmtId="165" fontId="17" fillId="4" borderId="5" xfId="6" applyNumberFormat="1" applyFont="1" applyFill="1" applyBorder="1" applyAlignment="1" applyProtection="1">
      <alignment horizontal="center" vertical="center" wrapText="1"/>
      <protection locked="0"/>
    </xf>
    <xf numFmtId="165" fontId="17" fillId="4" borderId="6" xfId="6" applyNumberFormat="1" applyFont="1" applyFill="1" applyBorder="1" applyAlignment="1" applyProtection="1">
      <alignment horizontal="center" vertical="center" wrapText="1"/>
      <protection locked="0"/>
    </xf>
    <xf numFmtId="165" fontId="17" fillId="4" borderId="8" xfId="6" applyNumberFormat="1" applyFont="1" applyFill="1" applyBorder="1" applyAlignment="1" applyProtection="1">
      <alignment horizontal="center" vertical="center" wrapText="1"/>
      <protection locked="0"/>
    </xf>
    <xf numFmtId="0" fontId="24" fillId="2" borderId="0" xfId="14" applyFont="1" applyFill="1" applyBorder="1" applyAlignment="1" applyProtection="1">
      <alignment horizontal="center" vertical="top" wrapText="1"/>
    </xf>
    <xf numFmtId="0" fontId="37" fillId="0" borderId="0" xfId="14" applyFont="1" applyFill="1" applyBorder="1" applyAlignment="1" applyProtection="1">
      <alignment horizontal="left" wrapText="1"/>
    </xf>
    <xf numFmtId="0" fontId="20" fillId="2" borderId="0" xfId="14" applyFont="1" applyFill="1" applyAlignment="1">
      <alignment horizontal="center" vertical="center" wrapText="1"/>
    </xf>
    <xf numFmtId="0" fontId="24" fillId="2" borderId="39" xfId="14" applyFont="1" applyFill="1" applyBorder="1" applyAlignment="1" applyProtection="1">
      <alignment horizontal="center" vertical="center" wrapText="1"/>
    </xf>
    <xf numFmtId="0" fontId="24" fillId="2" borderId="40" xfId="14" applyFont="1" applyFill="1" applyBorder="1" applyAlignment="1" applyProtection="1">
      <alignment horizontal="center" vertical="center" wrapText="1"/>
    </xf>
    <xf numFmtId="0" fontId="24" fillId="2" borderId="41" xfId="14" applyFont="1" applyFill="1" applyBorder="1" applyAlignment="1" applyProtection="1">
      <alignment horizontal="center" vertical="center" wrapText="1"/>
    </xf>
    <xf numFmtId="172" fontId="32" fillId="0" borderId="39" xfId="0" applyNumberFormat="1" applyFont="1" applyBorder="1" applyAlignment="1">
      <alignment horizontal="right" vertical="center" wrapText="1"/>
    </xf>
    <xf numFmtId="172" fontId="32" fillId="0" borderId="40" xfId="0" applyNumberFormat="1" applyFont="1" applyBorder="1" applyAlignment="1">
      <alignment horizontal="right" vertical="center" wrapText="1"/>
    </xf>
    <xf numFmtId="172" fontId="32" fillId="0" borderId="41" xfId="0" applyNumberFormat="1" applyFont="1" applyBorder="1" applyAlignment="1">
      <alignment horizontal="right" vertical="center" wrapText="1"/>
    </xf>
    <xf numFmtId="0" fontId="15" fillId="0" borderId="39" xfId="14" applyFont="1" applyFill="1" applyBorder="1" applyAlignment="1" applyProtection="1">
      <alignment horizontal="left" vertical="center"/>
    </xf>
    <xf numFmtId="0" fontId="15" fillId="0" borderId="41" xfId="14" applyFont="1" applyFill="1" applyBorder="1" applyAlignment="1" applyProtection="1">
      <alignment horizontal="left" vertical="center"/>
    </xf>
    <xf numFmtId="0" fontId="15" fillId="2" borderId="39" xfId="14" applyFont="1" applyFill="1" applyBorder="1" applyAlignment="1" applyProtection="1">
      <alignment horizontal="left" vertical="center"/>
    </xf>
    <xf numFmtId="0" fontId="15" fillId="2" borderId="41" xfId="14" applyFont="1" applyFill="1" applyBorder="1" applyAlignment="1" applyProtection="1">
      <alignment horizontal="left" vertical="center"/>
    </xf>
    <xf numFmtId="0" fontId="38" fillId="2" borderId="39" xfId="14" applyFont="1" applyFill="1" applyBorder="1" applyAlignment="1" applyProtection="1">
      <alignment horizontal="center" vertical="center" wrapText="1"/>
    </xf>
    <xf numFmtId="0" fontId="38" fillId="2" borderId="40" xfId="14" applyFont="1" applyFill="1" applyBorder="1" applyAlignment="1" applyProtection="1">
      <alignment horizontal="center" vertical="center" wrapText="1"/>
    </xf>
    <xf numFmtId="0" fontId="38" fillId="2" borderId="41" xfId="14" applyFont="1" applyFill="1" applyBorder="1" applyAlignment="1" applyProtection="1">
      <alignment horizontal="center" vertical="center" wrapText="1"/>
    </xf>
    <xf numFmtId="173" fontId="16" fillId="2" borderId="39" xfId="9" applyNumberFormat="1" applyFont="1" applyFill="1" applyBorder="1" applyAlignment="1" applyProtection="1">
      <alignment horizontal="right" vertical="center"/>
    </xf>
    <xf numFmtId="173" fontId="16" fillId="2" borderId="40" xfId="9" applyNumberFormat="1" applyFont="1" applyFill="1" applyBorder="1" applyAlignment="1" applyProtection="1">
      <alignment horizontal="right" vertical="center"/>
    </xf>
    <xf numFmtId="173" fontId="16" fillId="2" borderId="41" xfId="9" applyNumberFormat="1" applyFont="1" applyFill="1" applyBorder="1" applyAlignment="1" applyProtection="1">
      <alignment horizontal="right" vertical="center"/>
    </xf>
    <xf numFmtId="0" fontId="15" fillId="0" borderId="42" xfId="14" applyFont="1" applyFill="1" applyBorder="1" applyAlignment="1" applyProtection="1">
      <alignment horizontal="left" vertical="center"/>
    </xf>
    <xf numFmtId="0" fontId="15" fillId="0" borderId="43" xfId="14" applyFont="1" applyFill="1" applyBorder="1" applyAlignment="1" applyProtection="1">
      <alignment horizontal="left" vertical="center"/>
    </xf>
    <xf numFmtId="0" fontId="30" fillId="5" borderId="33" xfId="0" applyFont="1" applyFill="1" applyBorder="1" applyAlignment="1" applyProtection="1">
      <alignment horizontal="center" vertical="center"/>
    </xf>
    <xf numFmtId="0" fontId="30" fillId="5" borderId="15" xfId="0" applyFont="1" applyFill="1" applyBorder="1" applyAlignment="1" applyProtection="1">
      <alignment horizontal="center" vertical="center"/>
    </xf>
    <xf numFmtId="169" fontId="20" fillId="5" borderId="15" xfId="0" applyNumberFormat="1" applyFont="1" applyFill="1" applyBorder="1" applyAlignment="1" applyProtection="1">
      <alignment horizontal="center" vertical="center"/>
    </xf>
    <xf numFmtId="169" fontId="20" fillId="5" borderId="32" xfId="0" applyNumberFormat="1" applyFont="1" applyFill="1" applyBorder="1" applyAlignment="1" applyProtection="1">
      <alignment horizontal="center" vertical="center"/>
    </xf>
    <xf numFmtId="0" fontId="15" fillId="2" borderId="42" xfId="14" applyFont="1" applyFill="1" applyBorder="1" applyAlignment="1" applyProtection="1">
      <alignment horizontal="left" vertical="center"/>
    </xf>
    <xf numFmtId="0" fontId="15" fillId="2" borderId="43" xfId="14" applyFont="1" applyFill="1" applyBorder="1" applyAlignment="1" applyProtection="1">
      <alignment horizontal="left" vertical="center"/>
    </xf>
    <xf numFmtId="0" fontId="30" fillId="5" borderId="12" xfId="0" applyFont="1" applyFill="1" applyBorder="1" applyAlignment="1" applyProtection="1">
      <alignment horizontal="center" vertical="center" wrapText="1"/>
    </xf>
    <xf numFmtId="0" fontId="30" fillId="5" borderId="32" xfId="0" applyFont="1" applyFill="1" applyBorder="1" applyAlignment="1" applyProtection="1">
      <alignment horizontal="center" vertical="center" wrapText="1"/>
    </xf>
    <xf numFmtId="0" fontId="30" fillId="5" borderId="23" xfId="0" applyFont="1" applyFill="1" applyBorder="1" applyAlignment="1" applyProtection="1">
      <alignment horizontal="center" vertical="center"/>
    </xf>
    <xf numFmtId="0" fontId="30" fillId="5" borderId="21" xfId="0" applyFont="1" applyFill="1" applyBorder="1" applyAlignment="1" applyProtection="1">
      <alignment horizontal="center" vertical="center"/>
    </xf>
    <xf numFmtId="0" fontId="39" fillId="0" borderId="0" xfId="14" applyFont="1" applyFill="1" applyBorder="1" applyAlignment="1" applyProtection="1">
      <alignment horizontal="left" wrapText="1"/>
    </xf>
    <xf numFmtId="0" fontId="20" fillId="0" borderId="0" xfId="0" applyFont="1" applyFill="1" applyBorder="1" applyAlignment="1" applyProtection="1">
      <alignment horizontal="center" vertical="center" wrapText="1"/>
    </xf>
    <xf numFmtId="0" fontId="33" fillId="9" borderId="44" xfId="0" applyFont="1" applyFill="1" applyBorder="1" applyAlignment="1" applyProtection="1">
      <alignment horizontal="center" vertical="center" wrapText="1"/>
    </xf>
    <xf numFmtId="0" fontId="33" fillId="9" borderId="45" xfId="0" applyFont="1" applyFill="1" applyBorder="1" applyAlignment="1" applyProtection="1">
      <alignment horizontal="center" vertical="center" wrapText="1"/>
    </xf>
    <xf numFmtId="44" fontId="30" fillId="8" borderId="15" xfId="0" applyNumberFormat="1" applyFont="1" applyFill="1" applyBorder="1" applyAlignment="1" applyProtection="1">
      <alignment horizontal="center" vertical="center"/>
    </xf>
    <xf numFmtId="44" fontId="30" fillId="8" borderId="32" xfId="0" applyNumberFormat="1" applyFont="1" applyFill="1" applyBorder="1" applyAlignment="1" applyProtection="1">
      <alignment horizontal="center" vertical="center"/>
    </xf>
    <xf numFmtId="44" fontId="30" fillId="8" borderId="31" xfId="0" applyNumberFormat="1" applyFont="1" applyFill="1" applyBorder="1" applyAlignment="1" applyProtection="1">
      <alignment horizontal="center" vertical="center"/>
    </xf>
    <xf numFmtId="44" fontId="30" fillId="8" borderId="24" xfId="0" applyNumberFormat="1" applyFont="1" applyFill="1" applyBorder="1" applyAlignment="1" applyProtection="1">
      <alignment horizontal="center" vertical="center"/>
    </xf>
    <xf numFmtId="0" fontId="38" fillId="2" borderId="46" xfId="14" applyFont="1" applyFill="1" applyBorder="1" applyAlignment="1" applyProtection="1">
      <alignment horizontal="center" vertical="center" wrapText="1"/>
    </xf>
    <xf numFmtId="173" fontId="29" fillId="0" borderId="46" xfId="0" applyNumberFormat="1" applyFont="1" applyBorder="1" applyAlignment="1" applyProtection="1">
      <alignment horizontal="right" vertical="center" wrapText="1"/>
    </xf>
    <xf numFmtId="0" fontId="40" fillId="0" borderId="49" xfId="14" applyFont="1" applyBorder="1" applyAlignment="1" applyProtection="1">
      <alignment horizontal="center" vertical="center" wrapText="1"/>
      <protection hidden="1"/>
    </xf>
    <xf numFmtId="0" fontId="40" fillId="0" borderId="50" xfId="14" applyFont="1" applyBorder="1" applyAlignment="1" applyProtection="1">
      <alignment horizontal="center" vertical="center" wrapText="1"/>
      <protection hidden="1"/>
    </xf>
    <xf numFmtId="0" fontId="40" fillId="0" borderId="47" xfId="14" applyFont="1" applyBorder="1" applyAlignment="1" applyProtection="1">
      <alignment horizontal="center" vertical="center"/>
      <protection hidden="1"/>
    </xf>
    <xf numFmtId="0" fontId="40" fillId="0" borderId="48" xfId="14" applyFont="1" applyBorder="1" applyAlignment="1" applyProtection="1">
      <alignment horizontal="center" vertical="center"/>
      <protection hidden="1"/>
    </xf>
  </cellXfs>
  <cellStyles count="16">
    <cellStyle name="Collegamento ipertestuale" xfId="1" builtinId="8"/>
    <cellStyle name="Euro" xfId="2" xr:uid="{BB93B811-2FBF-44F6-BAF9-CA080A619F39}"/>
    <cellStyle name="Euro 2" xfId="3" xr:uid="{18550105-A9BC-4B10-A01F-D054603AEDAC}"/>
    <cellStyle name="Euro 3" xfId="4" xr:uid="{7C9AA2DF-283F-4C64-A915-C126923F947A}"/>
    <cellStyle name="Migliaia" xfId="5" builtinId="3"/>
    <cellStyle name="Migliaia [0] 2" xfId="6" xr:uid="{5FAC5B68-B630-41CB-9850-9411F796338A}"/>
    <cellStyle name="Migliaia [0] 2 2" xfId="7" xr:uid="{D19B2C9C-2D23-470C-97C3-99C20EFA57E7}"/>
    <cellStyle name="Migliaia [0] 2 3" xfId="8" xr:uid="{23792E63-4DCF-493B-BA32-E8BEDECFF7DF}"/>
    <cellStyle name="Migliaia 2" xfId="9" xr:uid="{CB033421-F687-4AD1-AF89-AD32E8C8985A}"/>
    <cellStyle name="Migliaia 2 2" xfId="10" xr:uid="{65CFC0ED-0E31-41EB-B4CB-34793AF8C3FD}"/>
    <cellStyle name="Migliaia 2 3" xfId="11" xr:uid="{B883DC20-422F-44CA-855F-301A5DC58CCB}"/>
    <cellStyle name="Migliaia 3" xfId="12" xr:uid="{48FFA6D1-EFF0-4DFE-B799-AD91BBB01F4B}"/>
    <cellStyle name="Migliaia 4" xfId="13" xr:uid="{C06D2E11-5E04-4CC1-B248-B30045885D90}"/>
    <cellStyle name="Normale" xfId="0" builtinId="0"/>
    <cellStyle name="Normale 2" xfId="14" xr:uid="{E5EBE412-CD7B-4B3F-B240-0195062C9B8D}"/>
    <cellStyle name="Normale 3" xfId="15" xr:uid="{E401BF37-9C10-4929-B22A-E2B73A6B026D}"/>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B85B-D8DA-41B3-AF2B-1E67AA92BCE4}">
  <sheetPr codeName="Foglio1">
    <pageSetUpPr fitToPage="1"/>
  </sheetPr>
  <dimension ref="A1:P38"/>
  <sheetViews>
    <sheetView showGridLines="0" tabSelected="1" zoomScale="90" zoomScaleNormal="90" zoomScaleSheetLayoutView="100" workbookViewId="0">
      <selection activeCell="E29" sqref="E29:G29"/>
    </sheetView>
  </sheetViews>
  <sheetFormatPr defaultRowHeight="12.75" x14ac:dyDescent="0.2"/>
  <cols>
    <col min="1" max="1" width="1.85546875" style="3" customWidth="1"/>
    <col min="2" max="2" width="4.140625" style="3" customWidth="1"/>
    <col min="3" max="3" width="1" style="3" customWidth="1"/>
    <col min="4" max="4" width="47.85546875" style="3" customWidth="1"/>
    <col min="5" max="5" width="4.28515625" style="3" customWidth="1"/>
    <col min="6" max="6" width="26.7109375" style="3" customWidth="1"/>
    <col min="7" max="7" width="22.85546875" style="3" customWidth="1"/>
    <col min="8" max="8" width="1.7109375" style="3" customWidth="1"/>
    <col min="9" max="9" width="1.85546875" style="3" customWidth="1"/>
    <col min="10" max="10" width="24.42578125" style="3" customWidth="1"/>
    <col min="11" max="16384" width="9.140625" style="3"/>
  </cols>
  <sheetData>
    <row r="1" spans="1:10" ht="7.5" customHeight="1" x14ac:dyDescent="0.2"/>
    <row r="2" spans="1:10" ht="39" customHeight="1" x14ac:dyDescent="0.2">
      <c r="A2" s="173" t="s">
        <v>0</v>
      </c>
      <c r="B2" s="174"/>
      <c r="C2" s="174"/>
      <c r="D2" s="174"/>
      <c r="E2" s="174"/>
      <c r="F2" s="174"/>
      <c r="G2" s="174"/>
      <c r="H2" s="174"/>
      <c r="I2" s="175"/>
    </row>
    <row r="3" spans="1:10" ht="19.5" customHeight="1" x14ac:dyDescent="0.2">
      <c r="A3" s="4"/>
      <c r="B3" s="5"/>
      <c r="C3" s="5"/>
      <c r="D3" s="5"/>
      <c r="E3" s="5"/>
      <c r="F3" s="5"/>
      <c r="G3" s="5"/>
      <c r="H3" s="5"/>
      <c r="I3" s="6"/>
    </row>
    <row r="4" spans="1:10" ht="18.75" customHeight="1" x14ac:dyDescent="0.2">
      <c r="A4" s="7"/>
      <c r="B4" s="176" t="s">
        <v>60</v>
      </c>
      <c r="C4" s="177"/>
      <c r="D4" s="177"/>
      <c r="E4" s="177"/>
      <c r="F4" s="177"/>
      <c r="G4" s="177"/>
      <c r="H4" s="178"/>
      <c r="I4" s="8"/>
    </row>
    <row r="5" spans="1:10" ht="22.5" customHeight="1" x14ac:dyDescent="0.2">
      <c r="A5" s="7"/>
      <c r="B5" s="171" t="s">
        <v>59</v>
      </c>
      <c r="C5" s="172"/>
      <c r="D5" s="172"/>
      <c r="E5" s="172"/>
      <c r="F5" s="172"/>
      <c r="G5" s="172"/>
      <c r="H5" s="9"/>
      <c r="I5" s="8"/>
      <c r="J5" s="24"/>
    </row>
    <row r="6" spans="1:10" ht="79.900000000000006" customHeight="1" x14ac:dyDescent="0.2">
      <c r="A6" s="7"/>
      <c r="B6" s="171"/>
      <c r="C6" s="172"/>
      <c r="D6" s="172"/>
      <c r="E6" s="172"/>
      <c r="F6" s="172"/>
      <c r="G6" s="172"/>
      <c r="H6" s="8"/>
      <c r="I6" s="8"/>
      <c r="J6" s="25"/>
    </row>
    <row r="7" spans="1:10" ht="18.75" customHeight="1" x14ac:dyDescent="0.2">
      <c r="A7" s="7"/>
      <c r="B7" s="132"/>
      <c r="C7" s="133"/>
      <c r="D7" s="133"/>
      <c r="E7" s="133"/>
      <c r="F7" s="133"/>
      <c r="G7" s="133"/>
      <c r="H7" s="8"/>
      <c r="I7" s="8"/>
    </row>
    <row r="8" spans="1:10" ht="28.5" customHeight="1" x14ac:dyDescent="0.2">
      <c r="A8" s="7"/>
      <c r="B8" s="10" t="s">
        <v>1</v>
      </c>
      <c r="C8" s="11"/>
      <c r="D8" s="11"/>
      <c r="E8" s="170"/>
      <c r="F8" s="163"/>
      <c r="G8" s="164"/>
      <c r="H8" s="12"/>
      <c r="I8" s="8"/>
    </row>
    <row r="9" spans="1:10" ht="5.25" customHeight="1" x14ac:dyDescent="0.2">
      <c r="A9" s="7"/>
      <c r="B9" s="10"/>
      <c r="C9" s="11"/>
      <c r="D9" s="11"/>
      <c r="E9" s="26"/>
      <c r="F9" s="26"/>
      <c r="G9" s="26"/>
      <c r="H9" s="8"/>
      <c r="I9" s="8"/>
    </row>
    <row r="10" spans="1:10" ht="45" customHeight="1" x14ac:dyDescent="0.2">
      <c r="A10" s="7"/>
      <c r="B10" s="13" t="s">
        <v>2</v>
      </c>
      <c r="C10" s="11"/>
      <c r="D10" s="11"/>
      <c r="E10" s="170"/>
      <c r="F10" s="163"/>
      <c r="G10" s="164"/>
      <c r="H10" s="8"/>
      <c r="I10" s="8"/>
    </row>
    <row r="11" spans="1:10" ht="5.25" customHeight="1" x14ac:dyDescent="0.2">
      <c r="A11" s="7"/>
      <c r="B11" s="10"/>
      <c r="C11" s="11"/>
      <c r="D11" s="11"/>
      <c r="E11" s="26"/>
      <c r="F11" s="26"/>
      <c r="G11" s="26"/>
      <c r="H11" s="8"/>
      <c r="I11" s="8"/>
    </row>
    <row r="12" spans="1:10" ht="15.95" customHeight="1" x14ac:dyDescent="0.2">
      <c r="A12" s="7"/>
      <c r="B12" s="10" t="s">
        <v>3</v>
      </c>
      <c r="C12" s="11"/>
      <c r="D12" s="11"/>
      <c r="E12" s="169"/>
      <c r="F12" s="163"/>
      <c r="G12" s="164"/>
      <c r="H12" s="8"/>
      <c r="I12" s="8"/>
    </row>
    <row r="13" spans="1:10" ht="3" customHeight="1" x14ac:dyDescent="0.2">
      <c r="A13" s="7"/>
      <c r="B13" s="10"/>
      <c r="C13" s="11"/>
      <c r="D13" s="11"/>
      <c r="E13" s="26"/>
      <c r="F13" s="26"/>
      <c r="G13" s="26"/>
      <c r="H13" s="8"/>
      <c r="I13" s="8"/>
    </row>
    <row r="14" spans="1:10" ht="16.5" customHeight="1" x14ac:dyDescent="0.2">
      <c r="A14" s="7"/>
      <c r="B14" s="10"/>
      <c r="C14" s="11"/>
      <c r="D14" s="11"/>
      <c r="E14" s="26"/>
      <c r="F14" s="26"/>
      <c r="G14" s="26"/>
      <c r="H14" s="8"/>
      <c r="I14" s="8"/>
    </row>
    <row r="15" spans="1:10" ht="15.95" customHeight="1" x14ac:dyDescent="0.2">
      <c r="A15" s="7"/>
      <c r="B15" s="10" t="s">
        <v>4</v>
      </c>
      <c r="C15" s="11"/>
      <c r="D15" s="11"/>
      <c r="E15" s="170"/>
      <c r="F15" s="163"/>
      <c r="G15" s="164"/>
      <c r="H15" s="8"/>
      <c r="I15" s="8"/>
    </row>
    <row r="16" spans="1:10" ht="3.75" customHeight="1" x14ac:dyDescent="0.2">
      <c r="A16" s="7"/>
      <c r="B16" s="10"/>
      <c r="C16" s="11"/>
      <c r="D16" s="11"/>
      <c r="E16" s="26"/>
      <c r="F16" s="26"/>
      <c r="G16" s="26"/>
      <c r="H16" s="8"/>
      <c r="I16" s="8"/>
    </row>
    <row r="17" spans="1:16" ht="15.95" customHeight="1" x14ac:dyDescent="0.2">
      <c r="A17" s="7"/>
      <c r="B17" s="10" t="s">
        <v>5</v>
      </c>
      <c r="C17" s="11"/>
      <c r="D17" s="11"/>
      <c r="E17" s="170"/>
      <c r="F17" s="163"/>
      <c r="G17" s="164"/>
      <c r="H17" s="8"/>
      <c r="I17" s="8"/>
    </row>
    <row r="18" spans="1:16" ht="3.75" customHeight="1" x14ac:dyDescent="0.2">
      <c r="A18" s="7"/>
      <c r="B18" s="10"/>
      <c r="C18" s="11"/>
      <c r="D18" s="11"/>
      <c r="E18" s="26"/>
      <c r="F18" s="26"/>
      <c r="G18" s="26"/>
      <c r="H18" s="8"/>
      <c r="I18" s="8"/>
    </row>
    <row r="19" spans="1:16" ht="15.95" customHeight="1" x14ac:dyDescent="0.2">
      <c r="A19" s="7"/>
      <c r="B19" s="10" t="s">
        <v>6</v>
      </c>
      <c r="C19" s="11"/>
      <c r="D19" s="11"/>
      <c r="E19" s="168"/>
      <c r="F19" s="163"/>
      <c r="G19" s="164"/>
      <c r="H19" s="8"/>
      <c r="I19" s="8"/>
    </row>
    <row r="20" spans="1:16" ht="17.25" customHeight="1" x14ac:dyDescent="0.2">
      <c r="A20" s="7"/>
      <c r="B20" s="10"/>
      <c r="C20" s="11"/>
      <c r="D20" s="11"/>
      <c r="E20" s="26"/>
      <c r="F20" s="26"/>
      <c r="G20" s="26"/>
      <c r="H20" s="8"/>
      <c r="I20" s="8"/>
    </row>
    <row r="21" spans="1:16" ht="15.95" customHeight="1" x14ac:dyDescent="0.2">
      <c r="A21" s="7"/>
      <c r="B21" s="10" t="s">
        <v>7</v>
      </c>
      <c r="C21" s="11"/>
      <c r="D21" s="11"/>
      <c r="E21" s="170"/>
      <c r="F21" s="163"/>
      <c r="G21" s="164"/>
      <c r="H21" s="8"/>
      <c r="I21" s="8"/>
    </row>
    <row r="22" spans="1:16" ht="3.75" customHeight="1" x14ac:dyDescent="0.2">
      <c r="A22" s="7"/>
      <c r="B22" s="10"/>
      <c r="C22" s="11"/>
      <c r="D22" s="11"/>
      <c r="E22" s="26"/>
      <c r="F22" s="26"/>
      <c r="G22" s="26"/>
      <c r="H22" s="8"/>
      <c r="I22" s="8"/>
    </row>
    <row r="23" spans="1:16" ht="15.95" customHeight="1" x14ac:dyDescent="0.2">
      <c r="A23" s="7"/>
      <c r="B23" s="10" t="s">
        <v>8</v>
      </c>
      <c r="C23" s="11"/>
      <c r="D23" s="11"/>
      <c r="E23" s="170"/>
      <c r="F23" s="163"/>
      <c r="G23" s="164"/>
      <c r="H23" s="8"/>
      <c r="I23" s="8"/>
      <c r="L23" s="14"/>
      <c r="M23" s="14"/>
      <c r="N23" s="14"/>
      <c r="O23" s="14"/>
      <c r="P23" s="14"/>
    </row>
    <row r="24" spans="1:16" ht="3.75" customHeight="1" x14ac:dyDescent="0.2">
      <c r="A24" s="7"/>
      <c r="B24" s="10"/>
      <c r="C24" s="11"/>
      <c r="D24" s="11"/>
      <c r="E24" s="26"/>
      <c r="F24" s="26"/>
      <c r="G24" s="26"/>
      <c r="H24" s="8"/>
      <c r="I24" s="8"/>
      <c r="L24" s="14"/>
      <c r="M24" s="14"/>
      <c r="N24" s="14"/>
      <c r="O24" s="14"/>
      <c r="P24" s="14"/>
    </row>
    <row r="25" spans="1:16" ht="15.95" customHeight="1" x14ac:dyDescent="0.2">
      <c r="A25" s="7"/>
      <c r="B25" s="10" t="s">
        <v>9</v>
      </c>
      <c r="C25" s="11"/>
      <c r="D25" s="11"/>
      <c r="E25" s="168"/>
      <c r="F25" s="163"/>
      <c r="G25" s="164"/>
      <c r="H25" s="8"/>
      <c r="I25" s="8"/>
      <c r="L25" s="14"/>
      <c r="M25" s="134"/>
      <c r="N25" s="134"/>
      <c r="O25" s="134"/>
      <c r="P25" s="14"/>
    </row>
    <row r="26" spans="1:16" ht="9.75" customHeight="1" x14ac:dyDescent="0.2">
      <c r="A26" s="7"/>
      <c r="B26" s="7"/>
      <c r="C26" s="14"/>
      <c r="D26" s="14"/>
      <c r="E26" s="27"/>
      <c r="F26" s="27"/>
      <c r="G26" s="27"/>
      <c r="H26" s="8"/>
      <c r="I26" s="8"/>
      <c r="L26" s="14"/>
      <c r="M26" s="14"/>
      <c r="N26" s="14"/>
      <c r="O26" s="14"/>
      <c r="P26" s="14"/>
    </row>
    <row r="27" spans="1:16" ht="15.95" customHeight="1" x14ac:dyDescent="0.2">
      <c r="A27" s="7"/>
      <c r="B27" s="10" t="s">
        <v>18</v>
      </c>
      <c r="C27" s="11"/>
      <c r="D27" s="11"/>
      <c r="E27" s="162"/>
      <c r="F27" s="163"/>
      <c r="G27" s="164"/>
      <c r="H27" s="8"/>
      <c r="I27" s="8"/>
      <c r="L27" s="14"/>
      <c r="M27" s="14"/>
      <c r="N27" s="14"/>
      <c r="O27" s="14"/>
      <c r="P27" s="14"/>
    </row>
    <row r="28" spans="1:16" ht="15.95" customHeight="1" x14ac:dyDescent="0.2">
      <c r="A28" s="7"/>
      <c r="B28" s="10"/>
      <c r="C28" s="11"/>
      <c r="D28" s="11"/>
      <c r="E28" s="26"/>
      <c r="F28" s="28"/>
      <c r="G28" s="26"/>
      <c r="H28" s="8"/>
      <c r="I28" s="8"/>
      <c r="L28" s="14"/>
      <c r="M28" s="14"/>
      <c r="N28" s="14"/>
      <c r="O28" s="14"/>
      <c r="P28" s="14"/>
    </row>
    <row r="29" spans="1:16" ht="39" customHeight="1" x14ac:dyDescent="0.2">
      <c r="A29" s="7"/>
      <c r="B29" s="21" t="s">
        <v>20</v>
      </c>
      <c r="C29" s="22"/>
      <c r="D29" s="11"/>
      <c r="E29" s="165"/>
      <c r="F29" s="166"/>
      <c r="G29" s="167"/>
      <c r="H29" s="8"/>
      <c r="I29" s="8"/>
      <c r="J29" s="24"/>
    </row>
    <row r="30" spans="1:16" ht="15.95" customHeight="1" x14ac:dyDescent="0.2">
      <c r="A30" s="7"/>
      <c r="B30" s="21"/>
      <c r="C30" s="22"/>
      <c r="D30" s="11"/>
      <c r="E30" s="29"/>
      <c r="F30" s="135"/>
      <c r="G30" s="29"/>
      <c r="H30" s="8"/>
      <c r="I30" s="8"/>
      <c r="J30" s="24"/>
    </row>
    <row r="31" spans="1:16" ht="19.5" customHeight="1" x14ac:dyDescent="0.2">
      <c r="A31" s="7"/>
      <c r="B31" s="15"/>
      <c r="C31" s="16"/>
      <c r="D31" s="16"/>
      <c r="E31" s="16"/>
      <c r="F31" s="16"/>
      <c r="G31" s="16"/>
      <c r="H31" s="17"/>
      <c r="I31" s="18"/>
    </row>
    <row r="32" spans="1:16" ht="27.75" customHeight="1" x14ac:dyDescent="0.2">
      <c r="A32" s="16"/>
      <c r="B32" s="19"/>
      <c r="C32" s="16"/>
      <c r="D32" s="16"/>
      <c r="E32" s="16"/>
      <c r="F32" s="16"/>
      <c r="G32" s="16"/>
      <c r="H32" s="16"/>
      <c r="I32" s="17"/>
      <c r="J32" s="14"/>
    </row>
    <row r="33" spans="1:10" ht="28.5" customHeight="1" x14ac:dyDescent="0.2">
      <c r="A33" s="14"/>
      <c r="B33" s="14"/>
      <c r="C33" s="14"/>
      <c r="D33" s="14"/>
      <c r="E33" s="14"/>
      <c r="F33" s="14"/>
      <c r="G33" s="14"/>
      <c r="H33" s="14"/>
      <c r="I33" s="14"/>
      <c r="J33" s="14"/>
    </row>
    <row r="34" spans="1:10" ht="28.5" customHeight="1" x14ac:dyDescent="0.2">
      <c r="A34" s="14"/>
      <c r="B34" s="14"/>
      <c r="C34" s="14"/>
      <c r="D34" s="14"/>
      <c r="E34" s="14"/>
      <c r="F34" s="14"/>
      <c r="G34" s="14"/>
      <c r="H34" s="14"/>
      <c r="I34" s="14"/>
      <c r="J34" s="14"/>
    </row>
    <row r="35" spans="1:10" ht="28.5" customHeight="1" x14ac:dyDescent="0.2">
      <c r="A35" s="7"/>
      <c r="B35" s="14"/>
    </row>
    <row r="36" spans="1:10" ht="32.25" customHeight="1" x14ac:dyDescent="0.2">
      <c r="A36" s="7"/>
      <c r="B36" s="14"/>
    </row>
    <row r="37" spans="1:10" ht="6.75" customHeight="1" x14ac:dyDescent="0.2">
      <c r="A37" s="7"/>
    </row>
    <row r="38" spans="1:10" ht="9" customHeight="1" x14ac:dyDescent="0.2">
      <c r="A38" s="20"/>
    </row>
  </sheetData>
  <sheetProtection algorithmName="SHA-512" hashValue="0pphUbp7wFPqZj2DCpbjDkp41vKRAxpKpoPtAcFiyA7+7j/CuH4pcqvNtEjvYudMuURTIz+u3ULoLbW4MG7HQw==" saltValue="03fQ2qWhMiDouGbJ7fBfUA==" spinCount="100000" sheet="1" objects="1" scenarios="1" selectLockedCells="1"/>
  <mergeCells count="14">
    <mergeCell ref="B5:G6"/>
    <mergeCell ref="E23:G23"/>
    <mergeCell ref="A2:I2"/>
    <mergeCell ref="E8:G8"/>
    <mergeCell ref="B4:H4"/>
    <mergeCell ref="E10:G10"/>
    <mergeCell ref="E27:G27"/>
    <mergeCell ref="E29:G29"/>
    <mergeCell ref="E25:G25"/>
    <mergeCell ref="E12:G12"/>
    <mergeCell ref="E15:G15"/>
    <mergeCell ref="E17:G17"/>
    <mergeCell ref="E19:G19"/>
    <mergeCell ref="E21:G21"/>
  </mergeCells>
  <phoneticPr fontId="0" type="noConversion"/>
  <dataValidations count="1">
    <dataValidation type="textLength" operator="equal" allowBlank="1" showInputMessage="1" showErrorMessage="1" errorTitle="ERRORE" error="Inserire il codice esercente tutele graduali di 5 caratteri alfanumerici" sqref="E27:G27" xr:uid="{9EF73677-AE10-44BF-B7A2-620F6FAD092D}">
      <formula1>5</formula1>
    </dataValidation>
  </dataValidations>
  <printOptions horizontalCentered="1" verticalCentered="1"/>
  <pageMargins left="0.78740157480314965" right="0.78740157480314965" top="0.78740157480314965" bottom="0.78740157480314965" header="0.39370078740157483" footer="0.39370078740157483"/>
  <pageSetup paperSize="9" orientation="landscape" r:id="rId1"/>
  <headerFooter alignWithMargins="0">
    <oddHeader>&amp;L&amp;F</oddHeader>
    <oddFooter>&amp;L&amp;A&amp;Rpag. &amp;P/&amp;N</oddFooter>
  </headerFooter>
  <extLst>
    <ext xmlns:x14="http://schemas.microsoft.com/office/spreadsheetml/2009/9/main" uri="{CCE6A557-97BC-4b89-ADB6-D9C93CAAB3DF}">
      <x14:dataValidations xmlns:xm="http://schemas.microsoft.com/office/excel/2006/main" count="1">
        <x14:dataValidation type="list" showInputMessage="1" showErrorMessage="1" errorTitle="errore" error="selezionare un valore dalla lista" prompt="inserire il codice esercente per attivare la lista delle aree territoriali" xr:uid="{F518AEAF-5262-48CC-8C7E-345C24DC8070}">
          <x14:formula1>
            <xm:f>_xlfn.IFS(E27='Aree territoriali'!A16,Estra,E27='Aree territoriali'!B16,Hera,E27='Aree territoriali'!C16,A2A,E27='Aree territoriali'!D16,Acea,E27='Aree territoriali'!E16,AGSM,E27='Aree territoriali'!F16,Illumia,E27='Aree territoriali'!G16,Sorgenia)</xm:f>
          </x14:formula1>
          <xm:sqref>E29:G29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3708-084B-4C48-8D45-971866F91ABA}">
  <dimension ref="A1:S58"/>
  <sheetViews>
    <sheetView showGridLines="0" zoomScale="85" zoomScaleNormal="85" workbookViewId="0">
      <selection activeCell="B14" sqref="B14"/>
    </sheetView>
  </sheetViews>
  <sheetFormatPr defaultRowHeight="12.75" x14ac:dyDescent="0.2"/>
  <cols>
    <col min="1" max="1" width="14.7109375" style="44" customWidth="1"/>
    <col min="2" max="2" width="37.28515625" style="44" customWidth="1"/>
    <col min="3" max="3" width="28.42578125" style="44" customWidth="1"/>
    <col min="4" max="4" width="16.7109375" style="44" customWidth="1"/>
    <col min="5" max="5" width="14.28515625" style="44" customWidth="1"/>
    <col min="6" max="6" width="8.7109375" style="45" customWidth="1"/>
    <col min="7" max="7" width="0" style="44" hidden="1" customWidth="1"/>
    <col min="8" max="8" width="9.140625" style="44"/>
    <col min="9" max="9" width="15.7109375" style="44" customWidth="1"/>
    <col min="10" max="10" width="38.42578125" style="44" customWidth="1"/>
    <col min="11" max="11" width="17.42578125" style="44" customWidth="1"/>
    <col min="12" max="12" width="9.140625" style="44" customWidth="1"/>
    <col min="13" max="13" width="47" style="44" customWidth="1"/>
    <col min="14" max="16384" width="9.140625" style="44"/>
  </cols>
  <sheetData>
    <row r="1" spans="1:19" ht="39" customHeight="1" thickBot="1" x14ac:dyDescent="0.25">
      <c r="A1" s="188" t="s">
        <v>67</v>
      </c>
      <c r="B1" s="189"/>
      <c r="C1" s="189"/>
      <c r="D1" s="189"/>
      <c r="E1" s="190"/>
      <c r="F1" s="34"/>
    </row>
    <row r="2" spans="1:19" ht="19.5" thickBot="1" x14ac:dyDescent="0.25">
      <c r="A2" s="188" t="s">
        <v>29</v>
      </c>
      <c r="B2" s="189"/>
      <c r="C2" s="189"/>
      <c r="D2" s="189"/>
      <c r="E2" s="190"/>
      <c r="F2" s="34"/>
    </row>
    <row r="3" spans="1:19" ht="16.5" thickBot="1" x14ac:dyDescent="0.25">
      <c r="A3" s="196" t="s">
        <v>10</v>
      </c>
      <c r="B3" s="197"/>
      <c r="C3" s="191">
        <f>INFO!E8</f>
        <v>0</v>
      </c>
      <c r="D3" s="192"/>
      <c r="E3" s="193"/>
      <c r="F3" s="35"/>
    </row>
    <row r="4" spans="1:19" ht="16.5" thickBot="1" x14ac:dyDescent="0.25">
      <c r="A4" s="196" t="s">
        <v>19</v>
      </c>
      <c r="B4" s="197"/>
      <c r="C4" s="191">
        <f>INFO!E27</f>
        <v>0</v>
      </c>
      <c r="D4" s="192"/>
      <c r="E4" s="193"/>
      <c r="F4" s="36"/>
    </row>
    <row r="5" spans="1:19" ht="36" customHeight="1" thickBot="1" x14ac:dyDescent="0.25">
      <c r="A5" s="194" t="s">
        <v>21</v>
      </c>
      <c r="B5" s="195"/>
      <c r="C5" s="191">
        <f>INFO!E29</f>
        <v>0</v>
      </c>
      <c r="D5" s="192"/>
      <c r="E5" s="193"/>
      <c r="F5" s="37"/>
    </row>
    <row r="6" spans="1:19" ht="15.75" x14ac:dyDescent="0.2">
      <c r="A6" s="30"/>
      <c r="B6" s="30"/>
      <c r="C6" s="31"/>
      <c r="D6" s="31"/>
      <c r="E6" s="31"/>
      <c r="F6" s="31"/>
    </row>
    <row r="7" spans="1:19" ht="12.6" customHeight="1" x14ac:dyDescent="0.2">
      <c r="B7" s="23"/>
      <c r="C7" s="23"/>
      <c r="D7" s="23"/>
      <c r="E7" s="23"/>
      <c r="F7" s="23"/>
    </row>
    <row r="8" spans="1:19" s="51" customFormat="1" ht="12.75" customHeight="1" x14ac:dyDescent="0.25">
      <c r="A8" s="185" t="s">
        <v>64</v>
      </c>
      <c r="B8" s="185"/>
      <c r="C8" s="33"/>
      <c r="D8" s="33"/>
      <c r="E8" s="33"/>
      <c r="F8" s="33"/>
      <c r="I8" s="185" t="s">
        <v>65</v>
      </c>
      <c r="J8" s="185"/>
      <c r="K8" s="72"/>
      <c r="L8" s="33"/>
      <c r="M8" s="33"/>
    </row>
    <row r="9" spans="1:19" ht="48" customHeight="1" x14ac:dyDescent="0.25">
      <c r="A9" s="185"/>
      <c r="B9" s="185"/>
      <c r="C9" s="33"/>
      <c r="D9" s="33"/>
      <c r="E9" s="33"/>
      <c r="F9" s="33"/>
      <c r="I9" s="185"/>
      <c r="J9" s="185"/>
      <c r="K9" s="72"/>
      <c r="L9" s="186" t="s">
        <v>63</v>
      </c>
      <c r="M9" s="186"/>
      <c r="N9" s="186"/>
      <c r="O9" s="186"/>
      <c r="P9" s="186"/>
      <c r="Q9" s="127"/>
      <c r="R9" s="127"/>
      <c r="S9" s="127"/>
    </row>
    <row r="10" spans="1:19" ht="34.5" customHeight="1" x14ac:dyDescent="0.2">
      <c r="A10" s="185"/>
      <c r="B10" s="185"/>
      <c r="C10" s="40"/>
      <c r="D10" s="40"/>
      <c r="E10" s="33"/>
      <c r="F10" s="33"/>
      <c r="I10" s="185"/>
      <c r="J10" s="185"/>
      <c r="K10" s="40"/>
      <c r="L10" s="33"/>
      <c r="M10" s="33"/>
    </row>
    <row r="11" spans="1:19" ht="74.45" customHeight="1" x14ac:dyDescent="0.2">
      <c r="A11" s="71"/>
      <c r="B11" s="71"/>
      <c r="C11" s="40"/>
      <c r="D11" s="40"/>
      <c r="E11" s="33"/>
      <c r="F11" s="33"/>
      <c r="I11" s="187" t="s">
        <v>40</v>
      </c>
      <c r="J11" s="187"/>
      <c r="K11" s="80"/>
      <c r="L11" s="80"/>
      <c r="M11" s="80"/>
      <c r="N11" s="80"/>
      <c r="O11" s="80"/>
      <c r="P11" s="80"/>
    </row>
    <row r="12" spans="1:19" ht="18" thickBot="1" x14ac:dyDescent="0.25">
      <c r="A12" s="71"/>
      <c r="B12" s="71"/>
      <c r="C12" s="40"/>
      <c r="D12" s="40"/>
      <c r="E12" s="33"/>
      <c r="F12" s="33"/>
      <c r="I12" s="81"/>
      <c r="J12" s="81"/>
      <c r="K12" s="80"/>
      <c r="L12" s="80"/>
      <c r="M12" s="80"/>
      <c r="N12" s="80"/>
      <c r="O12" s="80"/>
      <c r="P12" s="80"/>
    </row>
    <row r="13" spans="1:19" ht="49.15" customHeight="1" x14ac:dyDescent="0.2">
      <c r="A13" s="99" t="s">
        <v>32</v>
      </c>
      <c r="B13" s="91" t="s">
        <v>35</v>
      </c>
      <c r="C13" s="32"/>
      <c r="F13" s="32"/>
      <c r="I13" s="99" t="s">
        <v>32</v>
      </c>
      <c r="J13" s="91" t="s">
        <v>35</v>
      </c>
    </row>
    <row r="14" spans="1:19" ht="13.9" customHeight="1" x14ac:dyDescent="0.2">
      <c r="A14" s="100" t="s">
        <v>23</v>
      </c>
      <c r="B14" s="88"/>
      <c r="C14" s="32"/>
      <c r="D14" s="96"/>
      <c r="F14" s="47"/>
      <c r="I14" s="100" t="s">
        <v>23</v>
      </c>
      <c r="J14" s="88"/>
    </row>
    <row r="15" spans="1:19" ht="15.75" x14ac:dyDescent="0.2">
      <c r="A15" s="101" t="s">
        <v>24</v>
      </c>
      <c r="B15" s="88"/>
      <c r="C15" s="32"/>
      <c r="D15" s="96"/>
      <c r="F15" s="47"/>
      <c r="I15" s="101" t="s">
        <v>24</v>
      </c>
      <c r="J15" s="88"/>
      <c r="K15" s="93"/>
    </row>
    <row r="16" spans="1:19" ht="15.75" x14ac:dyDescent="0.2">
      <c r="A16" s="101" t="s">
        <v>25</v>
      </c>
      <c r="B16" s="88"/>
      <c r="C16" s="32"/>
      <c r="D16" s="96"/>
      <c r="F16" s="47"/>
      <c r="I16" s="101" t="s">
        <v>25</v>
      </c>
      <c r="J16" s="88"/>
      <c r="K16" s="93"/>
    </row>
    <row r="17" spans="1:11" ht="15.75" x14ac:dyDescent="0.2">
      <c r="A17" s="101" t="s">
        <v>26</v>
      </c>
      <c r="B17" s="88"/>
      <c r="C17" s="32"/>
      <c r="D17" s="96"/>
      <c r="F17" s="47"/>
      <c r="I17" s="101" t="s">
        <v>26</v>
      </c>
      <c r="J17" s="88"/>
    </row>
    <row r="18" spans="1:11" ht="15.75" x14ac:dyDescent="0.2">
      <c r="A18" s="101" t="s">
        <v>27</v>
      </c>
      <c r="B18" s="88"/>
      <c r="C18" s="32"/>
      <c r="D18" s="96"/>
      <c r="F18" s="47"/>
      <c r="I18" s="101" t="s">
        <v>27</v>
      </c>
      <c r="J18" s="88"/>
      <c r="K18" s="93"/>
    </row>
    <row r="19" spans="1:11" ht="15.75" x14ac:dyDescent="0.2">
      <c r="A19" s="101" t="s">
        <v>28</v>
      </c>
      <c r="B19" s="88"/>
      <c r="C19" s="32"/>
      <c r="D19" s="96"/>
      <c r="F19" s="47"/>
      <c r="I19" s="101" t="s">
        <v>28</v>
      </c>
      <c r="J19" s="88"/>
      <c r="K19" s="93"/>
    </row>
    <row r="20" spans="1:11" ht="15.75" x14ac:dyDescent="0.2">
      <c r="A20" s="101" t="s">
        <v>12</v>
      </c>
      <c r="B20" s="88"/>
      <c r="C20" s="32"/>
      <c r="D20" s="96"/>
      <c r="F20" s="47"/>
      <c r="I20" s="101" t="s">
        <v>12</v>
      </c>
      <c r="J20" s="88"/>
      <c r="K20" s="93"/>
    </row>
    <row r="21" spans="1:11" ht="15.75" x14ac:dyDescent="0.2">
      <c r="A21" s="101" t="s">
        <v>13</v>
      </c>
      <c r="B21" s="88"/>
      <c r="C21" s="32"/>
      <c r="D21" s="96"/>
      <c r="F21" s="47"/>
      <c r="I21" s="101" t="s">
        <v>13</v>
      </c>
      <c r="J21" s="88"/>
      <c r="K21" s="93"/>
    </row>
    <row r="22" spans="1:11" ht="15.75" x14ac:dyDescent="0.2">
      <c r="A22" s="101" t="s">
        <v>14</v>
      </c>
      <c r="B22" s="88"/>
      <c r="C22" s="32"/>
      <c r="D22" s="96"/>
      <c r="F22" s="47"/>
      <c r="I22" s="101" t="s">
        <v>14</v>
      </c>
      <c r="J22" s="88"/>
      <c r="K22" s="93"/>
    </row>
    <row r="23" spans="1:11" ht="15.75" x14ac:dyDescent="0.2">
      <c r="A23" s="101" t="s">
        <v>15</v>
      </c>
      <c r="B23" s="88"/>
      <c r="C23" s="32"/>
      <c r="D23" s="96"/>
      <c r="F23" s="47"/>
      <c r="I23" s="101" t="s">
        <v>15</v>
      </c>
      <c r="J23" s="88"/>
      <c r="K23" s="93"/>
    </row>
    <row r="24" spans="1:11" ht="15.75" x14ac:dyDescent="0.2">
      <c r="A24" s="101" t="s">
        <v>16</v>
      </c>
      <c r="B24" s="88"/>
      <c r="C24" s="32"/>
      <c r="D24" s="96"/>
      <c r="F24" s="47"/>
      <c r="I24" s="101" t="s">
        <v>16</v>
      </c>
      <c r="J24" s="88"/>
      <c r="K24" s="93"/>
    </row>
    <row r="25" spans="1:11" ht="16.5" thickBot="1" x14ac:dyDescent="0.25">
      <c r="A25" s="102" t="s">
        <v>17</v>
      </c>
      <c r="B25" s="90"/>
      <c r="C25" s="32"/>
      <c r="D25" s="96"/>
      <c r="F25" s="47"/>
      <c r="I25" s="102" t="s">
        <v>17</v>
      </c>
      <c r="J25" s="90"/>
      <c r="K25" s="93"/>
    </row>
    <row r="26" spans="1:11" x14ac:dyDescent="0.2">
      <c r="C26" s="96"/>
      <c r="D26" s="96"/>
    </row>
    <row r="27" spans="1:11" ht="13.9" customHeight="1" x14ac:dyDescent="0.2">
      <c r="A27" s="185" t="s">
        <v>41</v>
      </c>
      <c r="B27" s="185"/>
      <c r="C27" s="50"/>
      <c r="D27" s="96"/>
      <c r="E27" s="43"/>
      <c r="F27" s="43"/>
      <c r="I27" s="185" t="s">
        <v>39</v>
      </c>
      <c r="J27" s="185"/>
    </row>
    <row r="28" spans="1:11" ht="13.9" customHeight="1" x14ac:dyDescent="0.2">
      <c r="A28" s="185"/>
      <c r="B28" s="185"/>
      <c r="D28" s="96"/>
      <c r="I28" s="185"/>
      <c r="J28" s="185"/>
    </row>
    <row r="29" spans="1:11" ht="48" customHeight="1" x14ac:dyDescent="0.2">
      <c r="A29" s="185"/>
      <c r="B29" s="185"/>
      <c r="I29" s="185"/>
      <c r="J29" s="185"/>
    </row>
    <row r="30" spans="1:11" ht="71.45" customHeight="1" x14ac:dyDescent="0.3">
      <c r="A30" s="73"/>
      <c r="B30" s="73"/>
      <c r="I30" s="187" t="s">
        <v>42</v>
      </c>
      <c r="J30" s="187"/>
    </row>
    <row r="31" spans="1:11" ht="13.5" thickBot="1" x14ac:dyDescent="0.25"/>
    <row r="32" spans="1:11" ht="15.75" x14ac:dyDescent="0.2">
      <c r="A32" s="83" t="s">
        <v>32</v>
      </c>
      <c r="B32" s="91" t="s">
        <v>34</v>
      </c>
      <c r="I32" s="83" t="s">
        <v>32</v>
      </c>
      <c r="J32" s="91" t="s">
        <v>34</v>
      </c>
    </row>
    <row r="33" spans="1:11" ht="15.75" x14ac:dyDescent="0.2">
      <c r="A33" s="86" t="s">
        <v>23</v>
      </c>
      <c r="B33" s="92"/>
      <c r="I33" s="86" t="s">
        <v>23</v>
      </c>
      <c r="J33" s="92"/>
    </row>
    <row r="34" spans="1:11" ht="15.75" x14ac:dyDescent="0.2">
      <c r="A34" s="87" t="s">
        <v>24</v>
      </c>
      <c r="B34" s="88"/>
      <c r="C34" s="42"/>
      <c r="D34" s="43"/>
      <c r="E34" s="43"/>
      <c r="F34" s="43"/>
      <c r="I34" s="87" t="s">
        <v>24</v>
      </c>
      <c r="J34" s="88"/>
      <c r="K34" s="93"/>
    </row>
    <row r="35" spans="1:11" ht="15.75" x14ac:dyDescent="0.2">
      <c r="A35" s="87" t="s">
        <v>25</v>
      </c>
      <c r="B35" s="88"/>
      <c r="C35" s="42"/>
      <c r="D35" s="42"/>
      <c r="E35" s="42"/>
      <c r="F35" s="42"/>
      <c r="I35" s="87" t="s">
        <v>25</v>
      </c>
      <c r="J35" s="88"/>
      <c r="K35" s="93"/>
    </row>
    <row r="36" spans="1:11" ht="15.75" x14ac:dyDescent="0.2">
      <c r="A36" s="87" t="s">
        <v>26</v>
      </c>
      <c r="B36" s="88"/>
      <c r="C36" s="42"/>
      <c r="D36" s="96"/>
      <c r="E36" s="42"/>
      <c r="F36" s="42"/>
      <c r="I36" s="87" t="s">
        <v>26</v>
      </c>
      <c r="J36" s="88"/>
    </row>
    <row r="37" spans="1:11" ht="15.75" x14ac:dyDescent="0.2">
      <c r="A37" s="87" t="s">
        <v>27</v>
      </c>
      <c r="B37" s="88"/>
      <c r="C37" s="42"/>
      <c r="D37" s="96"/>
      <c r="E37" s="42"/>
      <c r="F37" s="42"/>
      <c r="I37" s="87" t="s">
        <v>27</v>
      </c>
      <c r="J37" s="88"/>
      <c r="K37" s="93"/>
    </row>
    <row r="38" spans="1:11" ht="15.75" x14ac:dyDescent="0.2">
      <c r="A38" s="87" t="s">
        <v>28</v>
      </c>
      <c r="B38" s="88"/>
      <c r="C38" s="42"/>
      <c r="D38" s="96"/>
      <c r="E38" s="45"/>
      <c r="I38" s="87" t="s">
        <v>28</v>
      </c>
      <c r="J38" s="88"/>
      <c r="K38" s="93"/>
    </row>
    <row r="39" spans="1:11" ht="15.75" x14ac:dyDescent="0.2">
      <c r="A39" s="87" t="s">
        <v>12</v>
      </c>
      <c r="B39" s="88"/>
      <c r="C39" s="42"/>
      <c r="D39" s="96"/>
      <c r="E39" s="45"/>
      <c r="I39" s="87" t="s">
        <v>12</v>
      </c>
      <c r="J39" s="88"/>
      <c r="K39" s="93"/>
    </row>
    <row r="40" spans="1:11" ht="15.75" x14ac:dyDescent="0.2">
      <c r="A40" s="87" t="s">
        <v>13</v>
      </c>
      <c r="B40" s="88"/>
      <c r="C40" s="42"/>
      <c r="D40" s="96"/>
      <c r="E40" s="45"/>
      <c r="I40" s="87" t="s">
        <v>13</v>
      </c>
      <c r="J40" s="88"/>
      <c r="K40" s="93"/>
    </row>
    <row r="41" spans="1:11" ht="15.75" x14ac:dyDescent="0.2">
      <c r="A41" s="87" t="s">
        <v>14</v>
      </c>
      <c r="B41" s="88"/>
      <c r="C41" s="42"/>
      <c r="D41" s="96"/>
      <c r="E41" s="45"/>
      <c r="I41" s="87" t="s">
        <v>14</v>
      </c>
      <c r="J41" s="88"/>
      <c r="K41" s="93"/>
    </row>
    <row r="42" spans="1:11" ht="15.75" x14ac:dyDescent="0.2">
      <c r="A42" s="87" t="s">
        <v>15</v>
      </c>
      <c r="B42" s="88"/>
      <c r="C42" s="42"/>
      <c r="D42" s="96"/>
      <c r="I42" s="87" t="s">
        <v>15</v>
      </c>
      <c r="J42" s="88"/>
      <c r="K42" s="93"/>
    </row>
    <row r="43" spans="1:11" ht="15.75" x14ac:dyDescent="0.2">
      <c r="A43" s="87" t="s">
        <v>16</v>
      </c>
      <c r="B43" s="88"/>
      <c r="C43" s="42"/>
      <c r="D43" s="96"/>
      <c r="I43" s="87" t="s">
        <v>16</v>
      </c>
      <c r="J43" s="88"/>
      <c r="K43" s="93"/>
    </row>
    <row r="44" spans="1:11" ht="16.5" thickBot="1" x14ac:dyDescent="0.25">
      <c r="A44" s="89" t="s">
        <v>17</v>
      </c>
      <c r="B44" s="90"/>
      <c r="C44" s="42"/>
      <c r="D44" s="96"/>
      <c r="I44" s="89" t="s">
        <v>17</v>
      </c>
      <c r="J44" s="90"/>
      <c r="K44" s="93"/>
    </row>
    <row r="45" spans="1:11" ht="16.5" thickBot="1" x14ac:dyDescent="0.3">
      <c r="A45" s="84" t="s">
        <v>38</v>
      </c>
      <c r="B45" s="85">
        <f>SUM(B33:B44)</f>
        <v>0</v>
      </c>
      <c r="D45" s="96"/>
      <c r="I45" s="84" t="s">
        <v>38</v>
      </c>
      <c r="J45" s="85">
        <f>SUM(J33:J44)</f>
        <v>0</v>
      </c>
    </row>
    <row r="46" spans="1:11" x14ac:dyDescent="0.2">
      <c r="A46" s="78"/>
      <c r="B46" s="79"/>
    </row>
    <row r="47" spans="1:11" x14ac:dyDescent="0.2">
      <c r="A47" s="78"/>
      <c r="B47" s="79"/>
    </row>
    <row r="48" spans="1:11" x14ac:dyDescent="0.2">
      <c r="A48" s="78"/>
      <c r="B48" s="79"/>
    </row>
    <row r="50" spans="1:6" x14ac:dyDescent="0.2">
      <c r="A50" s="48" t="s">
        <v>11</v>
      </c>
      <c r="B50" s="179"/>
      <c r="C50" s="180"/>
      <c r="D50" s="46"/>
      <c r="E50" s="47"/>
      <c r="F50" s="47"/>
    </row>
    <row r="51" spans="1:6" x14ac:dyDescent="0.2">
      <c r="A51" s="41"/>
      <c r="B51" s="181"/>
      <c r="C51" s="182"/>
      <c r="D51" s="47"/>
      <c r="E51" s="47"/>
      <c r="F51" s="47"/>
    </row>
    <row r="52" spans="1:6" x14ac:dyDescent="0.2">
      <c r="A52" s="41"/>
      <c r="B52" s="181"/>
      <c r="C52" s="182"/>
      <c r="D52" s="47"/>
      <c r="E52" s="47"/>
      <c r="F52" s="47"/>
    </row>
    <row r="53" spans="1:6" x14ac:dyDescent="0.2">
      <c r="A53" s="41"/>
      <c r="B53" s="181"/>
      <c r="C53" s="182"/>
      <c r="D53" s="47"/>
      <c r="E53" s="47"/>
      <c r="F53" s="47"/>
    </row>
    <row r="54" spans="1:6" x14ac:dyDescent="0.2">
      <c r="A54" s="41"/>
      <c r="B54" s="183"/>
      <c r="C54" s="184"/>
      <c r="D54" s="47"/>
      <c r="E54" s="47"/>
      <c r="F54" s="47"/>
    </row>
    <row r="58" spans="1:6" ht="33.75" customHeight="1" x14ac:dyDescent="0.2"/>
  </sheetData>
  <sheetProtection algorithmName="SHA-512" hashValue="QgyBCeIPx6ek0Lc6ohXQMZH85pWfTI/3YbAizvD2lf8P6YWVgx9YN0dLuLyUaPl3q3Dlkw/a/RFh0RYvtJ8Dsg==" saltValue="T5HmskLjPPptHmzXK/kMlg==" spinCount="100000" sheet="1" objects="1" scenarios="1" selectLockedCells="1"/>
  <mergeCells count="16">
    <mergeCell ref="A2:E2"/>
    <mergeCell ref="A1:E1"/>
    <mergeCell ref="C3:E3"/>
    <mergeCell ref="C4:E4"/>
    <mergeCell ref="C5:E5"/>
    <mergeCell ref="A5:B5"/>
    <mergeCell ref="A3:B3"/>
    <mergeCell ref="A4:B4"/>
    <mergeCell ref="B50:C54"/>
    <mergeCell ref="A8:B10"/>
    <mergeCell ref="I8:J10"/>
    <mergeCell ref="L9:P9"/>
    <mergeCell ref="A27:B29"/>
    <mergeCell ref="I11:J11"/>
    <mergeCell ref="I27:J29"/>
    <mergeCell ref="I30:J30"/>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1741-DD05-4D1F-A8AE-2122C0EB6C7B}">
  <dimension ref="A1:O20"/>
  <sheetViews>
    <sheetView showGridLines="0" zoomScaleNormal="100" workbookViewId="0">
      <selection sqref="A1:F1"/>
    </sheetView>
  </sheetViews>
  <sheetFormatPr defaultRowHeight="12.75" x14ac:dyDescent="0.2"/>
  <cols>
    <col min="1" max="1" width="11.28515625" style="93" customWidth="1"/>
    <col min="2" max="2" width="32.28515625" style="93" customWidth="1"/>
    <col min="3" max="3" width="26.42578125" style="93" customWidth="1"/>
    <col min="4" max="4" width="36.140625" style="93" customWidth="1"/>
    <col min="5" max="5" width="31.140625" style="93" customWidth="1"/>
    <col min="6" max="6" width="37" style="93" customWidth="1"/>
    <col min="7" max="7" width="24.42578125" style="93" bestFit="1" customWidth="1"/>
    <col min="8" max="8" width="43.28515625" style="93" bestFit="1" customWidth="1"/>
    <col min="9" max="9" width="10.42578125" style="93" customWidth="1"/>
    <col min="10" max="10" width="11.42578125" style="93" bestFit="1" customWidth="1"/>
    <col min="11" max="11" width="9.140625" style="93" customWidth="1"/>
    <col min="12" max="12" width="16" style="93" bestFit="1" customWidth="1"/>
    <col min="13" max="14" width="9.140625" style="93"/>
    <col min="15" max="15" width="43.28515625" style="93" bestFit="1" customWidth="1"/>
    <col min="16" max="16" width="11" style="93" bestFit="1" customWidth="1"/>
    <col min="17" max="16384" width="9.140625" style="93"/>
  </cols>
  <sheetData>
    <row r="1" spans="1:15" ht="18.600000000000001" customHeight="1" thickBot="1" x14ac:dyDescent="0.25">
      <c r="A1" s="198" t="s">
        <v>67</v>
      </c>
      <c r="B1" s="199"/>
      <c r="C1" s="199"/>
      <c r="D1" s="199"/>
      <c r="E1" s="199"/>
      <c r="F1" s="200"/>
      <c r="G1" s="39"/>
      <c r="H1" s="39"/>
      <c r="I1" s="39"/>
      <c r="J1" s="39"/>
      <c r="K1" s="39"/>
    </row>
    <row r="2" spans="1:15" ht="19.5" thickBot="1" x14ac:dyDescent="0.25">
      <c r="A2" s="198" t="s">
        <v>29</v>
      </c>
      <c r="B2" s="199"/>
      <c r="C2" s="199"/>
      <c r="D2" s="199"/>
      <c r="E2" s="199"/>
      <c r="F2" s="200"/>
      <c r="G2" s="39"/>
      <c r="H2" s="39"/>
      <c r="I2" s="39"/>
      <c r="J2" s="39"/>
      <c r="K2" s="39"/>
    </row>
    <row r="3" spans="1:15" ht="16.5" thickBot="1" x14ac:dyDescent="0.3">
      <c r="A3" s="196" t="s">
        <v>10</v>
      </c>
      <c r="B3" s="197"/>
      <c r="C3" s="201">
        <f>INFO!E8</f>
        <v>0</v>
      </c>
      <c r="D3" s="202"/>
      <c r="E3" s="202"/>
      <c r="F3" s="203"/>
      <c r="G3" s="52"/>
      <c r="H3" s="52"/>
      <c r="I3" s="52"/>
      <c r="J3" s="52"/>
      <c r="K3" s="52"/>
    </row>
    <row r="4" spans="1:15" ht="16.5" thickBot="1" x14ac:dyDescent="0.25">
      <c r="A4" s="210" t="s">
        <v>19</v>
      </c>
      <c r="B4" s="211"/>
      <c r="C4" s="201">
        <f>INFO!E27</f>
        <v>0</v>
      </c>
      <c r="D4" s="202"/>
      <c r="E4" s="202"/>
      <c r="F4" s="203"/>
      <c r="G4" s="36"/>
      <c r="H4" s="36"/>
      <c r="I4" s="36"/>
      <c r="J4" s="36"/>
      <c r="K4" s="36"/>
    </row>
    <row r="5" spans="1:15" s="49" customFormat="1" ht="16.5" thickBot="1" x14ac:dyDescent="0.3">
      <c r="A5" s="204" t="s">
        <v>21</v>
      </c>
      <c r="B5" s="205"/>
      <c r="C5" s="201">
        <f>INFO!E29</f>
        <v>0</v>
      </c>
      <c r="D5" s="202"/>
      <c r="E5" s="202"/>
      <c r="F5" s="203"/>
      <c r="G5" s="53"/>
      <c r="H5" s="53"/>
      <c r="I5" s="53"/>
      <c r="J5" s="53"/>
      <c r="K5" s="53"/>
    </row>
    <row r="6" spans="1:15" ht="16.5" thickBot="1" x14ac:dyDescent="0.25">
      <c r="A6" s="1"/>
      <c r="B6" s="1"/>
      <c r="C6" s="2"/>
      <c r="D6" s="2"/>
      <c r="E6" s="2"/>
      <c r="F6" s="2"/>
      <c r="G6" s="2"/>
      <c r="H6" s="2"/>
      <c r="I6" s="2"/>
      <c r="J6" s="2"/>
      <c r="K6" s="2"/>
    </row>
    <row r="7" spans="1:15" ht="33" customHeight="1" x14ac:dyDescent="0.25">
      <c r="A7" s="214" t="s">
        <v>55</v>
      </c>
      <c r="B7" s="215"/>
      <c r="C7" s="128" t="s">
        <v>30</v>
      </c>
      <c r="D7" s="128" t="s">
        <v>54</v>
      </c>
      <c r="E7" s="128" t="s">
        <v>31</v>
      </c>
      <c r="F7" s="82" t="s">
        <v>33</v>
      </c>
      <c r="G7" s="54"/>
      <c r="J7" s="55"/>
      <c r="K7" s="56"/>
      <c r="L7" s="56"/>
    </row>
    <row r="8" spans="1:15" ht="23.45" customHeight="1" x14ac:dyDescent="0.2">
      <c r="A8" s="206" t="s">
        <v>43</v>
      </c>
      <c r="B8" s="207"/>
      <c r="C8" s="97">
        <v>2802.24</v>
      </c>
      <c r="D8" s="97">
        <f>C8/4</f>
        <v>700.56</v>
      </c>
      <c r="E8" s="208">
        <f>2.672/100000</f>
        <v>2.6720000000000002E-5</v>
      </c>
      <c r="F8" s="98">
        <f>(C8*E8)</f>
        <v>7.4875852800000003E-2</v>
      </c>
      <c r="G8" s="125"/>
      <c r="H8" s="103"/>
      <c r="J8" s="94"/>
      <c r="K8" s="95"/>
      <c r="L8" s="95"/>
    </row>
    <row r="9" spans="1:15" ht="23.45" customHeight="1" x14ac:dyDescent="0.2">
      <c r="A9" s="206" t="s">
        <v>44</v>
      </c>
      <c r="B9" s="207"/>
      <c r="C9" s="97">
        <v>2895.11</v>
      </c>
      <c r="D9" s="97">
        <f>(C9/4)*3</f>
        <v>2171.3325</v>
      </c>
      <c r="E9" s="208"/>
      <c r="F9" s="98">
        <f>(C9*E8)</f>
        <v>7.7357339200000014E-2</v>
      </c>
      <c r="G9" s="125"/>
      <c r="H9" s="103"/>
      <c r="J9" s="94"/>
      <c r="K9" s="95"/>
      <c r="L9" s="95"/>
    </row>
    <row r="10" spans="1:15" ht="35.25" customHeight="1" thickBot="1" x14ac:dyDescent="0.25">
      <c r="A10" s="212" t="s">
        <v>56</v>
      </c>
      <c r="B10" s="213"/>
      <c r="C10" s="137">
        <f>_xlfn.XLOOKUP(INFO!$E$29,'Aree territoriali'!$A$2:$A$13,'Aree territoriali'!$D$2:$D$13,0)</f>
        <v>0</v>
      </c>
      <c r="D10" s="108">
        <f>C10</f>
        <v>0</v>
      </c>
      <c r="E10" s="209"/>
      <c r="F10" s="109">
        <f>(C10*E8)</f>
        <v>0</v>
      </c>
      <c r="G10" s="125"/>
      <c r="H10" s="103"/>
      <c r="I10" s="58"/>
      <c r="J10" s="58"/>
      <c r="K10" s="95"/>
      <c r="L10" s="95"/>
      <c r="O10" s="57"/>
    </row>
    <row r="11" spans="1:15" s="49" customFormat="1" ht="25.15" customHeight="1" x14ac:dyDescent="0.2">
      <c r="A11" s="116"/>
      <c r="B11" s="116"/>
      <c r="C11" s="138"/>
      <c r="D11" s="117"/>
      <c r="E11" s="118"/>
      <c r="F11" s="119"/>
      <c r="G11" s="107"/>
      <c r="H11" s="120"/>
      <c r="I11" s="121"/>
      <c r="J11" s="121"/>
      <c r="K11" s="122"/>
      <c r="L11" s="122"/>
      <c r="O11" s="123"/>
    </row>
    <row r="12" spans="1:15" ht="24" thickBot="1" x14ac:dyDescent="0.4">
      <c r="A12" s="59"/>
      <c r="B12" s="95"/>
      <c r="C12" s="95"/>
      <c r="E12" s="74"/>
      <c r="H12" s="96"/>
      <c r="I12" s="60"/>
      <c r="J12" s="124"/>
    </row>
    <row r="13" spans="1:15" ht="33.6" customHeight="1" x14ac:dyDescent="0.2">
      <c r="A13" s="69" t="s">
        <v>37</v>
      </c>
      <c r="B13" s="61"/>
      <c r="C13" s="62"/>
      <c r="D13" s="62"/>
      <c r="E13" s="75">
        <f>(D10*(SUM('pp e kWh serviti in STG - 2024'!B14:B25)/12)+F10*SUM('pp e kWh serviti in STG - 2024'!B33:B44))/100</f>
        <v>0</v>
      </c>
      <c r="F13" s="63"/>
      <c r="G13" s="126"/>
    </row>
    <row r="14" spans="1:15" ht="32.450000000000003" customHeight="1" x14ac:dyDescent="0.2">
      <c r="A14" s="70" t="s">
        <v>109</v>
      </c>
      <c r="B14" s="64"/>
      <c r="C14" s="65"/>
      <c r="D14" s="65"/>
      <c r="E14" s="76">
        <f>(D8*(SUM('pp e kWh serviti in STG - 2024'!J14:J16)/3)+D9*(SUM('pp e kWh serviti in STG - 2024'!J17:J25)/9)+F8*SUM('pp e kWh serviti in STG - 2024'!J33:J35)+F9*SUM('pp e kWh serviti in STG - 2024'!J36:J44))/100</f>
        <v>0</v>
      </c>
      <c r="F14" s="66"/>
    </row>
    <row r="15" spans="1:15" ht="37.9" customHeight="1" thickBot="1" x14ac:dyDescent="0.25">
      <c r="A15" s="136" t="s">
        <v>108</v>
      </c>
      <c r="B15" s="67"/>
      <c r="C15" s="68"/>
      <c r="D15" s="68"/>
      <c r="E15" s="77">
        <f>ROUND(+E13-E14,2)</f>
        <v>0</v>
      </c>
      <c r="F15" s="38"/>
    </row>
    <row r="16" spans="1:15" x14ac:dyDescent="0.2">
      <c r="E16" s="96"/>
      <c r="F16" s="96"/>
    </row>
    <row r="17" spans="6:8" x14ac:dyDescent="0.2">
      <c r="H17" s="96"/>
    </row>
    <row r="18" spans="6:8" x14ac:dyDescent="0.2">
      <c r="F18" s="96"/>
    </row>
    <row r="19" spans="6:8" x14ac:dyDescent="0.2">
      <c r="F19" s="96"/>
    </row>
    <row r="20" spans="6:8" x14ac:dyDescent="0.2">
      <c r="F20" s="96"/>
    </row>
  </sheetData>
  <sheetProtection algorithmName="SHA-512" hashValue="/Kk7cG9x8JlbhvfkQy6pGHPfjHnUeP+vZEhzSv4ULTTYvrdUwQlDPwIs0dHzWVtEHOuDGh1TNJuABEsc7tZMfw==" saltValue="M4CC2gF4BIq7zuXF0mOrUg==" spinCount="100000" sheet="1" objects="1" scenarios="1" selectLockedCells="1"/>
  <mergeCells count="13">
    <mergeCell ref="A9:B9"/>
    <mergeCell ref="E8:E10"/>
    <mergeCell ref="A4:B4"/>
    <mergeCell ref="A10:B10"/>
    <mergeCell ref="A7:B7"/>
    <mergeCell ref="A8:B8"/>
    <mergeCell ref="A1:F1"/>
    <mergeCell ref="A2:F2"/>
    <mergeCell ref="C5:F5"/>
    <mergeCell ref="C4:F4"/>
    <mergeCell ref="A5:B5"/>
    <mergeCell ref="A3:B3"/>
    <mergeCell ref="C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686C5-240D-4093-BBF7-8191255CB386}">
  <dimension ref="A1:G27"/>
  <sheetViews>
    <sheetView showGridLines="0" workbookViewId="0">
      <selection activeCell="A17" sqref="A17"/>
    </sheetView>
  </sheetViews>
  <sheetFormatPr defaultColWidth="30.28515625" defaultRowHeight="12.75" x14ac:dyDescent="0.2"/>
  <cols>
    <col min="1" max="1" width="44.42578125" style="141" customWidth="1"/>
    <col min="2" max="2" width="52.28515625" style="141" customWidth="1"/>
    <col min="3" max="3" width="32.28515625" style="141" customWidth="1"/>
    <col min="4" max="4" width="32.42578125" style="141" customWidth="1"/>
    <col min="5" max="16384" width="30.28515625" style="141"/>
  </cols>
  <sheetData>
    <row r="1" spans="1:6" ht="18" thickBot="1" x14ac:dyDescent="0.25">
      <c r="A1" s="224" t="s">
        <v>58</v>
      </c>
      <c r="B1" s="224"/>
      <c r="C1" s="224"/>
      <c r="D1" s="140"/>
      <c r="E1" s="140"/>
      <c r="F1" s="140"/>
    </row>
    <row r="2" spans="1:6" ht="18" thickBot="1" x14ac:dyDescent="0.25">
      <c r="A2" s="224" t="s">
        <v>29</v>
      </c>
      <c r="B2" s="224"/>
      <c r="C2" s="224"/>
      <c r="D2" s="140"/>
      <c r="E2" s="140"/>
      <c r="F2" s="140"/>
    </row>
    <row r="3" spans="1:6" ht="18" thickBot="1" x14ac:dyDescent="0.25">
      <c r="A3" s="224" t="s">
        <v>57</v>
      </c>
      <c r="B3" s="224"/>
      <c r="C3" s="224"/>
      <c r="D3" s="140"/>
      <c r="E3" s="140"/>
      <c r="F3" s="140"/>
    </row>
    <row r="4" spans="1:6" ht="15.75" thickBot="1" x14ac:dyDescent="0.25">
      <c r="A4" s="161" t="s">
        <v>10</v>
      </c>
      <c r="B4" s="225">
        <f>INFO!E8</f>
        <v>0</v>
      </c>
      <c r="C4" s="225"/>
      <c r="D4" s="104"/>
      <c r="E4" s="104"/>
      <c r="F4" s="104"/>
    </row>
    <row r="5" spans="1:6" ht="15.75" thickBot="1" x14ac:dyDescent="0.25">
      <c r="A5" s="161" t="s">
        <v>19</v>
      </c>
      <c r="B5" s="225">
        <f>INFO!E27</f>
        <v>0</v>
      </c>
      <c r="C5" s="225"/>
      <c r="D5" s="105"/>
      <c r="E5" s="105"/>
      <c r="F5" s="105"/>
    </row>
    <row r="6" spans="1:6" ht="31.5" customHeight="1" thickBot="1" x14ac:dyDescent="0.25">
      <c r="A6" s="161" t="s">
        <v>21</v>
      </c>
      <c r="B6" s="225">
        <f>INFO!E29</f>
        <v>0</v>
      </c>
      <c r="C6" s="225"/>
      <c r="D6" s="105"/>
      <c r="E6" s="105"/>
      <c r="F6" s="105"/>
    </row>
    <row r="7" spans="1:6" ht="15" x14ac:dyDescent="0.25">
      <c r="A7" s="142"/>
      <c r="B7" s="142"/>
      <c r="C7" s="142"/>
      <c r="D7" s="142"/>
      <c r="E7" s="142"/>
      <c r="F7" s="142"/>
    </row>
    <row r="8" spans="1:6" ht="75" customHeight="1" x14ac:dyDescent="0.25">
      <c r="A8" s="218" t="s">
        <v>61</v>
      </c>
      <c r="B8" s="218" t="s">
        <v>62</v>
      </c>
      <c r="C8" s="143"/>
      <c r="D8" s="142"/>
      <c r="E8" s="142"/>
    </row>
    <row r="9" spans="1:6" ht="15" customHeight="1" x14ac:dyDescent="0.25">
      <c r="A9" s="219"/>
      <c r="B9" s="219"/>
      <c r="C9" s="143"/>
      <c r="D9" s="142"/>
      <c r="E9" s="142"/>
    </row>
    <row r="10" spans="1:6" ht="15" customHeight="1" x14ac:dyDescent="0.25">
      <c r="A10" s="106"/>
      <c r="B10" s="106"/>
      <c r="C10" s="143"/>
      <c r="D10" s="142"/>
      <c r="E10" s="142"/>
    </row>
    <row r="11" spans="1:6" s="147" customFormat="1" ht="15" customHeight="1" x14ac:dyDescent="0.25">
      <c r="A11" s="144"/>
      <c r="B11" s="217" t="s">
        <v>69</v>
      </c>
      <c r="C11" s="145"/>
      <c r="D11" s="146"/>
      <c r="E11" s="146"/>
    </row>
    <row r="12" spans="1:6" s="147" customFormat="1" ht="15" customHeight="1" x14ac:dyDescent="0.25">
      <c r="A12" s="144"/>
      <c r="B12" s="217"/>
      <c r="C12" s="145"/>
      <c r="D12" s="146"/>
      <c r="E12" s="146"/>
    </row>
    <row r="13" spans="1:6" s="147" customFormat="1" ht="44.25" customHeight="1" x14ac:dyDescent="0.25">
      <c r="A13" s="144"/>
      <c r="B13" s="217"/>
      <c r="C13" s="145"/>
      <c r="D13" s="146"/>
      <c r="E13" s="146"/>
    </row>
    <row r="14" spans="1:6" s="147" customFormat="1" ht="15" x14ac:dyDescent="0.25">
      <c r="A14" s="144"/>
      <c r="B14" s="144"/>
      <c r="C14" s="146"/>
      <c r="D14" s="146"/>
      <c r="E14" s="146"/>
    </row>
    <row r="15" spans="1:6" ht="13.5" customHeight="1" x14ac:dyDescent="0.25">
      <c r="A15" s="218" t="s">
        <v>49</v>
      </c>
      <c r="B15" s="218" t="s">
        <v>48</v>
      </c>
      <c r="C15" s="148"/>
      <c r="D15" s="142"/>
      <c r="E15" s="142"/>
      <c r="F15" s="142"/>
    </row>
    <row r="16" spans="1:6" ht="69" customHeight="1" x14ac:dyDescent="0.25">
      <c r="A16" s="219"/>
      <c r="B16" s="219"/>
      <c r="C16" s="148"/>
      <c r="D16" s="142"/>
      <c r="E16" s="142"/>
      <c r="F16" s="142"/>
    </row>
    <row r="17" spans="1:7" ht="15" customHeight="1" x14ac:dyDescent="0.25">
      <c r="A17" s="106"/>
      <c r="B17" s="106"/>
      <c r="C17" s="148"/>
      <c r="D17" s="142"/>
      <c r="E17" s="142"/>
      <c r="F17" s="142"/>
    </row>
    <row r="18" spans="1:7" ht="83.25" customHeight="1" x14ac:dyDescent="0.25">
      <c r="A18" s="149"/>
      <c r="B18" s="155" t="s">
        <v>70</v>
      </c>
      <c r="C18" s="142"/>
      <c r="D18" s="142"/>
      <c r="E18" s="142"/>
      <c r="F18" s="142"/>
    </row>
    <row r="19" spans="1:7" ht="15" x14ac:dyDescent="0.25">
      <c r="A19" s="149"/>
      <c r="B19" s="150"/>
      <c r="C19" s="142"/>
      <c r="D19" s="142"/>
      <c r="E19" s="142"/>
      <c r="F19" s="142"/>
    </row>
    <row r="20" spans="1:7" ht="15" x14ac:dyDescent="0.25">
      <c r="A20" s="151" t="s">
        <v>47</v>
      </c>
      <c r="B20" s="148"/>
      <c r="C20" s="148"/>
      <c r="D20" s="142"/>
      <c r="E20" s="142"/>
      <c r="F20" s="142"/>
    </row>
    <row r="21" spans="1:7" ht="15.75" thickBot="1" x14ac:dyDescent="0.3">
      <c r="A21" s="151"/>
      <c r="B21" s="148"/>
      <c r="C21" s="148"/>
      <c r="D21" s="142"/>
      <c r="E21" s="142"/>
      <c r="F21" s="142"/>
    </row>
    <row r="22" spans="1:7" ht="15" x14ac:dyDescent="0.2">
      <c r="A22" s="152" t="s">
        <v>55</v>
      </c>
      <c r="B22" s="128" t="s">
        <v>30</v>
      </c>
      <c r="C22" s="128" t="s">
        <v>68</v>
      </c>
      <c r="D22" s="128" t="s">
        <v>31</v>
      </c>
      <c r="E22" s="128" t="s">
        <v>37</v>
      </c>
      <c r="F22" s="128" t="s">
        <v>22</v>
      </c>
      <c r="G22" s="110" t="s">
        <v>45</v>
      </c>
    </row>
    <row r="23" spans="1:7" ht="15" x14ac:dyDescent="0.2">
      <c r="A23" s="153" t="s">
        <v>46</v>
      </c>
      <c r="B23" s="97">
        <v>2802.24</v>
      </c>
      <c r="C23" s="97">
        <f>(B23/365)*275</f>
        <v>2111.2767123287672</v>
      </c>
      <c r="D23" s="208">
        <f>2.672/100000</f>
        <v>2.6720000000000002E-5</v>
      </c>
      <c r="E23" s="220">
        <f>ROUND(((C24*A10)+(B24*D23)*A17)/100,2)</f>
        <v>0</v>
      </c>
      <c r="F23" s="220">
        <f>ROUND(((C23*B10)+(B23*D23)*B17)/100,2)</f>
        <v>0</v>
      </c>
      <c r="G23" s="222">
        <f>E23-F23</f>
        <v>0</v>
      </c>
    </row>
    <row r="24" spans="1:7" ht="15.75" thickBot="1" x14ac:dyDescent="0.25">
      <c r="A24" s="154" t="s">
        <v>36</v>
      </c>
      <c r="B24" s="139">
        <f>_xlfn.XLOOKUP(INFO!$E$29,'Aree territoriali'!$A$2:$A$13,'Aree territoriali'!$D$2:$D$13,0)</f>
        <v>0</v>
      </c>
      <c r="C24" s="108">
        <f>(B24/365)*275</f>
        <v>0</v>
      </c>
      <c r="D24" s="209"/>
      <c r="E24" s="221"/>
      <c r="F24" s="221"/>
      <c r="G24" s="223"/>
    </row>
    <row r="26" spans="1:7" ht="15.75" customHeight="1" x14ac:dyDescent="0.2">
      <c r="A26" s="216" t="s">
        <v>66</v>
      </c>
      <c r="B26" s="216"/>
      <c r="C26" s="216"/>
      <c r="D26" s="216"/>
      <c r="E26" s="216"/>
    </row>
    <row r="27" spans="1:7" x14ac:dyDescent="0.2">
      <c r="A27" s="216"/>
      <c r="B27" s="216"/>
      <c r="C27" s="216"/>
      <c r="D27" s="216"/>
      <c r="E27" s="216"/>
    </row>
  </sheetData>
  <sheetProtection algorithmName="SHA-512" hashValue="83jWFv3Nki5eiBDAYSaBbM4tTt1ZaJmYNMnK7yJlgTxC9HbEmBkO/C7nRog0rThvRs45QL3njNVWLl05BEQXVw==" saltValue="xn9vz/d72DiaNyyWs6mOVA==" spinCount="100000" sheet="1" objects="1" scenarios="1" selectLockedCells="1"/>
  <mergeCells count="16">
    <mergeCell ref="F23:F24"/>
    <mergeCell ref="G23:G24"/>
    <mergeCell ref="A8:A9"/>
    <mergeCell ref="B8:B9"/>
    <mergeCell ref="A1:C1"/>
    <mergeCell ref="A2:C2"/>
    <mergeCell ref="A3:C3"/>
    <mergeCell ref="B4:C4"/>
    <mergeCell ref="B5:C5"/>
    <mergeCell ref="B6:C6"/>
    <mergeCell ref="A26:E27"/>
    <mergeCell ref="B11:B13"/>
    <mergeCell ref="A15:A16"/>
    <mergeCell ref="B15:B16"/>
    <mergeCell ref="D23:D24"/>
    <mergeCell ref="E23:E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38E9-2DF6-44A6-8153-AC2FB6F0A984}">
  <dimension ref="A1:B16"/>
  <sheetViews>
    <sheetView showGridLines="0" workbookViewId="0">
      <selection sqref="A1:B1"/>
    </sheetView>
  </sheetViews>
  <sheetFormatPr defaultRowHeight="12.75" x14ac:dyDescent="0.2"/>
  <cols>
    <col min="1" max="1" width="12.140625" customWidth="1"/>
    <col min="2" max="2" width="69.85546875" customWidth="1"/>
  </cols>
  <sheetData>
    <row r="1" spans="1:2" ht="45.75" customHeight="1" thickBot="1" x14ac:dyDescent="0.25">
      <c r="A1" s="226" t="s">
        <v>58</v>
      </c>
      <c r="B1" s="227"/>
    </row>
    <row r="2" spans="1:2" ht="16.5" thickBot="1" x14ac:dyDescent="0.25">
      <c r="A2" s="228" t="s">
        <v>29</v>
      </c>
      <c r="B2" s="229"/>
    </row>
    <row r="4" spans="1:2" ht="13.5" thickBot="1" x14ac:dyDescent="0.25"/>
    <row r="5" spans="1:2" ht="15.75" x14ac:dyDescent="0.2">
      <c r="A5" s="111" t="s">
        <v>50</v>
      </c>
      <c r="B5" s="112">
        <v>2024</v>
      </c>
    </row>
    <row r="6" spans="1:2" ht="15.75" x14ac:dyDescent="0.2">
      <c r="A6" s="158" t="s">
        <v>51</v>
      </c>
      <c r="B6" s="159">
        <f>'art. 44'!E13</f>
        <v>0</v>
      </c>
    </row>
    <row r="7" spans="1:2" ht="15.75" x14ac:dyDescent="0.2">
      <c r="A7" s="158" t="s">
        <v>22</v>
      </c>
      <c r="B7" s="159">
        <f>'art. 44'!E14</f>
        <v>0</v>
      </c>
    </row>
    <row r="8" spans="1:2" ht="19.5" thickBot="1" x14ac:dyDescent="0.25">
      <c r="A8" s="156" t="s">
        <v>110</v>
      </c>
      <c r="B8" s="157">
        <f>'art. 44'!E15</f>
        <v>0</v>
      </c>
    </row>
    <row r="9" spans="1:2" ht="16.5" thickBot="1" x14ac:dyDescent="0.3">
      <c r="A9" s="113"/>
      <c r="B9" s="113"/>
    </row>
    <row r="10" spans="1:2" ht="15.75" x14ac:dyDescent="0.2">
      <c r="A10" s="111" t="s">
        <v>52</v>
      </c>
      <c r="B10" s="112">
        <v>2023</v>
      </c>
    </row>
    <row r="11" spans="1:2" ht="15.75" x14ac:dyDescent="0.2">
      <c r="A11" s="158" t="s">
        <v>37</v>
      </c>
      <c r="B11" s="159">
        <f>'Conguaglio 2023'!E23</f>
        <v>0</v>
      </c>
    </row>
    <row r="12" spans="1:2" ht="15.75" x14ac:dyDescent="0.2">
      <c r="A12" s="158" t="s">
        <v>22</v>
      </c>
      <c r="B12" s="159">
        <f>'Conguaglio 2023'!F23</f>
        <v>0</v>
      </c>
    </row>
    <row r="13" spans="1:2" ht="19.5" thickBot="1" x14ac:dyDescent="0.25">
      <c r="A13" s="156" t="s">
        <v>110</v>
      </c>
      <c r="B13" s="157">
        <f>'Conguaglio 2023'!G23</f>
        <v>0</v>
      </c>
    </row>
    <row r="14" spans="1:2" ht="13.5" thickBot="1" x14ac:dyDescent="0.25"/>
    <row r="15" spans="1:2" ht="15.75" x14ac:dyDescent="0.2">
      <c r="A15" s="114" t="s">
        <v>53</v>
      </c>
      <c r="B15" s="115"/>
    </row>
    <row r="16" spans="1:2" ht="19.5" thickBot="1" x14ac:dyDescent="0.25">
      <c r="A16" s="156" t="s">
        <v>110</v>
      </c>
      <c r="B16" s="160">
        <f>+B8+B13</f>
        <v>0</v>
      </c>
    </row>
  </sheetData>
  <sheetProtection algorithmName="SHA-512" hashValue="199aK5eZffXnW7HBDFEtjCSnVxFpF/Q46H0pi/0u4Qhey2JV6L0oEICkGphHYKGjVUNafn+kMDtvIMNbeFT7hg==" saltValue="AiWqtUCPhCNwFDMPF5Z03w==" spinCount="100000" sheet="1" objects="1" scenarios="1" selectLockedCells="1"/>
  <mergeCells count="2">
    <mergeCell ref="A1:B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6016-2708-460D-9581-28CCC330FA9D}">
  <dimension ref="A1:G20"/>
  <sheetViews>
    <sheetView workbookViewId="0">
      <selection activeCell="A6" sqref="A6"/>
    </sheetView>
  </sheetViews>
  <sheetFormatPr defaultRowHeight="15" x14ac:dyDescent="0.25"/>
  <cols>
    <col min="1" max="1" width="133.140625" style="129" customWidth="1"/>
    <col min="2" max="2" width="26.28515625" style="129" customWidth="1"/>
    <col min="3" max="3" width="23.28515625" style="129" bestFit="1" customWidth="1"/>
    <col min="4" max="4" width="20.42578125" style="129" bestFit="1" customWidth="1"/>
    <col min="5" max="16384" width="9.140625" style="129"/>
  </cols>
  <sheetData>
    <row r="1" spans="1:7" x14ac:dyDescent="0.25">
      <c r="A1" s="129" t="s">
        <v>71</v>
      </c>
      <c r="B1" s="129" t="s">
        <v>72</v>
      </c>
      <c r="C1" s="129" t="s">
        <v>73</v>
      </c>
      <c r="D1" s="129" t="s">
        <v>74</v>
      </c>
    </row>
    <row r="2" spans="1:7" x14ac:dyDescent="0.25">
      <c r="A2" s="129" t="s">
        <v>75</v>
      </c>
      <c r="B2" s="129" t="s">
        <v>76</v>
      </c>
      <c r="C2" s="129" t="s">
        <v>77</v>
      </c>
      <c r="D2" s="130">
        <v>-2001.99</v>
      </c>
    </row>
    <row r="3" spans="1:7" x14ac:dyDescent="0.25">
      <c r="A3" s="129" t="s">
        <v>78</v>
      </c>
      <c r="B3" s="129" t="s">
        <v>79</v>
      </c>
      <c r="C3" s="129" t="s">
        <v>80</v>
      </c>
      <c r="D3" s="130">
        <v>-1300</v>
      </c>
    </row>
    <row r="4" spans="1:7" x14ac:dyDescent="0.25">
      <c r="A4" s="129" t="s">
        <v>81</v>
      </c>
      <c r="B4" s="129" t="s">
        <v>82</v>
      </c>
      <c r="C4" s="129" t="s">
        <v>83</v>
      </c>
      <c r="D4" s="130">
        <v>1500</v>
      </c>
    </row>
    <row r="5" spans="1:7" x14ac:dyDescent="0.25">
      <c r="A5" s="129" t="s">
        <v>84</v>
      </c>
      <c r="B5" s="129" t="s">
        <v>79</v>
      </c>
      <c r="C5" s="129" t="s">
        <v>80</v>
      </c>
      <c r="D5" s="130">
        <v>-300</v>
      </c>
    </row>
    <row r="6" spans="1:7" x14ac:dyDescent="0.25">
      <c r="A6" s="129" t="s">
        <v>85</v>
      </c>
      <c r="B6" s="129" t="s">
        <v>79</v>
      </c>
      <c r="C6" s="129" t="s">
        <v>80</v>
      </c>
      <c r="D6" s="130">
        <v>-900</v>
      </c>
    </row>
    <row r="7" spans="1:7" x14ac:dyDescent="0.25">
      <c r="A7" s="129" t="s">
        <v>86</v>
      </c>
      <c r="B7" s="129" t="s">
        <v>87</v>
      </c>
      <c r="C7" s="129" t="s">
        <v>88</v>
      </c>
      <c r="D7" s="130">
        <v>900</v>
      </c>
    </row>
    <row r="8" spans="1:7" x14ac:dyDescent="0.25">
      <c r="A8" s="129" t="s">
        <v>89</v>
      </c>
      <c r="B8" s="129" t="s">
        <v>90</v>
      </c>
      <c r="C8" s="129" t="s">
        <v>91</v>
      </c>
      <c r="D8" s="130">
        <v>1300</v>
      </c>
    </row>
    <row r="9" spans="1:7" x14ac:dyDescent="0.25">
      <c r="A9" s="129" t="s">
        <v>92</v>
      </c>
      <c r="B9" s="129" t="s">
        <v>82</v>
      </c>
      <c r="C9" s="129" t="s">
        <v>83</v>
      </c>
      <c r="D9" s="130">
        <v>2500</v>
      </c>
    </row>
    <row r="10" spans="1:7" x14ac:dyDescent="0.25">
      <c r="A10" s="129" t="s">
        <v>93</v>
      </c>
      <c r="B10" s="129" t="s">
        <v>94</v>
      </c>
      <c r="C10" s="129" t="s">
        <v>95</v>
      </c>
      <c r="D10" s="130">
        <v>5300</v>
      </c>
    </row>
    <row r="11" spans="1:7" x14ac:dyDescent="0.25">
      <c r="A11" s="129" t="s">
        <v>96</v>
      </c>
      <c r="B11" s="129" t="s">
        <v>82</v>
      </c>
      <c r="C11" s="129" t="s">
        <v>83</v>
      </c>
      <c r="D11" s="130">
        <v>10500</v>
      </c>
    </row>
    <row r="12" spans="1:7" x14ac:dyDescent="0.25">
      <c r="A12" s="129" t="s">
        <v>97</v>
      </c>
      <c r="B12" s="129" t="s">
        <v>98</v>
      </c>
      <c r="C12" s="129" t="s">
        <v>99</v>
      </c>
      <c r="D12" s="130">
        <v>7500</v>
      </c>
    </row>
    <row r="13" spans="1:7" x14ac:dyDescent="0.25">
      <c r="A13" s="129" t="s">
        <v>100</v>
      </c>
      <c r="B13" s="129" t="s">
        <v>82</v>
      </c>
      <c r="C13" s="129" t="s">
        <v>83</v>
      </c>
      <c r="D13" s="130">
        <v>5300</v>
      </c>
    </row>
    <row r="15" spans="1:7" s="131" customFormat="1" x14ac:dyDescent="0.25">
      <c r="A15" s="131" t="s">
        <v>101</v>
      </c>
      <c r="B15" s="131" t="s">
        <v>102</v>
      </c>
      <c r="C15" s="131" t="s">
        <v>103</v>
      </c>
      <c r="D15" s="131" t="s">
        <v>104</v>
      </c>
      <c r="E15" s="131" t="s">
        <v>105</v>
      </c>
      <c r="F15" s="131" t="s">
        <v>106</v>
      </c>
      <c r="G15" s="131" t="s">
        <v>107</v>
      </c>
    </row>
    <row r="16" spans="1:7" s="131" customFormat="1" x14ac:dyDescent="0.25">
      <c r="A16" s="131" t="s">
        <v>94</v>
      </c>
      <c r="B16" s="131" t="s">
        <v>76</v>
      </c>
      <c r="C16" s="131" t="s">
        <v>82</v>
      </c>
      <c r="D16" s="131" t="s">
        <v>98</v>
      </c>
      <c r="E16" s="131" t="s">
        <v>87</v>
      </c>
      <c r="F16" s="131" t="s">
        <v>90</v>
      </c>
      <c r="G16" s="131" t="s">
        <v>79</v>
      </c>
    </row>
    <row r="17" spans="1:7" x14ac:dyDescent="0.25">
      <c r="A17" s="129" t="s">
        <v>93</v>
      </c>
      <c r="B17" s="129" t="s">
        <v>75</v>
      </c>
      <c r="C17" s="129" t="s">
        <v>81</v>
      </c>
      <c r="D17" s="129" t="s">
        <v>97</v>
      </c>
      <c r="E17" s="129" t="s">
        <v>86</v>
      </c>
      <c r="F17" s="129" t="s">
        <v>89</v>
      </c>
      <c r="G17" s="129" t="s">
        <v>78</v>
      </c>
    </row>
    <row r="18" spans="1:7" x14ac:dyDescent="0.25">
      <c r="C18" s="129" t="s">
        <v>92</v>
      </c>
      <c r="G18" s="129" t="s">
        <v>84</v>
      </c>
    </row>
    <row r="19" spans="1:7" x14ac:dyDescent="0.25">
      <c r="C19" s="129" t="s">
        <v>96</v>
      </c>
      <c r="G19" s="129" t="s">
        <v>85</v>
      </c>
    </row>
    <row r="20" spans="1:7" x14ac:dyDescent="0.25">
      <c r="C20" s="129" t="s">
        <v>100</v>
      </c>
    </row>
  </sheetData>
  <autoFilter ref="A1:D13" xr:uid="{243A46D0-5C79-47CF-801E-ADBB236E387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INFO</vt:lpstr>
      <vt:lpstr>pp e kWh serviti in STG - 2024</vt:lpstr>
      <vt:lpstr>art. 44</vt:lpstr>
      <vt:lpstr>Conguaglio 2023</vt:lpstr>
      <vt:lpstr>Riepilogo</vt:lpstr>
      <vt:lpstr>Aree territoriali</vt:lpstr>
      <vt:lpstr>A2A</vt:lpstr>
      <vt:lpstr>Acea</vt:lpstr>
      <vt:lpstr>AGSM</vt:lpstr>
      <vt:lpstr>Estra</vt:lpstr>
      <vt:lpstr>Hera</vt:lpstr>
      <vt:lpstr>Illumia</vt:lpstr>
      <vt:lpstr>Sorgenia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Fabio Libanori</cp:lastModifiedBy>
  <cp:lastPrinted>2009-08-07T12:50:50Z</cp:lastPrinted>
  <dcterms:created xsi:type="dcterms:W3CDTF">1996-11-05T10:16:36Z</dcterms:created>
  <dcterms:modified xsi:type="dcterms:W3CDTF">2025-09-08T09:34:24Z</dcterms:modified>
</cp:coreProperties>
</file>