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Terremoto 2016_Lazio-Marche-Abruzzo-Umbria\252.2017\Quote di acconto 277_2021\Anno 2026\modelli 2026\modelli I trimestre 2026\"/>
    </mc:Choice>
  </mc:AlternateContent>
  <xr:revisionPtr revIDLastSave="0" documentId="13_ncr:1_{5DE49CB3-AEAD-4DF3-87B7-B77A061076F4}" xr6:coauthVersionLast="47" xr6:coauthVersionMax="47" xr10:uidLastSave="{00000000-0000-0000-0000-000000000000}"/>
  <bookViews>
    <workbookView xWindow="-120" yWindow="-16320" windowWidth="29040" windowHeight="15720" tabRatio="811" xr2:uid="{00000000-000D-0000-FFFF-FFFF00000000}"/>
  </bookViews>
  <sheets>
    <sheet name="Anagrafica" sheetId="26" r:id="rId1"/>
    <sheet name="Dati località" sheetId="1" r:id="rId2"/>
    <sheet name="commi 8.1 a) e 9.1 a)" sheetId="2" r:id="rId3"/>
    <sheet name="art. 10" sheetId="18" r:id="rId4"/>
    <sheet name="Riepilogo" sheetId="17" r:id="rId5"/>
    <sheet name="Dati RTDG-tau1" sheetId="23" r:id="rId6"/>
    <sheet name="Dati RTDG-tau3" sheetId="24" r:id="rId7"/>
  </sheets>
  <definedNames>
    <definedName name="_xlnm._FilterDatabase" localSheetId="5" hidden="1">'Dati RTDG-tau1'!$A$6:$G$39</definedName>
    <definedName name="_xlnm._FilterDatabase" localSheetId="6" hidden="1">'Dati RTDG-tau3'!$A$4:$E$73</definedName>
    <definedName name="_xlnm.Print_Area" localSheetId="3">'art. 10'!$A$1:$J$22</definedName>
    <definedName name="_xlnm.Print_Area" localSheetId="2">'commi 8.1 a) e 9.1 a)'!$B$1:$H$51</definedName>
    <definedName name="_xlnm.Print_Area" localSheetId="1">'Dati località'!$A$1:$N$20</definedName>
    <definedName name="_xlnm.Print_Area" localSheetId="4">Riepilogo!$A$1:$C$11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8" l="1"/>
  <c r="M14" i="18"/>
  <c r="D41" i="2" l="1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F27" i="2"/>
  <c r="F28" i="2" s="1"/>
  <c r="F20" i="2"/>
  <c r="F21" i="2" s="1"/>
  <c r="E27" i="2"/>
  <c r="E28" i="2" s="1"/>
  <c r="E20" i="2"/>
  <c r="E21" i="2" s="1"/>
  <c r="D27" i="2"/>
  <c r="D28" i="2" s="1"/>
  <c r="D20" i="2"/>
  <c r="D21" i="2" s="1"/>
  <c r="F13" i="2"/>
  <c r="F14" i="2" s="1"/>
  <c r="E13" i="2"/>
  <c r="E14" i="2" s="1"/>
  <c r="D13" i="2"/>
  <c r="D14" i="2" s="1"/>
  <c r="M21" i="18"/>
  <c r="M20" i="18"/>
  <c r="M19" i="18"/>
  <c r="M18" i="18"/>
  <c r="M22" i="18" s="1"/>
  <c r="M17" i="18"/>
  <c r="M16" i="18"/>
  <c r="M15" i="18"/>
  <c r="F21" i="18"/>
  <c r="F20" i="18"/>
  <c r="F19" i="18"/>
  <c r="F18" i="18"/>
  <c r="F17" i="18"/>
  <c r="F16" i="18"/>
  <c r="F15" i="18"/>
  <c r="F22" i="18" s="1"/>
  <c r="D1" i="18"/>
  <c r="B1" i="17"/>
  <c r="D1" i="2"/>
  <c r="C1" i="1"/>
  <c r="D3" i="2"/>
  <c r="D3" i="18"/>
  <c r="B3" i="17"/>
  <c r="B8" i="17" l="1"/>
  <c r="F42" i="2"/>
  <c r="C50" i="2" s="1"/>
  <c r="D22" i="2"/>
  <c r="D29" i="2"/>
  <c r="D15" i="2"/>
  <c r="C49" i="2" l="1"/>
  <c r="C51" i="2" s="1"/>
  <c r="B7" i="17" s="1"/>
  <c r="B9" i="17" s="1"/>
</calcChain>
</file>

<file path=xl/sharedStrings.xml><?xml version="1.0" encoding="utf-8"?>
<sst xmlns="http://schemas.openxmlformats.org/spreadsheetml/2006/main" count="304" uniqueCount="116">
  <si>
    <t xml:space="preserve">scaglioni di consumo </t>
  </si>
  <si>
    <t>0-120</t>
  </si>
  <si>
    <t>121-480</t>
  </si>
  <si>
    <t>481-1560</t>
  </si>
  <si>
    <t>1561-5000</t>
  </si>
  <si>
    <t>5001-80000</t>
  </si>
  <si>
    <t>80001-200000</t>
  </si>
  <si>
    <t>200001-1000000</t>
  </si>
  <si>
    <t>oltre 1000000</t>
  </si>
  <si>
    <t>totale euro</t>
  </si>
  <si>
    <t>standard mc/anno</t>
  </si>
  <si>
    <t>€</t>
  </si>
  <si>
    <t>*</t>
  </si>
  <si>
    <t>corrispettivi unitari c€/Smc</t>
  </si>
  <si>
    <t>1.1 - DENOMINAZIONE</t>
  </si>
  <si>
    <t>1.2 - INDIRIZZO</t>
  </si>
  <si>
    <t>1.3 - CODICE FISCALE</t>
  </si>
  <si>
    <t>Riepilogo Rimborso</t>
  </si>
  <si>
    <t>IMPRESA DISTRIBUTRICE DI GAS NATURALE</t>
  </si>
  <si>
    <t>importo per il quale si richiede il rimborso</t>
  </si>
  <si>
    <t>n.</t>
  </si>
  <si>
    <t>corrispettivo applicato (€)</t>
  </si>
  <si>
    <t>servizi di allacciamento (n.)</t>
  </si>
  <si>
    <t>Agevolazioni per il servizio di attivazione per la fornitura di gas naturale</t>
  </si>
  <si>
    <t>Distributori di gas naturale</t>
  </si>
  <si>
    <t xml:space="preserve">CODICE IMPRESA </t>
  </si>
  <si>
    <t>servizi di volture e subentri (n.)</t>
  </si>
  <si>
    <t>servizi di attivazione (n.)</t>
  </si>
  <si>
    <t xml:space="preserve"> </t>
  </si>
  <si>
    <t>importo per il quale si chiede il rimborso (euro)</t>
  </si>
  <si>
    <t>importo per il quale si richiede il rimborso (euro)</t>
  </si>
  <si>
    <t>IMPORTO TOTALE PER IL QUALE SI CHIEDE IL RIMBORSO (euro)</t>
  </si>
  <si>
    <t>Ambito centrale</t>
  </si>
  <si>
    <t>Ambito centro-sud orientale</t>
  </si>
  <si>
    <t>Ambito centro-sud occidentale</t>
  </si>
  <si>
    <t>Ambito meridionale</t>
  </si>
  <si>
    <t>ID LOCALITA'</t>
  </si>
  <si>
    <t>Ambito nord-occidentale</t>
  </si>
  <si>
    <t>Ambito nord-orientale</t>
  </si>
  <si>
    <t>scaglioni di consumo</t>
  </si>
  <si>
    <t>standard metri cubi/anno</t>
  </si>
  <si>
    <t>corrispettivi unitari (centesimi di euro/smc)</t>
  </si>
  <si>
    <t>481-1.560</t>
  </si>
  <si>
    <t>1.561-5.000</t>
  </si>
  <si>
    <t>5.001-80.000</t>
  </si>
  <si>
    <t>80.001-200.000</t>
  </si>
  <si>
    <t>200.001-1.000.000</t>
  </si>
  <si>
    <t>oltre 1.000.000</t>
  </si>
  <si>
    <t>denominazione località</t>
  </si>
  <si>
    <t>identificativo località</t>
  </si>
  <si>
    <t>* inserire il numero corrispondente all'ambito tariffario della località di riferimento, come definito nella seguente tabella</t>
  </si>
  <si>
    <t>Ambito nord occidentale: Valle d’Aosta, Piemonte e Liguria</t>
  </si>
  <si>
    <t>Ambito nord orientale: Lombardia, Trentino – Alto Adige, Veneto, Friuli - Venezia Giulia, Emilia – Romagna</t>
  </si>
  <si>
    <t>Ambito centrale: Toscana, Umbria e Marche</t>
  </si>
  <si>
    <t>Ambito centro-sud orientale: Abruzzo, Molise, Puglia, Basilicata</t>
  </si>
  <si>
    <t>Ambito centro-sud occidentale: Lazio e Campania</t>
  </si>
  <si>
    <t>Ambito meridionale: Calabria e Sicilia</t>
  </si>
  <si>
    <t>comune</t>
  </si>
  <si>
    <t>provincia</t>
  </si>
  <si>
    <t>TOTALE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</si>
  <si>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</si>
  <si>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</si>
  <si>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</si>
  <si>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</si>
  <si>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</si>
  <si>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</si>
  <si>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</si>
  <si>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</si>
  <si>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</si>
  <si>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r>
      <t>Ambito tariffario della località (</t>
    </r>
    <r>
      <rPr>
        <b/>
        <sz val="12"/>
        <color indexed="10"/>
        <rFont val="Calibri"/>
        <family val="2"/>
      </rPr>
      <t>*</t>
    </r>
    <r>
      <rPr>
        <b/>
        <sz val="12"/>
        <rFont val="Calibri"/>
        <family val="2"/>
      </rPr>
      <t>)</t>
    </r>
  </si>
  <si>
    <r>
      <t xml:space="preserve">PdR </t>
    </r>
    <r>
      <rPr>
        <b/>
        <sz val="10"/>
        <color indexed="10"/>
        <rFont val="Calibri"/>
        <family val="2"/>
      </rPr>
      <t>*</t>
    </r>
  </si>
  <si>
    <r>
      <t>gas fatturato</t>
    </r>
    <r>
      <rPr>
        <b/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(Smc) </t>
    </r>
    <r>
      <rPr>
        <sz val="10"/>
        <color indexed="10"/>
        <rFont val="Calibri"/>
        <family val="2"/>
      </rPr>
      <t>(**)</t>
    </r>
  </si>
  <si>
    <t>Agevolazioni tariffarie per la fornitura di gas naturale per le utenze domestiche e non domestiche</t>
  </si>
  <si>
    <t xml:space="preserve">τ1 </t>
  </si>
  <si>
    <t>τ3</t>
  </si>
  <si>
    <t>t1(dis)</t>
  </si>
  <si>
    <t>t1(mis)</t>
  </si>
  <si>
    <t>t1(cot)</t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</si>
  <si>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</si>
  <si>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regione</t>
  </si>
  <si>
    <t>inferiore o uguale a G6</t>
  </si>
  <si>
    <t>superiore a G6 e inferiore o uguale a G40</t>
  </si>
  <si>
    <t>superiore a G40</t>
  </si>
  <si>
    <t>CLASSE DEL GRUPPO DI MISURA</t>
  </si>
  <si>
    <t>Classe del gruppo di misura inferiore o uguale a G6</t>
  </si>
  <si>
    <t>Classe del gruppo di misura superiore a G6 e inferiore o uguale a G40</t>
  </si>
  <si>
    <t>Classe del gruppo di misura superiore a G40</t>
  </si>
  <si>
    <t>servizi di disattivazione (n.)</t>
  </si>
  <si>
    <t>Prestazione</t>
  </si>
  <si>
    <t>GdM &gt; G6</t>
  </si>
  <si>
    <t>GdM &lt;= G6</t>
  </si>
  <si>
    <t>Agevolazioni per il servizio di attivazione per la fornitura di gas naturale - Art. 10 deliberazione 252/2017/R/com</t>
  </si>
  <si>
    <t>commi 8.1 lettera a) e 9.1 lettera a)</t>
  </si>
  <si>
    <t xml:space="preserve">art. 10 Agevolazioni per il servizio di attivazione per la fornitura di gas naturale </t>
  </si>
  <si>
    <r>
      <t xml:space="preserve">Tabella 1: Componenti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della tariffa obbligatoria, di cui al comma 42.3 della RTDG</t>
    </r>
  </si>
  <si>
    <t>Ambito Sardegna: Sardegna</t>
  </si>
  <si>
    <t>Ambito Sardegna</t>
  </si>
  <si>
    <r>
      <t xml:space="preserve">Le componenti tariffarie </t>
    </r>
    <r>
      <rPr>
        <b/>
        <sz val="10"/>
        <color indexed="10"/>
        <rFont val="Calibri"/>
        <family val="2"/>
      </rPr>
      <t>τ</t>
    </r>
    <r>
      <rPr>
        <b/>
        <sz val="10"/>
        <color indexed="10"/>
        <rFont val="Calibri"/>
        <family val="2"/>
      </rPr>
      <t>1 e τ3 di cui al comma  42.3, lettere a) e b), della RTDG sono annullate</t>
    </r>
    <r>
      <rPr>
        <b/>
        <sz val="10"/>
        <color indexed="10"/>
        <rFont val="Calibri"/>
        <family val="2"/>
      </rPr>
      <t>.</t>
    </r>
  </si>
  <si>
    <r>
      <t>Tabella 1: Componente</t>
    </r>
    <r>
      <rPr>
        <b/>
        <sz val="10"/>
        <rFont val="Calibri"/>
        <family val="2"/>
      </rPr>
      <t xml:space="preserve">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3</t>
    </r>
    <r>
      <rPr>
        <b/>
        <sz val="10"/>
        <rFont val="Calibri"/>
        <family val="2"/>
      </rPr>
      <t xml:space="preserve"> della tariffa obbligatoria, di cui al comma 42.3 della RTDG</t>
    </r>
  </si>
  <si>
    <t>τ1 (dis) (€/PdR/trimestre)</t>
  </si>
  <si>
    <t>τ1 (mis) (€/PdR/trimestre)</t>
  </si>
  <si>
    <t>τ1 (cot) (€/PdR/trimestre)</t>
  </si>
  <si>
    <t>euro per punto di riconsegna  per trimestre</t>
  </si>
  <si>
    <t>Ai fini della presente raccolta dati, nel campo "CODICE ESERCENTE" inserire il codice numerico assegnato dalla Cassa per i servizi energetici e ambientali ed utilizzato per l’invio delle dichiarazioni degli oneri generali di sistema.</t>
  </si>
  <si>
    <t>commi 8.1 lettera a) e 9.1 lettera a) -  deliberazione 252/2017/R/com e s.m.i.</t>
  </si>
  <si>
    <t>Articolo 10 - deliberazione 252/2017/R/com e s.m.i.</t>
  </si>
  <si>
    <t>Le agevolazioni decorrono dal 01/01/2026 al 31/03/2026</t>
  </si>
  <si>
    <t>* Il numero di PdR è pari al numero dei punti di riconsegna medi attivi nel periodo: 01/01/2026 - 31/03/2026 ,  calcolato come media ponderata pesando ciascun cliente per il numero di giorni fatturati nei periodi di riferimento rispetto ai giorni del I trimestre dell'anno 2026</t>
  </si>
  <si>
    <t>** il gas fatturato in ciascuno scaglione riferito al periodo 01/01/2026 - 31/03/2026  è espresso in standard metri cubi</t>
  </si>
  <si>
    <t>I trimestre 2026</t>
  </si>
  <si>
    <t>Periodo di riferimento: 01/01/2026 - 31/03/2026</t>
  </si>
  <si>
    <t>delibera 574/2025/R/gas</t>
  </si>
  <si>
    <r>
      <t>τ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 xml:space="preserve"> (tabella 1 delibera 574/2025/R/gas)</t>
    </r>
  </si>
  <si>
    <r>
      <t>τ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 xml:space="preserve"> (tabella 1 delibera  574/2025/R/gas)</t>
    </r>
  </si>
  <si>
    <r>
      <t>τ</t>
    </r>
    <r>
      <rPr>
        <vertAlign val="subscript"/>
        <sz val="10"/>
        <rFont val="Calibri"/>
        <family val="2"/>
      </rPr>
      <t>3</t>
    </r>
    <r>
      <rPr>
        <sz val="10"/>
        <rFont val="Calibri"/>
        <family val="2"/>
      </rPr>
      <t xml:space="preserve"> (tabella 1 delibera  574/2025/R/gas)</t>
    </r>
  </si>
  <si>
    <r>
      <t xml:space="preserve">Per l’allacciamento e l’attivazione della fornitura di gas naturale nelle strutture di cui al comma 2.1 lettera d), ovvero le nuove connessioni, le volture o i subentri che si rendessero necessari per le utenze domestiche di cui al comma 2.1, per punti di fornitura diversi da quelli originari, </t>
    </r>
    <r>
      <rPr>
        <b/>
        <sz val="10"/>
        <color indexed="10"/>
        <rFont val="Calibri"/>
        <family val="2"/>
      </rPr>
      <t>sono posti pari a zero i corrispettivi previsti dall’Articolo 86 della RTDG nonché gli altri contributi applicati sulla base delle rispettive prassi commerciali, dalle imprese distributrici, in coerenza con quanto contemplato nei titoli concessori/affidamento in base ai quali la medesima impresa distributrice svolge il servizio ed eventualmente dagli esercenti la vendita</t>
    </r>
    <r>
      <rPr>
        <sz val="10"/>
        <color indexed="10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</si>
</sst>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00"/>
    <numFmt numFmtId="166" formatCode="#,##0.0000"/>
    <numFmt numFmtId="167" formatCode="_-* #,##0.0000_-;\-* #,##0.0000_-;_-* &quot;-&quot;????_-;_-@_-"/>
  </numFmts>
  <fonts count="3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name val="Symbol"/>
      <family val="1"/>
      <charset val="2"/>
    </font>
    <font>
      <b/>
      <vertAlign val="subscript"/>
      <sz val="10"/>
      <name val="Calibri"/>
      <family val="2"/>
    </font>
    <font>
      <vertAlign val="subscript"/>
      <sz val="10"/>
      <name val="Calibri"/>
      <family val="2"/>
    </font>
    <font>
      <b/>
      <sz val="10"/>
      <name val="Arial"/>
      <family val="2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73">
    <xf numFmtId="0" fontId="0" fillId="0" borderId="0" xfId="0"/>
    <xf numFmtId="0" fontId="2" fillId="0" borderId="0" xfId="2"/>
    <xf numFmtId="0" fontId="14" fillId="2" borderId="1" xfId="2" applyFont="1" applyFill="1" applyBorder="1" applyAlignment="1">
      <alignment vertical="center"/>
    </xf>
    <xf numFmtId="0" fontId="15" fillId="2" borderId="2" xfId="2" applyFont="1" applyFill="1" applyBorder="1" applyAlignment="1">
      <alignment horizontal="left" vertical="center" wrapText="1" indent="1"/>
    </xf>
    <xf numFmtId="0" fontId="15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vertical="center"/>
    </xf>
    <xf numFmtId="0" fontId="16" fillId="2" borderId="4" xfId="2" applyFont="1" applyFill="1" applyBorder="1" applyAlignment="1">
      <alignment vertical="center"/>
    </xf>
    <xf numFmtId="0" fontId="16" fillId="2" borderId="5" xfId="2" applyFont="1" applyFill="1" applyBorder="1" applyAlignment="1">
      <alignment vertical="center"/>
    </xf>
    <xf numFmtId="0" fontId="17" fillId="2" borderId="5" xfId="2" applyFont="1" applyFill="1" applyBorder="1" applyAlignment="1">
      <alignment horizontal="justify" vertical="center" wrapText="1"/>
    </xf>
    <xf numFmtId="0" fontId="18" fillId="2" borderId="4" xfId="2" applyFont="1" applyFill="1" applyBorder="1" applyAlignment="1">
      <alignment horizontal="left" vertical="center" indent="1"/>
    </xf>
    <xf numFmtId="0" fontId="18" fillId="2" borderId="0" xfId="2" applyFont="1" applyFill="1" applyAlignment="1">
      <alignment vertical="center"/>
    </xf>
    <xf numFmtId="0" fontId="18" fillId="2" borderId="5" xfId="2" applyFont="1" applyFill="1" applyBorder="1" applyAlignment="1">
      <alignment vertical="center"/>
    </xf>
    <xf numFmtId="0" fontId="19" fillId="2" borderId="0" xfId="2" applyFont="1" applyFill="1" applyAlignment="1">
      <alignment vertical="center" wrapText="1"/>
    </xf>
    <xf numFmtId="20" fontId="18" fillId="2" borderId="4" xfId="2" applyNumberFormat="1" applyFont="1" applyFill="1" applyBorder="1" applyAlignment="1">
      <alignment horizontal="left" vertical="center" indent="1"/>
    </xf>
    <xf numFmtId="0" fontId="19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18" fillId="2" borderId="6" xfId="2" applyFont="1" applyFill="1" applyBorder="1" applyAlignment="1">
      <alignment horizontal="left" vertical="center" indent="1"/>
    </xf>
    <xf numFmtId="0" fontId="18" fillId="2" borderId="7" xfId="2" applyFont="1" applyFill="1" applyBorder="1" applyAlignment="1">
      <alignment vertical="center"/>
    </xf>
    <xf numFmtId="0" fontId="18" fillId="2" borderId="8" xfId="2" applyFont="1" applyFill="1" applyBorder="1" applyAlignment="1">
      <alignment vertical="center"/>
    </xf>
    <xf numFmtId="0" fontId="16" fillId="2" borderId="6" xfId="2" applyFont="1" applyFill="1" applyBorder="1" applyAlignment="1">
      <alignment vertical="center"/>
    </xf>
    <xf numFmtId="0" fontId="18" fillId="2" borderId="7" xfId="2" applyFont="1" applyFill="1" applyBorder="1" applyAlignment="1">
      <alignment horizontal="left" vertical="center" indent="1"/>
    </xf>
    <xf numFmtId="0" fontId="16" fillId="2" borderId="8" xfId="2" applyFont="1" applyFill="1" applyBorder="1" applyAlignment="1">
      <alignment vertical="center"/>
    </xf>
    <xf numFmtId="0" fontId="16" fillId="2" borderId="0" xfId="2" applyFont="1" applyFill="1" applyAlignment="1">
      <alignment vertical="center"/>
    </xf>
    <xf numFmtId="0" fontId="18" fillId="2" borderId="0" xfId="2" applyFont="1" applyFill="1" applyAlignment="1">
      <alignment horizontal="left" vertical="center" indent="1"/>
    </xf>
    <xf numFmtId="0" fontId="20" fillId="3" borderId="9" xfId="2" applyFont="1" applyFill="1" applyBorder="1" applyAlignment="1">
      <alignment horizontal="left" vertical="top" indent="1"/>
    </xf>
    <xf numFmtId="0" fontId="18" fillId="0" borderId="0" xfId="2" applyFont="1"/>
    <xf numFmtId="0" fontId="18" fillId="3" borderId="10" xfId="2" applyFont="1" applyFill="1" applyBorder="1" applyAlignment="1">
      <alignment horizontal="left" indent="1"/>
    </xf>
    <xf numFmtId="0" fontId="18" fillId="3" borderId="11" xfId="2" applyFont="1" applyFill="1" applyBorder="1" applyAlignment="1">
      <alignment horizontal="left" indent="1"/>
    </xf>
    <xf numFmtId="165" fontId="21" fillId="4" borderId="12" xfId="0" applyNumberFormat="1" applyFont="1" applyFill="1" applyBorder="1" applyAlignment="1">
      <alignment horizontal="center" vertical="center"/>
    </xf>
    <xf numFmtId="165" fontId="22" fillId="4" borderId="1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43" fontId="26" fillId="4" borderId="19" xfId="0" applyNumberFormat="1" applyFont="1" applyFill="1" applyBorder="1" applyAlignment="1">
      <alignment vertical="center"/>
    </xf>
    <xf numFmtId="43" fontId="26" fillId="4" borderId="20" xfId="0" applyNumberFormat="1" applyFont="1" applyFill="1" applyBorder="1" applyAlignment="1">
      <alignment vertical="center"/>
    </xf>
    <xf numFmtId="43" fontId="25" fillId="4" borderId="18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5" borderId="21" xfId="0" applyFont="1" applyFill="1" applyBorder="1" applyAlignment="1" applyProtection="1">
      <alignment horizontal="center" vertical="center" wrapText="1"/>
      <protection locked="0"/>
    </xf>
    <xf numFmtId="43" fontId="16" fillId="5" borderId="21" xfId="0" applyNumberFormat="1" applyFont="1" applyFill="1" applyBorder="1" applyAlignment="1" applyProtection="1">
      <alignment horizontal="center" vertical="center" wrapText="1"/>
      <protection locked="0"/>
    </xf>
    <xf numFmtId="43" fontId="16" fillId="4" borderId="22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165" fontId="22" fillId="4" borderId="12" xfId="0" applyNumberFormat="1" applyFont="1" applyFill="1" applyBorder="1" applyAlignment="1" applyProtection="1">
      <alignment horizontal="center" vertical="center"/>
      <protection locked="0"/>
    </xf>
    <xf numFmtId="165" fontId="22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wrapText="1"/>
    </xf>
    <xf numFmtId="0" fontId="16" fillId="0" borderId="23" xfId="0" applyFont="1" applyBorder="1" applyAlignment="1">
      <alignment horizontal="center" vertical="center" wrapText="1"/>
    </xf>
    <xf numFmtId="43" fontId="16" fillId="4" borderId="22" xfId="0" applyNumberFormat="1" applyFont="1" applyFill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43" fontId="16" fillId="4" borderId="25" xfId="0" applyNumberFormat="1" applyFont="1" applyFill="1" applyBorder="1" applyAlignment="1">
      <alignment vertical="center" wrapText="1"/>
    </xf>
    <xf numFmtId="0" fontId="22" fillId="4" borderId="26" xfId="0" applyFont="1" applyFill="1" applyBorder="1" applyAlignment="1">
      <alignment horizontal="left" vertical="center" wrapText="1"/>
    </xf>
    <xf numFmtId="43" fontId="22" fillId="4" borderId="27" xfId="0" applyNumberFormat="1" applyFont="1" applyFill="1" applyBorder="1" applyAlignment="1">
      <alignment vertical="center" wrapText="1"/>
    </xf>
    <xf numFmtId="0" fontId="16" fillId="0" borderId="0" xfId="0" applyFont="1"/>
    <xf numFmtId="0" fontId="22" fillId="0" borderId="0" xfId="0" applyFont="1"/>
    <xf numFmtId="0" fontId="27" fillId="0" borderId="10" xfId="0" applyFont="1" applyBorder="1" applyAlignment="1">
      <alignment horizontal="left"/>
    </xf>
    <xf numFmtId="0" fontId="22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top" wrapText="1"/>
    </xf>
    <xf numFmtId="167" fontId="22" fillId="4" borderId="12" xfId="1" applyNumberFormat="1" applyFont="1" applyFill="1" applyBorder="1" applyAlignment="1" applyProtection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43" fontId="16" fillId="0" borderId="0" xfId="1" applyFont="1" applyFill="1" applyBorder="1" applyAlignment="1" applyProtection="1">
      <protection locked="0"/>
    </xf>
    <xf numFmtId="0" fontId="2" fillId="0" borderId="0" xfId="0" applyFont="1"/>
    <xf numFmtId="0" fontId="19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9" fontId="22" fillId="0" borderId="2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167" fontId="16" fillId="0" borderId="0" xfId="1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43" fontId="16" fillId="4" borderId="15" xfId="0" applyNumberFormat="1" applyFont="1" applyFill="1" applyBorder="1" applyAlignment="1">
      <alignment vertical="center"/>
    </xf>
    <xf numFmtId="43" fontId="16" fillId="4" borderId="16" xfId="0" applyNumberFormat="1" applyFont="1" applyFill="1" applyBorder="1" applyAlignment="1">
      <alignment vertical="center"/>
    </xf>
    <xf numFmtId="167" fontId="31" fillId="0" borderId="0" xfId="0" applyNumberFormat="1" applyFont="1" applyAlignment="1">
      <alignment vertical="center"/>
    </xf>
    <xf numFmtId="167" fontId="16" fillId="4" borderId="32" xfId="1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 vertical="center" wrapText="1"/>
    </xf>
    <xf numFmtId="43" fontId="16" fillId="0" borderId="0" xfId="1" applyFont="1" applyAlignment="1" applyProtection="1">
      <alignment vertical="center"/>
    </xf>
    <xf numFmtId="2" fontId="16" fillId="0" borderId="0" xfId="0" applyNumberFormat="1" applyFont="1" applyAlignment="1">
      <alignment vertical="center"/>
    </xf>
    <xf numFmtId="167" fontId="16" fillId="4" borderId="19" xfId="1" applyNumberFormat="1" applyFont="1" applyFill="1" applyBorder="1" applyAlignment="1" applyProtection="1">
      <alignment vertical="center"/>
    </xf>
    <xf numFmtId="0" fontId="16" fillId="0" borderId="21" xfId="0" applyFont="1" applyBorder="1" applyAlignment="1">
      <alignment horizontal="center" vertical="center"/>
    </xf>
    <xf numFmtId="167" fontId="16" fillId="4" borderId="21" xfId="0" applyNumberFormat="1" applyFont="1" applyFill="1" applyBorder="1" applyAlignment="1">
      <alignment vertical="center"/>
    </xf>
    <xf numFmtId="43" fontId="16" fillId="5" borderId="20" xfId="1" applyFont="1" applyFill="1" applyBorder="1" applyAlignment="1" applyProtection="1">
      <alignment vertical="center"/>
      <protection locked="0"/>
    </xf>
    <xf numFmtId="43" fontId="22" fillId="4" borderId="12" xfId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wrapText="1"/>
    </xf>
    <xf numFmtId="43" fontId="22" fillId="0" borderId="0" xfId="1" applyFont="1" applyFill="1" applyBorder="1" applyAlignment="1" applyProtection="1">
      <alignment horizontal="center" vertical="center"/>
    </xf>
    <xf numFmtId="167" fontId="22" fillId="0" borderId="0" xfId="1" applyNumberFormat="1" applyFont="1" applyFill="1" applyBorder="1" applyAlignment="1" applyProtection="1">
      <alignment horizontal="center" vertical="center"/>
    </xf>
    <xf numFmtId="0" fontId="25" fillId="6" borderId="33" xfId="0" applyFont="1" applyFill="1" applyBorder="1" applyAlignment="1">
      <alignment horizontal="left" vertical="center" wrapText="1"/>
    </xf>
    <xf numFmtId="0" fontId="25" fillId="6" borderId="34" xfId="0" applyFont="1" applyFill="1" applyBorder="1" applyAlignment="1">
      <alignment horizontal="left" vertical="center" wrapText="1"/>
    </xf>
    <xf numFmtId="0" fontId="25" fillId="6" borderId="35" xfId="0" applyFont="1" applyFill="1" applyBorder="1" applyAlignment="1">
      <alignment horizontal="left" vertical="center" wrapText="1"/>
    </xf>
    <xf numFmtId="1" fontId="16" fillId="0" borderId="0" xfId="0" applyNumberFormat="1" applyFont="1"/>
    <xf numFmtId="167" fontId="16" fillId="4" borderId="31" xfId="1" applyNumberFormat="1" applyFont="1" applyFill="1" applyBorder="1" applyAlignment="1" applyProtection="1">
      <alignment horizontal="right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7" fontId="16" fillId="4" borderId="37" xfId="0" applyNumberFormat="1" applyFont="1" applyFill="1" applyBorder="1" applyAlignment="1">
      <alignment vertical="center"/>
    </xf>
    <xf numFmtId="43" fontId="16" fillId="5" borderId="38" xfId="1" applyFont="1" applyFill="1" applyBorder="1" applyAlignment="1" applyProtection="1">
      <alignment vertical="center"/>
      <protection locked="0"/>
    </xf>
    <xf numFmtId="167" fontId="16" fillId="4" borderId="38" xfId="1" applyNumberFormat="1" applyFont="1" applyFill="1" applyBorder="1" applyAlignment="1" applyProtection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67" fontId="16" fillId="4" borderId="40" xfId="0" applyNumberFormat="1" applyFont="1" applyFill="1" applyBorder="1" applyAlignment="1">
      <alignment vertical="center"/>
    </xf>
    <xf numFmtId="43" fontId="16" fillId="5" borderId="18" xfId="1" applyFont="1" applyFill="1" applyBorder="1" applyAlignment="1" applyProtection="1">
      <alignment vertical="center"/>
      <protection locked="0"/>
    </xf>
    <xf numFmtId="167" fontId="16" fillId="4" borderId="29" xfId="1" applyNumberFormat="1" applyFont="1" applyFill="1" applyBorder="1" applyAlignment="1" applyProtection="1">
      <alignment vertical="center"/>
    </xf>
    <xf numFmtId="43" fontId="22" fillId="4" borderId="16" xfId="0" applyNumberFormat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43" fontId="16" fillId="4" borderId="42" xfId="0" applyNumberFormat="1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left" vertical="center" wrapText="1"/>
    </xf>
    <xf numFmtId="43" fontId="16" fillId="5" borderId="21" xfId="1" applyFont="1" applyFill="1" applyBorder="1" applyAlignment="1" applyProtection="1">
      <protection locked="0"/>
    </xf>
    <xf numFmtId="166" fontId="16" fillId="0" borderId="43" xfId="0" applyNumberFormat="1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center"/>
    </xf>
    <xf numFmtId="166" fontId="16" fillId="0" borderId="43" xfId="0" applyNumberFormat="1" applyFont="1" applyBorder="1" applyAlignment="1">
      <alignment horizontal="center"/>
    </xf>
    <xf numFmtId="166" fontId="16" fillId="0" borderId="44" xfId="0" applyNumberFormat="1" applyFont="1" applyBorder="1" applyAlignment="1">
      <alignment horizontal="center" vertical="top" wrapText="1"/>
    </xf>
    <xf numFmtId="166" fontId="16" fillId="0" borderId="44" xfId="0" applyNumberFormat="1" applyFont="1" applyBorder="1" applyAlignment="1">
      <alignment horizontal="center"/>
    </xf>
    <xf numFmtId="166" fontId="16" fillId="0" borderId="52" xfId="0" applyNumberFormat="1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164" fontId="16" fillId="0" borderId="0" xfId="0" applyNumberFormat="1" applyFont="1"/>
    <xf numFmtId="0" fontId="22" fillId="0" borderId="0" xfId="0" applyFont="1" applyAlignment="1">
      <alignment horizontal="left" vertical="center"/>
    </xf>
    <xf numFmtId="43" fontId="16" fillId="5" borderId="21" xfId="1" applyFont="1" applyFill="1" applyBorder="1" applyAlignment="1" applyProtection="1">
      <protection locked="0"/>
    </xf>
    <xf numFmtId="0" fontId="0" fillId="0" borderId="21" xfId="0" applyBorder="1" applyProtection="1">
      <protection locked="0"/>
    </xf>
    <xf numFmtId="0" fontId="28" fillId="3" borderId="46" xfId="2" applyFont="1" applyFill="1" applyBorder="1" applyAlignment="1">
      <alignment horizontal="left" vertical="center" wrapText="1"/>
    </xf>
    <xf numFmtId="0" fontId="28" fillId="3" borderId="47" xfId="2" applyFont="1" applyFill="1" applyBorder="1" applyAlignment="1">
      <alignment horizontal="left" vertical="center" wrapText="1"/>
    </xf>
    <xf numFmtId="0" fontId="28" fillId="3" borderId="0" xfId="2" applyFont="1" applyFill="1" applyAlignment="1">
      <alignment horizontal="left" vertical="center" wrapText="1"/>
    </xf>
    <xf numFmtId="0" fontId="28" fillId="3" borderId="48" xfId="2" applyFont="1" applyFill="1" applyBorder="1" applyAlignment="1">
      <alignment horizontal="left" vertical="center" wrapText="1"/>
    </xf>
    <xf numFmtId="0" fontId="28" fillId="3" borderId="49" xfId="2" applyFont="1" applyFill="1" applyBorder="1" applyAlignment="1">
      <alignment horizontal="left" vertical="center" wrapText="1"/>
    </xf>
    <xf numFmtId="0" fontId="28" fillId="3" borderId="50" xfId="2" applyFont="1" applyFill="1" applyBorder="1" applyAlignment="1">
      <alignment horizontal="left" vertical="center" wrapText="1"/>
    </xf>
    <xf numFmtId="43" fontId="16" fillId="9" borderId="21" xfId="1" applyFont="1" applyFill="1" applyBorder="1" applyAlignment="1" applyProtection="1">
      <protection locked="0"/>
    </xf>
    <xf numFmtId="0" fontId="0" fillId="9" borderId="21" xfId="0" applyFill="1" applyBorder="1" applyProtection="1">
      <protection locked="0"/>
    </xf>
    <xf numFmtId="0" fontId="32" fillId="6" borderId="13" xfId="2" applyFont="1" applyFill="1" applyBorder="1" applyAlignment="1">
      <alignment horizontal="center" vertical="center"/>
    </xf>
    <xf numFmtId="0" fontId="32" fillId="6" borderId="51" xfId="2" applyFont="1" applyFill="1" applyBorder="1" applyAlignment="1">
      <alignment horizontal="center" vertical="center"/>
    </xf>
    <xf numFmtId="0" fontId="32" fillId="6" borderId="30" xfId="2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27" fillId="2" borderId="4" xfId="2" applyFont="1" applyFill="1" applyBorder="1" applyAlignment="1">
      <alignment horizontal="left" vertical="center" wrapText="1"/>
    </xf>
    <xf numFmtId="0" fontId="27" fillId="2" borderId="0" xfId="2" applyFont="1" applyFill="1" applyAlignment="1">
      <alignment horizontal="left" vertical="center" wrapText="1"/>
    </xf>
    <xf numFmtId="0" fontId="19" fillId="10" borderId="39" xfId="0" applyFont="1" applyFill="1" applyBorder="1" applyAlignment="1">
      <alignment horizontal="center" vertical="center" wrapText="1"/>
    </xf>
    <xf numFmtId="0" fontId="19" fillId="10" borderId="40" xfId="0" applyFont="1" applyFill="1" applyBorder="1" applyAlignment="1">
      <alignment horizontal="center" vertical="center" wrapText="1"/>
    </xf>
    <xf numFmtId="0" fontId="19" fillId="10" borderId="40" xfId="0" applyFont="1" applyFill="1" applyBorder="1" applyAlignment="1">
      <alignment horizontal="left" vertical="center" wrapText="1"/>
    </xf>
    <xf numFmtId="0" fontId="19" fillId="10" borderId="42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  <protection locked="0"/>
    </xf>
    <xf numFmtId="0" fontId="19" fillId="9" borderId="51" xfId="0" applyFont="1" applyFill="1" applyBorder="1" applyAlignment="1" applyProtection="1">
      <alignment horizontal="center" vertical="center" wrapText="1"/>
      <protection locked="0"/>
    </xf>
    <xf numFmtId="0" fontId="19" fillId="9" borderId="30" xfId="0" applyFont="1" applyFill="1" applyBorder="1" applyAlignment="1" applyProtection="1">
      <alignment horizontal="center" vertical="center" wrapText="1"/>
      <protection locked="0"/>
    </xf>
    <xf numFmtId="49" fontId="19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9" borderId="51" xfId="0" applyNumberFormat="1" applyFont="1" applyFill="1" applyBorder="1" applyAlignment="1" applyProtection="1">
      <alignment horizontal="center" vertical="center" wrapText="1"/>
      <protection locked="0"/>
    </xf>
    <xf numFmtId="49" fontId="19" fillId="9" borderId="30" xfId="0" applyNumberFormat="1" applyFont="1" applyFill="1" applyBorder="1" applyAlignment="1" applyProtection="1">
      <alignment horizontal="center" vertical="center" wrapText="1"/>
      <protection locked="0"/>
    </xf>
    <xf numFmtId="1" fontId="19" fillId="9" borderId="13" xfId="0" applyNumberFormat="1" applyFont="1" applyFill="1" applyBorder="1" applyAlignment="1" applyProtection="1">
      <alignment horizontal="center" vertical="center" wrapText="1"/>
      <protection locked="0"/>
    </xf>
    <xf numFmtId="1" fontId="19" fillId="9" borderId="51" xfId="0" applyNumberFormat="1" applyFont="1" applyFill="1" applyBorder="1" applyAlignment="1" applyProtection="1">
      <alignment horizontal="center" vertical="center" wrapText="1"/>
      <protection locked="0"/>
    </xf>
    <xf numFmtId="1" fontId="19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19" fillId="0" borderId="21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left" vertical="center" wrapText="1"/>
    </xf>
    <xf numFmtId="0" fontId="19" fillId="10" borderId="41" xfId="0" applyFont="1" applyFill="1" applyBorder="1" applyAlignment="1">
      <alignment horizontal="left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left" vertical="center" wrapText="1"/>
    </xf>
    <xf numFmtId="0" fontId="19" fillId="10" borderId="22" xfId="0" applyFont="1" applyFill="1" applyBorder="1" applyAlignment="1">
      <alignment horizontal="left" vertical="center" wrapText="1"/>
    </xf>
    <xf numFmtId="0" fontId="2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43" fontId="16" fillId="5" borderId="13" xfId="0" applyNumberFormat="1" applyFont="1" applyFill="1" applyBorder="1" applyAlignment="1" applyProtection="1">
      <alignment horizontal="center" vertical="center"/>
      <protection locked="0"/>
    </xf>
    <xf numFmtId="43" fontId="16" fillId="5" borderId="54" xfId="0" applyNumberFormat="1" applyFont="1" applyFill="1" applyBorder="1" applyAlignment="1" applyProtection="1">
      <alignment horizontal="center" vertical="center"/>
      <protection locked="0"/>
    </xf>
    <xf numFmtId="0" fontId="22" fillId="4" borderId="13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167" fontId="16" fillId="4" borderId="53" xfId="1" applyNumberFormat="1" applyFont="1" applyFill="1" applyBorder="1" applyAlignment="1" applyProtection="1">
      <alignment horizontal="center" vertical="center"/>
    </xf>
    <xf numFmtId="167" fontId="16" fillId="4" borderId="51" xfId="1" applyNumberFormat="1" applyFont="1" applyFill="1" applyBorder="1" applyAlignment="1" applyProtection="1">
      <alignment horizontal="center" vertical="center"/>
    </xf>
    <xf numFmtId="167" fontId="16" fillId="4" borderId="30" xfId="1" applyNumberFormat="1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0" fillId="0" borderId="30" xfId="0" applyBorder="1" applyAlignment="1">
      <alignment vertical="center"/>
    </xf>
    <xf numFmtId="0" fontId="24" fillId="6" borderId="13" xfId="0" applyFont="1" applyFill="1" applyBorder="1" applyAlignment="1">
      <alignment horizontal="center" vertical="center" wrapText="1"/>
    </xf>
    <xf numFmtId="0" fontId="24" fillId="6" borderId="51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3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22" fillId="4" borderId="51" xfId="0" applyFont="1" applyFill="1" applyBorder="1" applyAlignment="1">
      <alignment horizontal="left" vertical="center" wrapText="1"/>
    </xf>
    <xf numFmtId="0" fontId="22" fillId="4" borderId="3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25" fillId="7" borderId="30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22" fillId="4" borderId="49" xfId="0" applyFont="1" applyFill="1" applyBorder="1" applyAlignment="1">
      <alignment horizontal="left" vertical="center" wrapText="1"/>
    </xf>
    <xf numFmtId="0" fontId="22" fillId="4" borderId="55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47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left" vertical="center"/>
    </xf>
    <xf numFmtId="0" fontId="16" fillId="0" borderId="45" xfId="0" applyFont="1" applyBorder="1" applyAlignment="1">
      <alignment vertical="center"/>
    </xf>
    <xf numFmtId="0" fontId="22" fillId="0" borderId="2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2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vertical="center"/>
    </xf>
    <xf numFmtId="0" fontId="16" fillId="0" borderId="51" xfId="0" applyFont="1" applyBorder="1" applyAlignment="1">
      <alignment horizontal="center" vertical="center"/>
    </xf>
  </cellXfs>
  <cellStyles count="4">
    <cellStyle name="Migliaia" xfId="1" builtinId="3"/>
    <cellStyle name="Normal 2" xfId="3" xr:uid="{675AAB42-25DD-41AE-AAB9-C1709C98DE19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topLeftCell="A8" zoomScaleNormal="100" workbookViewId="0">
      <selection activeCell="F27" sqref="F27"/>
    </sheetView>
  </sheetViews>
  <sheetFormatPr defaultColWidth="9.109375" defaultRowHeight="13.2" x14ac:dyDescent="0.25"/>
  <cols>
    <col min="1" max="1" width="7.5546875" style="1" customWidth="1"/>
    <col min="2" max="3" width="9.109375" style="1"/>
    <col min="4" max="4" width="23.6640625" style="1" customWidth="1"/>
    <col min="5" max="5" width="9.109375" style="1"/>
    <col min="6" max="6" width="10" style="1" bestFit="1" customWidth="1"/>
    <col min="7" max="7" width="23.109375" style="1" customWidth="1"/>
    <col min="8" max="8" width="5.6640625" style="1" customWidth="1"/>
    <col min="9" max="16384" width="9.109375" style="1"/>
  </cols>
  <sheetData>
    <row r="1" spans="1:9" ht="15" thickBot="1" x14ac:dyDescent="0.3">
      <c r="A1" s="150"/>
      <c r="B1" s="151"/>
      <c r="C1" s="151"/>
      <c r="D1" s="151"/>
      <c r="E1" s="151"/>
      <c r="F1" s="151"/>
      <c r="G1" s="151"/>
      <c r="H1" s="151"/>
      <c r="I1" s="152"/>
    </row>
    <row r="2" spans="1:9" ht="23.4" x14ac:dyDescent="0.25">
      <c r="A2" s="153" t="s">
        <v>60</v>
      </c>
      <c r="B2" s="154"/>
      <c r="C2" s="154"/>
      <c r="D2" s="154"/>
      <c r="E2" s="154"/>
      <c r="F2" s="154"/>
      <c r="G2" s="154"/>
      <c r="H2" s="154"/>
      <c r="I2" s="155"/>
    </row>
    <row r="3" spans="1:9" ht="18" x14ac:dyDescent="0.25">
      <c r="A3" s="2"/>
      <c r="B3" s="3"/>
      <c r="C3" s="4"/>
      <c r="D3" s="4"/>
      <c r="E3" s="4"/>
      <c r="F3" s="4"/>
      <c r="G3" s="4"/>
      <c r="H3" s="4"/>
      <c r="I3" s="5"/>
    </row>
    <row r="4" spans="1:9" ht="18" x14ac:dyDescent="0.25">
      <c r="A4" s="6"/>
      <c r="B4" s="156" t="s">
        <v>61</v>
      </c>
      <c r="C4" s="157"/>
      <c r="D4" s="157"/>
      <c r="E4" s="157"/>
      <c r="F4" s="157"/>
      <c r="G4" s="157"/>
      <c r="H4" s="158"/>
      <c r="I4" s="7"/>
    </row>
    <row r="5" spans="1:9" ht="38.25" customHeight="1" x14ac:dyDescent="0.25">
      <c r="A5" s="6"/>
      <c r="B5" s="159" t="s">
        <v>78</v>
      </c>
      <c r="C5" s="160"/>
      <c r="D5" s="160"/>
      <c r="E5" s="160"/>
      <c r="F5" s="160"/>
      <c r="G5" s="160"/>
      <c r="H5" s="8"/>
      <c r="I5" s="7"/>
    </row>
    <row r="6" spans="1:9" ht="68.25" customHeight="1" x14ac:dyDescent="0.25">
      <c r="A6" s="6"/>
      <c r="B6" s="159"/>
      <c r="C6" s="160"/>
      <c r="D6" s="160"/>
      <c r="E6" s="160"/>
      <c r="F6" s="160"/>
      <c r="G6" s="160"/>
      <c r="H6" s="8"/>
      <c r="I6" s="7"/>
    </row>
    <row r="7" spans="1:9" ht="18" x14ac:dyDescent="0.25">
      <c r="A7" s="6"/>
      <c r="B7" s="9"/>
      <c r="C7" s="10"/>
      <c r="D7" s="10"/>
      <c r="E7" s="10"/>
      <c r="F7" s="10"/>
      <c r="G7" s="10"/>
      <c r="H7" s="11"/>
      <c r="I7" s="7"/>
    </row>
    <row r="8" spans="1:9" ht="18" x14ac:dyDescent="0.3">
      <c r="A8" s="6"/>
      <c r="B8" s="9" t="s">
        <v>14</v>
      </c>
      <c r="C8" s="10"/>
      <c r="D8" s="10"/>
      <c r="E8" s="140"/>
      <c r="F8" s="141"/>
      <c r="G8" s="141"/>
      <c r="H8" s="11"/>
      <c r="I8" s="7"/>
    </row>
    <row r="9" spans="1:9" ht="18" x14ac:dyDescent="0.25">
      <c r="A9" s="6"/>
      <c r="B9" s="9"/>
      <c r="C9" s="10"/>
      <c r="D9" s="10"/>
      <c r="E9" s="12"/>
      <c r="F9" s="12"/>
      <c r="G9" s="12"/>
      <c r="H9" s="11"/>
      <c r="I9" s="7"/>
    </row>
    <row r="10" spans="1:9" ht="18" x14ac:dyDescent="0.3">
      <c r="A10" s="6"/>
      <c r="B10" s="13" t="s">
        <v>15</v>
      </c>
      <c r="C10" s="10"/>
      <c r="D10" s="10"/>
      <c r="E10" s="140"/>
      <c r="F10" s="141"/>
      <c r="G10" s="141"/>
      <c r="H10" s="11"/>
      <c r="I10" s="7"/>
    </row>
    <row r="11" spans="1:9" ht="18" x14ac:dyDescent="0.25">
      <c r="A11" s="6"/>
      <c r="B11" s="9"/>
      <c r="C11" s="10"/>
      <c r="D11" s="10"/>
      <c r="E11" s="12"/>
      <c r="F11" s="12"/>
      <c r="G11" s="12"/>
      <c r="H11" s="11"/>
      <c r="I11" s="7"/>
    </row>
    <row r="12" spans="1:9" ht="18" x14ac:dyDescent="0.3">
      <c r="A12" s="6"/>
      <c r="B12" s="9" t="s">
        <v>16</v>
      </c>
      <c r="C12" s="10"/>
      <c r="D12" s="10"/>
      <c r="E12" s="148"/>
      <c r="F12" s="149"/>
      <c r="G12" s="149"/>
      <c r="H12" s="11"/>
      <c r="I12" s="7"/>
    </row>
    <row r="13" spans="1:9" ht="18" x14ac:dyDescent="0.25">
      <c r="A13" s="6"/>
      <c r="B13" s="9"/>
      <c r="C13" s="10"/>
      <c r="D13" s="10"/>
      <c r="E13" s="12"/>
      <c r="F13" s="12"/>
      <c r="G13" s="12"/>
      <c r="H13" s="11"/>
      <c r="I13" s="7"/>
    </row>
    <row r="14" spans="1:9" ht="18" x14ac:dyDescent="0.25">
      <c r="A14" s="6"/>
      <c r="B14" s="9"/>
      <c r="C14" s="10"/>
      <c r="D14" s="10"/>
      <c r="E14" s="12"/>
      <c r="F14" s="12"/>
      <c r="G14" s="12"/>
      <c r="H14" s="11"/>
      <c r="I14" s="7"/>
    </row>
    <row r="15" spans="1:9" ht="18" x14ac:dyDescent="0.3">
      <c r="A15" s="6"/>
      <c r="B15" s="9" t="s">
        <v>62</v>
      </c>
      <c r="C15" s="10"/>
      <c r="D15" s="10"/>
      <c r="E15" s="140"/>
      <c r="F15" s="141"/>
      <c r="G15" s="141"/>
      <c r="H15" s="11"/>
      <c r="I15" s="7"/>
    </row>
    <row r="16" spans="1:9" ht="18" x14ac:dyDescent="0.25">
      <c r="A16" s="6"/>
      <c r="B16" s="9"/>
      <c r="C16" s="10"/>
      <c r="D16" s="10"/>
      <c r="E16" s="12"/>
      <c r="F16" s="12"/>
      <c r="G16" s="12"/>
      <c r="H16" s="11"/>
      <c r="I16" s="7"/>
    </row>
    <row r="17" spans="1:14" ht="18" x14ac:dyDescent="0.3">
      <c r="A17" s="6"/>
      <c r="B17" s="9" t="s">
        <v>63</v>
      </c>
      <c r="C17" s="10"/>
      <c r="D17" s="10"/>
      <c r="E17" s="140"/>
      <c r="F17" s="141"/>
      <c r="G17" s="141"/>
      <c r="H17" s="11"/>
      <c r="I17" s="7"/>
    </row>
    <row r="18" spans="1:14" ht="18" x14ac:dyDescent="0.25">
      <c r="A18" s="6"/>
      <c r="B18" s="9"/>
      <c r="C18" s="10"/>
      <c r="D18" s="10"/>
      <c r="E18" s="12"/>
      <c r="F18" s="12"/>
      <c r="G18" s="12"/>
      <c r="H18" s="11"/>
      <c r="I18" s="7"/>
    </row>
    <row r="19" spans="1:14" ht="18" x14ac:dyDescent="0.3">
      <c r="A19" s="6"/>
      <c r="B19" s="9" t="s">
        <v>64</v>
      </c>
      <c r="C19" s="10"/>
      <c r="D19" s="10"/>
      <c r="E19" s="140"/>
      <c r="F19" s="141"/>
      <c r="G19" s="141"/>
      <c r="H19" s="11"/>
      <c r="I19" s="7"/>
    </row>
    <row r="20" spans="1:14" ht="18" x14ac:dyDescent="0.3">
      <c r="A20" s="6"/>
      <c r="B20" s="9"/>
      <c r="C20" s="10"/>
      <c r="D20" s="10"/>
      <c r="E20" s="12"/>
      <c r="F20" s="12"/>
      <c r="G20" s="12"/>
      <c r="H20" s="11"/>
      <c r="I20" s="7"/>
      <c r="L20" s="72"/>
      <c r="M20" s="73"/>
      <c r="N20" s="73"/>
    </row>
    <row r="21" spans="1:14" ht="18" x14ac:dyDescent="0.3">
      <c r="A21" s="6"/>
      <c r="B21" s="9" t="s">
        <v>65</v>
      </c>
      <c r="C21" s="10"/>
      <c r="D21" s="10"/>
      <c r="E21" s="140"/>
      <c r="F21" s="141"/>
      <c r="G21" s="141"/>
      <c r="H21" s="11"/>
      <c r="I21" s="7"/>
    </row>
    <row r="22" spans="1:14" ht="18" x14ac:dyDescent="0.25">
      <c r="A22" s="6"/>
      <c r="B22" s="9"/>
      <c r="C22" s="10"/>
      <c r="D22" s="10"/>
      <c r="E22" s="12"/>
      <c r="F22" s="12"/>
      <c r="G22" s="12"/>
      <c r="H22" s="11"/>
      <c r="I22" s="7"/>
    </row>
    <row r="23" spans="1:14" ht="18" x14ac:dyDescent="0.3">
      <c r="A23" s="6"/>
      <c r="B23" s="9" t="s">
        <v>66</v>
      </c>
      <c r="C23" s="10"/>
      <c r="D23" s="10"/>
      <c r="E23" s="140"/>
      <c r="F23" s="141"/>
      <c r="G23" s="141"/>
      <c r="H23" s="11"/>
      <c r="I23" s="7"/>
    </row>
    <row r="24" spans="1:14" ht="18" x14ac:dyDescent="0.25">
      <c r="A24" s="6"/>
      <c r="B24" s="9"/>
      <c r="C24" s="10"/>
      <c r="D24" s="10"/>
      <c r="E24" s="12"/>
      <c r="F24" s="12"/>
      <c r="G24" s="12"/>
      <c r="H24" s="11"/>
      <c r="I24" s="7"/>
    </row>
    <row r="25" spans="1:14" ht="18" x14ac:dyDescent="0.3">
      <c r="A25" s="6"/>
      <c r="B25" s="9" t="s">
        <v>67</v>
      </c>
      <c r="C25" s="10"/>
      <c r="D25" s="10"/>
      <c r="E25" s="140"/>
      <c r="F25" s="141"/>
      <c r="G25" s="141"/>
      <c r="H25" s="11"/>
      <c r="I25" s="7"/>
    </row>
    <row r="26" spans="1:14" ht="18" x14ac:dyDescent="0.25">
      <c r="A26" s="6"/>
      <c r="B26" s="9"/>
      <c r="C26" s="10"/>
      <c r="D26" s="10"/>
      <c r="E26" s="14"/>
      <c r="F26" s="14"/>
      <c r="G26" s="14"/>
      <c r="H26" s="11"/>
      <c r="I26" s="7"/>
    </row>
    <row r="27" spans="1:14" ht="18" x14ac:dyDescent="0.3">
      <c r="A27" s="6"/>
      <c r="B27" s="9" t="s">
        <v>68</v>
      </c>
      <c r="C27" s="10"/>
      <c r="D27" s="10"/>
      <c r="E27" s="15"/>
      <c r="F27" s="125"/>
      <c r="G27" s="14"/>
      <c r="H27" s="11"/>
      <c r="I27" s="7"/>
    </row>
    <row r="28" spans="1:14" ht="18" x14ac:dyDescent="0.25">
      <c r="A28" s="6"/>
      <c r="B28" s="16"/>
      <c r="C28" s="17"/>
      <c r="D28" s="17"/>
      <c r="E28" s="17"/>
      <c r="F28" s="17"/>
      <c r="G28" s="17"/>
      <c r="H28" s="18"/>
      <c r="I28" s="7"/>
    </row>
    <row r="29" spans="1:14" ht="18" x14ac:dyDescent="0.25">
      <c r="A29" s="19"/>
      <c r="B29" s="20"/>
      <c r="C29" s="17"/>
      <c r="D29" s="17"/>
      <c r="E29" s="17"/>
      <c r="F29" s="17"/>
      <c r="G29" s="17"/>
      <c r="H29" s="17"/>
      <c r="I29" s="21"/>
    </row>
    <row r="30" spans="1:14" ht="18" x14ac:dyDescent="0.25">
      <c r="A30" s="22"/>
      <c r="B30" s="23"/>
      <c r="C30" s="10"/>
      <c r="D30" s="10"/>
      <c r="E30" s="10"/>
      <c r="F30" s="10"/>
      <c r="G30" s="10"/>
      <c r="H30" s="10"/>
      <c r="I30" s="22"/>
    </row>
    <row r="31" spans="1:14" ht="18.600000000000001" thickBot="1" x14ac:dyDescent="0.3">
      <c r="A31" s="22"/>
      <c r="B31" s="23"/>
      <c r="C31" s="10"/>
      <c r="D31" s="10"/>
      <c r="E31" s="10"/>
      <c r="F31" s="10"/>
      <c r="G31" s="10"/>
      <c r="H31" s="10"/>
      <c r="I31" s="22"/>
    </row>
    <row r="32" spans="1:14" ht="18" x14ac:dyDescent="0.35">
      <c r="B32" s="24" t="s">
        <v>12</v>
      </c>
      <c r="C32" s="142" t="s">
        <v>103</v>
      </c>
      <c r="D32" s="142"/>
      <c r="E32" s="142"/>
      <c r="F32" s="142"/>
      <c r="G32" s="143"/>
      <c r="H32" s="25"/>
    </row>
    <row r="33" spans="2:8" ht="18" x14ac:dyDescent="0.35">
      <c r="B33" s="26"/>
      <c r="C33" s="144"/>
      <c r="D33" s="144"/>
      <c r="E33" s="144"/>
      <c r="F33" s="144"/>
      <c r="G33" s="145"/>
      <c r="H33" s="25"/>
    </row>
    <row r="34" spans="2:8" ht="18" x14ac:dyDescent="0.35">
      <c r="B34" s="26"/>
      <c r="C34" s="144"/>
      <c r="D34" s="144"/>
      <c r="E34" s="144"/>
      <c r="F34" s="144"/>
      <c r="G34" s="145"/>
      <c r="H34" s="25"/>
    </row>
    <row r="35" spans="2:8" ht="30" customHeight="1" thickBot="1" x14ac:dyDescent="0.4">
      <c r="B35" s="27"/>
      <c r="C35" s="146"/>
      <c r="D35" s="146"/>
      <c r="E35" s="146"/>
      <c r="F35" s="146"/>
      <c r="G35" s="147"/>
      <c r="H35" s="25"/>
    </row>
  </sheetData>
  <sheetProtection algorithmName="SHA-512" hashValue="T44/pad64yuyBpdkx0lL4CJeTQtoczE2/Lqm0LL0Wv9DxP42r2gZBh0+GsG3ovN0w4rDK2Om1B99XQLFtrFUKw==" saltValue="HZQSSA2QHSVxczko9PPKAQ==" spinCount="100000" sheet="1" selectLockedCells="1"/>
  <mergeCells count="14">
    <mergeCell ref="E10:G10"/>
    <mergeCell ref="A1:I1"/>
    <mergeCell ref="A2:I2"/>
    <mergeCell ref="B4:H4"/>
    <mergeCell ref="B5:G6"/>
    <mergeCell ref="E8:G8"/>
    <mergeCell ref="E25:G25"/>
    <mergeCell ref="C32:G35"/>
    <mergeCell ref="E12:G12"/>
    <mergeCell ref="E15:G15"/>
    <mergeCell ref="E17:G17"/>
    <mergeCell ref="E19:G19"/>
    <mergeCell ref="E21:G21"/>
    <mergeCell ref="E23:G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showGridLines="0" zoomScale="120" zoomScaleNormal="120" workbookViewId="0">
      <selection activeCell="D11" sqref="D11:H11"/>
    </sheetView>
  </sheetViews>
  <sheetFormatPr defaultColWidth="9.109375" defaultRowHeight="15.6" x14ac:dyDescent="0.25"/>
  <cols>
    <col min="1" max="1" width="9.44140625" style="74" customWidth="1"/>
    <col min="2" max="2" width="11.5546875" style="74" customWidth="1"/>
    <col min="3" max="3" width="11.44140625" style="74" customWidth="1"/>
    <col min="4" max="4" width="9.33203125" style="74" customWidth="1"/>
    <col min="5" max="5" width="11" style="74" bestFit="1" customWidth="1"/>
    <col min="6" max="6" width="10.88671875" style="74" customWidth="1"/>
    <col min="7" max="7" width="10.6640625" style="74" customWidth="1"/>
    <col min="8" max="8" width="18.6640625" style="74" customWidth="1"/>
    <col min="9" max="9" width="11.44140625" style="74" customWidth="1"/>
    <col min="10" max="16384" width="9.109375" style="74"/>
  </cols>
  <sheetData>
    <row r="1" spans="1:9" ht="16.2" thickBot="1" x14ac:dyDescent="0.3">
      <c r="A1" s="165" t="s">
        <v>25</v>
      </c>
      <c r="B1" s="166"/>
      <c r="C1" s="28">
        <f>Anagrafica!F27</f>
        <v>0</v>
      </c>
    </row>
    <row r="2" spans="1:9" ht="12.75" customHeight="1" thickBot="1" x14ac:dyDescent="0.3">
      <c r="A2" s="75"/>
    </row>
    <row r="3" spans="1:9" ht="13.5" customHeight="1" thickBot="1" x14ac:dyDescent="0.3">
      <c r="A3" s="167" t="s">
        <v>48</v>
      </c>
      <c r="B3" s="168"/>
      <c r="C3" s="169"/>
      <c r="D3" s="173"/>
      <c r="E3" s="174"/>
      <c r="F3" s="174"/>
      <c r="G3" s="174"/>
      <c r="H3" s="175"/>
    </row>
    <row r="4" spans="1:9" ht="13.5" customHeight="1" thickBot="1" x14ac:dyDescent="0.3">
      <c r="A4" s="167" t="s">
        <v>57</v>
      </c>
      <c r="B4" s="168"/>
      <c r="C4" s="169"/>
      <c r="D4" s="173"/>
      <c r="E4" s="174"/>
      <c r="F4" s="174"/>
      <c r="G4" s="174"/>
      <c r="H4" s="175"/>
    </row>
    <row r="5" spans="1:9" ht="13.5" customHeight="1" thickBot="1" x14ac:dyDescent="0.3">
      <c r="A5" s="167" t="s">
        <v>58</v>
      </c>
      <c r="B5" s="168"/>
      <c r="C5" s="169"/>
      <c r="D5" s="173"/>
      <c r="E5" s="174"/>
      <c r="F5" s="174"/>
      <c r="G5" s="174"/>
      <c r="H5" s="175"/>
    </row>
    <row r="6" spans="1:9" ht="13.5" customHeight="1" thickBot="1" x14ac:dyDescent="0.3">
      <c r="A6" s="167" t="s">
        <v>79</v>
      </c>
      <c r="B6" s="187"/>
      <c r="C6" s="188"/>
      <c r="D6" s="173"/>
      <c r="E6" s="174"/>
      <c r="F6" s="174"/>
      <c r="G6" s="174"/>
      <c r="H6" s="175"/>
    </row>
    <row r="7" spans="1:9" ht="15.75" customHeight="1" thickBot="1" x14ac:dyDescent="0.3">
      <c r="A7" s="167" t="s">
        <v>49</v>
      </c>
      <c r="B7" s="168"/>
      <c r="C7" s="169"/>
      <c r="D7" s="176"/>
      <c r="E7" s="177"/>
      <c r="F7" s="177"/>
      <c r="G7" s="177"/>
      <c r="H7" s="178"/>
    </row>
    <row r="8" spans="1:9" ht="12.75" customHeight="1" thickBot="1" x14ac:dyDescent="0.3">
      <c r="A8" s="75"/>
    </row>
    <row r="10" spans="1:9" ht="16.2" thickBot="1" x14ac:dyDescent="0.3">
      <c r="A10" s="75"/>
    </row>
    <row r="11" spans="1:9" ht="31.5" customHeight="1" thickBot="1" x14ac:dyDescent="0.3">
      <c r="A11" s="167" t="s">
        <v>69</v>
      </c>
      <c r="B11" s="168"/>
      <c r="C11" s="169"/>
      <c r="D11" s="170"/>
      <c r="E11" s="171"/>
      <c r="F11" s="171"/>
      <c r="G11" s="171"/>
      <c r="H11" s="172"/>
      <c r="I11" s="76"/>
    </row>
    <row r="12" spans="1:9" ht="36" customHeight="1" x14ac:dyDescent="0.25">
      <c r="A12" s="184" t="s">
        <v>50</v>
      </c>
      <c r="B12" s="185"/>
      <c r="C12" s="185"/>
      <c r="D12" s="185"/>
      <c r="E12" s="185"/>
      <c r="F12" s="185"/>
      <c r="G12" s="185"/>
      <c r="H12" s="185"/>
      <c r="I12" s="76"/>
    </row>
    <row r="13" spans="1:9" ht="36" customHeight="1" x14ac:dyDescent="0.25">
      <c r="A13" s="77"/>
      <c r="B13" s="78"/>
      <c r="C13" s="78"/>
      <c r="D13" s="78"/>
      <c r="E13" s="78"/>
      <c r="F13" s="78"/>
      <c r="G13" s="78"/>
      <c r="H13" s="78"/>
      <c r="I13" s="76"/>
    </row>
    <row r="14" spans="1:9" ht="14.25" customHeight="1" x14ac:dyDescent="0.25">
      <c r="A14" s="181">
        <v>1</v>
      </c>
      <c r="B14" s="181"/>
      <c r="C14" s="181"/>
      <c r="D14" s="186" t="s">
        <v>51</v>
      </c>
      <c r="E14" s="186"/>
      <c r="F14" s="186"/>
      <c r="G14" s="186"/>
      <c r="H14" s="186"/>
    </row>
    <row r="15" spans="1:9" ht="29.25" customHeight="1" thickBot="1" x14ac:dyDescent="0.3">
      <c r="A15" s="182">
        <v>2</v>
      </c>
      <c r="B15" s="182"/>
      <c r="C15" s="182"/>
      <c r="D15" s="183" t="s">
        <v>52</v>
      </c>
      <c r="E15" s="183"/>
      <c r="F15" s="183"/>
      <c r="G15" s="183"/>
      <c r="H15" s="183"/>
    </row>
    <row r="16" spans="1:9" ht="14.25" customHeight="1" x14ac:dyDescent="0.25">
      <c r="A16" s="189">
        <v>3</v>
      </c>
      <c r="B16" s="190"/>
      <c r="C16" s="190"/>
      <c r="D16" s="191" t="s">
        <v>53</v>
      </c>
      <c r="E16" s="191"/>
      <c r="F16" s="191"/>
      <c r="G16" s="191"/>
      <c r="H16" s="192"/>
    </row>
    <row r="17" spans="1:8" ht="32.25" customHeight="1" x14ac:dyDescent="0.25">
      <c r="A17" s="193">
        <v>4</v>
      </c>
      <c r="B17" s="194"/>
      <c r="C17" s="194"/>
      <c r="D17" s="195" t="s">
        <v>54</v>
      </c>
      <c r="E17" s="195"/>
      <c r="F17" s="195"/>
      <c r="G17" s="195"/>
      <c r="H17" s="196"/>
    </row>
    <row r="18" spans="1:8" ht="14.25" customHeight="1" thickBot="1" x14ac:dyDescent="0.3">
      <c r="A18" s="161">
        <v>5</v>
      </c>
      <c r="B18" s="162"/>
      <c r="C18" s="162"/>
      <c r="D18" s="163" t="s">
        <v>55</v>
      </c>
      <c r="E18" s="163"/>
      <c r="F18" s="163"/>
      <c r="G18" s="163"/>
      <c r="H18" s="164"/>
    </row>
    <row r="19" spans="1:8" ht="14.25" customHeight="1" x14ac:dyDescent="0.25">
      <c r="A19" s="179">
        <v>6</v>
      </c>
      <c r="B19" s="179"/>
      <c r="C19" s="179"/>
      <c r="D19" s="180" t="s">
        <v>56</v>
      </c>
      <c r="E19" s="180"/>
      <c r="F19" s="180"/>
      <c r="G19" s="180"/>
      <c r="H19" s="180"/>
    </row>
    <row r="20" spans="1:8" x14ac:dyDescent="0.25">
      <c r="A20" s="179">
        <v>7</v>
      </c>
      <c r="B20" s="179"/>
      <c r="C20" s="179"/>
      <c r="D20" s="180" t="s">
        <v>95</v>
      </c>
      <c r="E20" s="180"/>
      <c r="F20" s="180"/>
      <c r="G20" s="180"/>
      <c r="H20" s="180"/>
    </row>
  </sheetData>
  <sheetProtection algorithmName="SHA-512" hashValue="L0z2SF3+0iU1pJL4Iulh1NicSW6MqlO9iwwzcwKcluflq0od6+gZNRVDd5f06lOeV5ttp6JfUyQy259A6LKvlw==" saltValue="7sspqdQ2w4Cwo/mzQmsO5g==" spinCount="100000" sheet="1" selectLockedCells="1"/>
  <mergeCells count="28">
    <mergeCell ref="A20:C20"/>
    <mergeCell ref="D20:H20"/>
    <mergeCell ref="A4:C4"/>
    <mergeCell ref="A14:C14"/>
    <mergeCell ref="A15:C15"/>
    <mergeCell ref="D15:H15"/>
    <mergeCell ref="A12:H12"/>
    <mergeCell ref="D14:H14"/>
    <mergeCell ref="A6:C6"/>
    <mergeCell ref="D6:H6"/>
    <mergeCell ref="A16:C16"/>
    <mergeCell ref="D16:H16"/>
    <mergeCell ref="A19:C19"/>
    <mergeCell ref="D19:H19"/>
    <mergeCell ref="A17:C17"/>
    <mergeCell ref="D17:H17"/>
    <mergeCell ref="A18:C18"/>
    <mergeCell ref="D18:H18"/>
    <mergeCell ref="A1:B1"/>
    <mergeCell ref="A11:C11"/>
    <mergeCell ref="D11:H11"/>
    <mergeCell ref="A3:C3"/>
    <mergeCell ref="D3:H3"/>
    <mergeCell ref="A7:C7"/>
    <mergeCell ref="A5:C5"/>
    <mergeCell ref="D7:H7"/>
    <mergeCell ref="D4:H4"/>
    <mergeCell ref="D5:H5"/>
  </mergeCells>
  <phoneticPr fontId="0" type="noConversion"/>
  <pageMargins left="0.61" right="0.24" top="0.53" bottom="0.23" header="0.17" footer="0.16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1"/>
  <sheetViews>
    <sheetView showGridLines="0" topLeftCell="A16" zoomScaleNormal="100" workbookViewId="0">
      <selection activeCell="B27" sqref="B27:C27"/>
    </sheetView>
  </sheetViews>
  <sheetFormatPr defaultColWidth="9.109375" defaultRowHeight="13.8" x14ac:dyDescent="0.25"/>
  <cols>
    <col min="1" max="1" width="9.109375" style="35"/>
    <col min="2" max="2" width="13.5546875" style="35" customWidth="1"/>
    <col min="3" max="3" width="18.88671875" style="35" customWidth="1"/>
    <col min="4" max="4" width="15.5546875" style="35" customWidth="1"/>
    <col min="5" max="5" width="17.33203125" style="35" customWidth="1"/>
    <col min="6" max="6" width="15.109375" style="35" customWidth="1"/>
    <col min="7" max="7" width="5.88671875" style="35" customWidth="1"/>
    <col min="8" max="12" width="12.33203125" style="35" customWidth="1"/>
    <col min="13" max="13" width="11.6640625" style="35" customWidth="1"/>
    <col min="14" max="16384" width="9.109375" style="35"/>
  </cols>
  <sheetData>
    <row r="1" spans="2:13" ht="14.4" thickBot="1" x14ac:dyDescent="0.3">
      <c r="B1" s="208" t="s">
        <v>25</v>
      </c>
      <c r="C1" s="209"/>
      <c r="D1" s="29">
        <f>Anagrafica!F27</f>
        <v>0</v>
      </c>
    </row>
    <row r="2" spans="2:13" s="84" customFormat="1" ht="3.75" customHeight="1" thickBot="1" x14ac:dyDescent="0.3">
      <c r="B2" s="30"/>
      <c r="C2" s="30"/>
      <c r="D2" s="31"/>
    </row>
    <row r="3" spans="2:13" s="84" customFormat="1" ht="14.4" thickBot="1" x14ac:dyDescent="0.3">
      <c r="B3" s="208" t="s">
        <v>36</v>
      </c>
      <c r="C3" s="209"/>
      <c r="D3" s="29">
        <f>'Dati località'!D7</f>
        <v>0</v>
      </c>
    </row>
    <row r="4" spans="2:13" ht="14.4" thickBot="1" x14ac:dyDescent="0.3"/>
    <row r="5" spans="2:13" ht="14.4" thickBot="1" x14ac:dyDescent="0.3">
      <c r="B5" s="215" t="s">
        <v>104</v>
      </c>
      <c r="C5" s="216"/>
      <c r="D5" s="216"/>
      <c r="E5" s="216"/>
      <c r="F5" s="216"/>
      <c r="G5" s="216"/>
      <c r="H5" s="216"/>
      <c r="I5" s="217"/>
      <c r="J5" s="217"/>
      <c r="K5" s="217"/>
      <c r="L5" s="218"/>
      <c r="M5" s="85"/>
    </row>
    <row r="6" spans="2:13" ht="14.4" thickBot="1" x14ac:dyDescent="0.3">
      <c r="B6" s="215" t="s">
        <v>72</v>
      </c>
      <c r="C6" s="216"/>
      <c r="D6" s="216"/>
      <c r="E6" s="216"/>
      <c r="F6" s="216"/>
      <c r="G6" s="216"/>
      <c r="H6" s="216"/>
      <c r="I6" s="219"/>
      <c r="J6" s="219"/>
      <c r="K6" s="219"/>
      <c r="L6" s="220"/>
    </row>
    <row r="7" spans="2:13" ht="14.4" thickBot="1" x14ac:dyDescent="0.3">
      <c r="B7" s="221" t="s">
        <v>106</v>
      </c>
      <c r="C7" s="222"/>
      <c r="D7" s="222"/>
      <c r="E7" s="222"/>
      <c r="F7" s="222"/>
      <c r="G7" s="222"/>
      <c r="H7" s="222"/>
      <c r="I7" s="217"/>
      <c r="J7" s="217"/>
      <c r="K7" s="217"/>
      <c r="L7" s="218"/>
      <c r="M7" s="33"/>
    </row>
    <row r="8" spans="2:13" ht="14.4" thickBot="1" x14ac:dyDescent="0.3">
      <c r="B8" s="221" t="s">
        <v>97</v>
      </c>
      <c r="C8" s="222"/>
      <c r="D8" s="222"/>
      <c r="E8" s="222"/>
      <c r="F8" s="222"/>
      <c r="G8" s="222"/>
      <c r="H8" s="222"/>
      <c r="I8" s="217"/>
      <c r="J8" s="217"/>
      <c r="K8" s="217"/>
      <c r="L8" s="218"/>
      <c r="M8" s="33"/>
    </row>
    <row r="9" spans="2:13" x14ac:dyDescent="0.25">
      <c r="B9" s="34"/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</row>
    <row r="10" spans="2:13" ht="14.4" thickBot="1" x14ac:dyDescent="0.3">
      <c r="B10" s="197" t="s">
        <v>84</v>
      </c>
      <c r="C10" s="198"/>
      <c r="D10" s="198"/>
      <c r="E10" s="198"/>
      <c r="F10" s="198"/>
      <c r="G10" s="34"/>
      <c r="H10" s="34"/>
      <c r="I10" s="34"/>
      <c r="J10" s="34"/>
      <c r="K10" s="34"/>
      <c r="L10" s="34"/>
      <c r="M10" s="34"/>
    </row>
    <row r="11" spans="2:13" ht="15.6" thickBot="1" x14ac:dyDescent="0.3">
      <c r="B11" s="210" t="s">
        <v>112</v>
      </c>
      <c r="C11" s="211"/>
      <c r="D11" s="211"/>
      <c r="E11" s="211"/>
      <c r="F11" s="212"/>
      <c r="H11" s="231" t="s">
        <v>107</v>
      </c>
      <c r="I11" s="232"/>
      <c r="J11" s="232"/>
      <c r="K11" s="232"/>
      <c r="L11" s="233"/>
    </row>
    <row r="12" spans="2:13" ht="28.2" thickBot="1" x14ac:dyDescent="0.3">
      <c r="B12" s="213" t="s">
        <v>70</v>
      </c>
      <c r="C12" s="214"/>
      <c r="D12" s="87" t="s">
        <v>99</v>
      </c>
      <c r="E12" s="87" t="s">
        <v>100</v>
      </c>
      <c r="F12" s="88" t="s">
        <v>101</v>
      </c>
      <c r="G12" s="86"/>
      <c r="H12" s="234"/>
      <c r="I12" s="235"/>
      <c r="J12" s="235"/>
      <c r="K12" s="235"/>
      <c r="L12" s="236"/>
    </row>
    <row r="13" spans="2:13" ht="14.4" thickBot="1" x14ac:dyDescent="0.3">
      <c r="B13" s="201"/>
      <c r="C13" s="202"/>
      <c r="D13" s="89">
        <f>IF('Dati località'!D11=1,'Dati RTDG-tau1'!B7,IF('Dati località'!D11=2,'Dati RTDG-tau1'!B12,IF('Dati località'!D11=3,'Dati RTDG-tau1'!B17,IF('Dati località'!D11=4,'Dati RTDG-tau1'!B22,IF('Dati località'!D11=5,'Dati RTDG-tau1'!B27,IF('Dati località'!D11=6,'Dati RTDG-tau1'!B32,IF('Dati località'!D11=7,'Dati RTDG-tau1'!B37,0)))))))</f>
        <v>0</v>
      </c>
      <c r="E13" s="89">
        <f>IF('Dati località'!D11=1,'Dati RTDG-tau1'!B8,IF('Dati località'!D11=2,'Dati RTDG-tau1'!B13,IF('Dati località'!D11=3,'Dati RTDG-tau1'!B18,IF('Dati località'!D11=4,'Dati RTDG-tau1'!B23,IF('Dati località'!D11=5,'Dati RTDG-tau1'!B28,IF('Dati località'!D11=6,'Dati RTDG-tau1'!B33,IF('Dati località'!D11=7,'Dati RTDG-tau1'!B38,0)))))))</f>
        <v>0</v>
      </c>
      <c r="F13" s="90">
        <f>IF('Dati località'!D11=1,'Dati RTDG-tau1'!B9,IF('Dati località'!D11=2,'Dati RTDG-tau1'!B14,IF('Dati località'!D11=3,'Dati RTDG-tau1'!B19,IF('Dati località'!D11=4,'Dati RTDG-tau1'!B24,IF('Dati località'!D11=5,'Dati RTDG-tau1'!B29,IF('Dati località'!D11=6,'Dati RTDG-tau1'!B34,IF('Dati località'!D11=7,'Dati RTDG-tau1'!B39,0)))))))</f>
        <v>0</v>
      </c>
      <c r="G13" s="91"/>
      <c r="H13" s="234"/>
      <c r="I13" s="235"/>
      <c r="J13" s="235"/>
      <c r="K13" s="235"/>
      <c r="L13" s="236"/>
    </row>
    <row r="14" spans="2:13" ht="14.4" thickBot="1" x14ac:dyDescent="0.3">
      <c r="B14" s="199" t="s">
        <v>9</v>
      </c>
      <c r="C14" s="200"/>
      <c r="D14" s="92">
        <f>D13*$B$13</f>
        <v>0</v>
      </c>
      <c r="E14" s="92">
        <f>E13*$B$13</f>
        <v>0</v>
      </c>
      <c r="F14" s="92">
        <f>F13*$B$13</f>
        <v>0</v>
      </c>
      <c r="H14" s="234"/>
      <c r="I14" s="235"/>
      <c r="J14" s="235"/>
      <c r="K14" s="235"/>
      <c r="L14" s="236"/>
    </row>
    <row r="15" spans="2:13" ht="25.5" customHeight="1" thickBot="1" x14ac:dyDescent="0.3">
      <c r="B15" s="203" t="s">
        <v>29</v>
      </c>
      <c r="C15" s="204"/>
      <c r="D15" s="205">
        <f>D14+E14+F14</f>
        <v>0</v>
      </c>
      <c r="E15" s="206"/>
      <c r="F15" s="207"/>
      <c r="H15" s="237"/>
      <c r="I15" s="238"/>
      <c r="J15" s="238"/>
      <c r="K15" s="238"/>
      <c r="L15" s="239"/>
    </row>
    <row r="16" spans="2:13" ht="16.5" customHeight="1" x14ac:dyDescent="0.25">
      <c r="B16" s="93"/>
      <c r="C16" s="93"/>
      <c r="D16" s="83"/>
      <c r="E16" s="83"/>
      <c r="F16" s="83"/>
    </row>
    <row r="17" spans="2:13" ht="14.4" thickBot="1" x14ac:dyDescent="0.3">
      <c r="B17" s="197" t="s">
        <v>85</v>
      </c>
      <c r="C17" s="198"/>
      <c r="D17" s="198"/>
      <c r="E17" s="198"/>
      <c r="F17" s="198"/>
    </row>
    <row r="18" spans="2:13" ht="25.5" customHeight="1" thickBot="1" x14ac:dyDescent="0.3">
      <c r="B18" s="210" t="s">
        <v>113</v>
      </c>
      <c r="C18" s="211"/>
      <c r="D18" s="211"/>
      <c r="E18" s="211"/>
      <c r="F18" s="212"/>
    </row>
    <row r="19" spans="2:13" ht="28.2" thickBot="1" x14ac:dyDescent="0.3">
      <c r="B19" s="213" t="s">
        <v>70</v>
      </c>
      <c r="C19" s="214"/>
      <c r="D19" s="87" t="s">
        <v>99</v>
      </c>
      <c r="E19" s="87" t="s">
        <v>100</v>
      </c>
      <c r="F19" s="88" t="s">
        <v>101</v>
      </c>
    </row>
    <row r="20" spans="2:13" ht="14.4" thickBot="1" x14ac:dyDescent="0.3">
      <c r="B20" s="201"/>
      <c r="C20" s="202"/>
      <c r="D20" s="89">
        <f>IF('Dati località'!D11=1,'Dati RTDG-tau1'!C7,IF('Dati località'!D11=2,'Dati RTDG-tau1'!C12,IF('Dati località'!D11=3,'Dati RTDG-tau1'!C17,IF('Dati località'!D11=4,'Dati RTDG-tau1'!C22,IF('Dati località'!D11=5,'Dati RTDG-tau1'!C27,IF('Dati località'!D11=6,'Dati RTDG-tau1'!C32,IF('Dati località'!D11=7,'Dati RTDG-tau1'!C37,0)))))))</f>
        <v>0</v>
      </c>
      <c r="E20" s="89">
        <f>IF('Dati località'!D11=1,'Dati RTDG-tau1'!C8,IF('Dati località'!D11=2,'Dati RTDG-tau1'!C13,IF('Dati località'!D11=3,'Dati RTDG-tau1'!C18,IF('Dati località'!D11=4,'Dati RTDG-tau1'!C23,IF('Dati località'!D11=5,'Dati RTDG-tau1'!C28,IF('Dati località'!D11=6,'Dati RTDG-tau1'!C33,IF('Dati località'!D11=7,'Dati RTDG-tau1'!C38,0)))))))</f>
        <v>0</v>
      </c>
      <c r="F20" s="90">
        <f>IF('Dati località'!D11=1,'Dati RTDG-tau1'!C9,IF('Dati località'!D11=2,'Dati RTDG-tau1'!C14,IF('Dati località'!D11=3,'Dati RTDG-tau1'!C19,IF('Dati località'!D11=4,'Dati RTDG-tau1'!C24,IF('Dati località'!D11=5,'Dati RTDG-tau1'!C29,IF('Dati località'!D11=6,'Dati RTDG-tau1'!C34,IF('Dati località'!D11=7,'Dati RTDG-tau1'!D39,0)))))))</f>
        <v>0</v>
      </c>
    </row>
    <row r="21" spans="2:13" ht="15" customHeight="1" thickBot="1" x14ac:dyDescent="0.3">
      <c r="B21" s="199" t="s">
        <v>9</v>
      </c>
      <c r="C21" s="200"/>
      <c r="D21" s="92">
        <f>D20*$B$20</f>
        <v>0</v>
      </c>
      <c r="E21" s="92">
        <f>E20*$B$20</f>
        <v>0</v>
      </c>
      <c r="F21" s="92">
        <f>F20*$B$20</f>
        <v>0</v>
      </c>
    </row>
    <row r="22" spans="2:13" ht="30" customHeight="1" thickBot="1" x14ac:dyDescent="0.3">
      <c r="B22" s="203" t="s">
        <v>29</v>
      </c>
      <c r="C22" s="204"/>
      <c r="D22" s="205">
        <f>D21+E21+F21</f>
        <v>0</v>
      </c>
      <c r="E22" s="206"/>
      <c r="F22" s="207"/>
    </row>
    <row r="23" spans="2:13" x14ac:dyDescent="0.25">
      <c r="B23" s="93"/>
      <c r="C23" s="93"/>
      <c r="D23" s="83"/>
      <c r="E23" s="83"/>
      <c r="F23" s="83"/>
    </row>
    <row r="24" spans="2:13" ht="14.4" thickBot="1" x14ac:dyDescent="0.3">
      <c r="B24" s="197" t="s">
        <v>86</v>
      </c>
      <c r="C24" s="198"/>
      <c r="D24" s="198"/>
      <c r="E24" s="198"/>
      <c r="F24" s="198"/>
    </row>
    <row r="25" spans="2:13" ht="15.6" thickBot="1" x14ac:dyDescent="0.3">
      <c r="B25" s="210" t="s">
        <v>112</v>
      </c>
      <c r="C25" s="211"/>
      <c r="D25" s="211"/>
      <c r="E25" s="211"/>
      <c r="F25" s="212"/>
    </row>
    <row r="26" spans="2:13" ht="28.2" thickBot="1" x14ac:dyDescent="0.3">
      <c r="B26" s="213" t="s">
        <v>70</v>
      </c>
      <c r="C26" s="214"/>
      <c r="D26" s="87" t="s">
        <v>99</v>
      </c>
      <c r="E26" s="87" t="s">
        <v>100</v>
      </c>
      <c r="F26" s="88" t="s">
        <v>101</v>
      </c>
    </row>
    <row r="27" spans="2:13" ht="14.4" thickBot="1" x14ac:dyDescent="0.3">
      <c r="B27" s="201"/>
      <c r="C27" s="202"/>
      <c r="D27" s="89">
        <f>IF('Dati località'!D11=1,'Dati RTDG-tau1'!D7,IF('Dati località'!D11=2,'Dati RTDG-tau1'!D12,IF('Dati località'!D11=3,'Dati RTDG-tau1'!D17,IF('Dati località'!D11=4,'Dati RTDG-tau1'!D22,IF('Dati località'!D11=5,'Dati RTDG-tau1'!D27,IF('Dati località'!D11=6,'Dati RTDG-tau1'!D32,IF('Dati località'!D11=7,'Dati RTDG-tau1'!D37,0)))))))</f>
        <v>0</v>
      </c>
      <c r="E27" s="89">
        <f>IF('Dati località'!D11=1,'Dati RTDG-tau1'!D8,IF('Dati località'!D11=2,'Dati RTDG-tau1'!D13,IF('Dati località'!D11=3,'Dati RTDG-tau1'!D18,IF('Dati località'!D11=4,'Dati RTDG-tau1'!D23,IF('Dati località'!D11=5,'Dati RTDG-tau1'!D28,IF('Dati località'!D11=6,'Dati RTDG-tau1'!D33,IF('Dati località'!D11=7,'Dati RTDG-tau1'!D38,0)))))))</f>
        <v>0</v>
      </c>
      <c r="F27" s="90">
        <f>IF('Dati località'!D11=1,'Dati RTDG-tau1'!D9,IF('Dati località'!D11=2,'Dati RTDG-tau1'!D14,IF('Dati località'!D11=3,'Dati RTDG-tau1'!D19,IF('Dati località'!D11=4,'Dati RTDG-tau1'!D24,IF('Dati località'!D11=5,'Dati RTDG-tau1'!D29,IF('Dati località'!D11=6,'Dati RTDG-tau1'!D34,IF('Dati località'!D11=7,'Dati RTDG-tau1'!D39,0)))))))</f>
        <v>0</v>
      </c>
    </row>
    <row r="28" spans="2:13" ht="14.4" thickBot="1" x14ac:dyDescent="0.3">
      <c r="B28" s="199" t="s">
        <v>9</v>
      </c>
      <c r="C28" s="200"/>
      <c r="D28" s="108">
        <f>D27*$B$27</f>
        <v>0</v>
      </c>
      <c r="E28" s="108">
        <f>E27*$B$27</f>
        <v>0</v>
      </c>
      <c r="F28" s="108">
        <f>F27*$B$27</f>
        <v>0</v>
      </c>
    </row>
    <row r="29" spans="2:13" ht="30" customHeight="1" thickBot="1" x14ac:dyDescent="0.3">
      <c r="B29" s="203" t="s">
        <v>29</v>
      </c>
      <c r="C29" s="204"/>
      <c r="D29" s="205">
        <f>D28+E28+F28</f>
        <v>0</v>
      </c>
      <c r="E29" s="206"/>
      <c r="F29" s="207"/>
    </row>
    <row r="30" spans="2:13" ht="15" customHeight="1" x14ac:dyDescent="0.25">
      <c r="B30" s="34"/>
      <c r="C30" s="34"/>
      <c r="D30" s="34"/>
      <c r="E30" s="34"/>
      <c r="F30" s="34"/>
    </row>
    <row r="31" spans="2:13" ht="14.4" thickBot="1" x14ac:dyDescent="0.3">
      <c r="B31" s="34"/>
      <c r="C31" s="34"/>
      <c r="D31" s="34"/>
      <c r="E31" s="34"/>
      <c r="F31" s="34"/>
    </row>
    <row r="32" spans="2:13" ht="15.6" thickBot="1" x14ac:dyDescent="0.3">
      <c r="B32" s="210" t="s">
        <v>114</v>
      </c>
      <c r="C32" s="211"/>
      <c r="D32" s="211"/>
      <c r="E32" s="211"/>
      <c r="F32" s="212"/>
      <c r="J32" s="95"/>
      <c r="K32" s="95"/>
      <c r="L32" s="95"/>
      <c r="M32" s="95"/>
    </row>
    <row r="33" spans="2:11" ht="28.2" thickBot="1" x14ac:dyDescent="0.3">
      <c r="B33" s="36" t="s">
        <v>0</v>
      </c>
      <c r="C33" s="37" t="s">
        <v>10</v>
      </c>
      <c r="D33" s="38" t="s">
        <v>13</v>
      </c>
      <c r="E33" s="39" t="s">
        <v>71</v>
      </c>
      <c r="F33" s="40" t="s">
        <v>11</v>
      </c>
      <c r="I33" s="95"/>
      <c r="J33" s="95"/>
      <c r="K33" s="95"/>
    </row>
    <row r="34" spans="2:11" x14ac:dyDescent="0.25">
      <c r="B34" s="109">
        <v>1</v>
      </c>
      <c r="C34" s="110" t="s">
        <v>1</v>
      </c>
      <c r="D34" s="111">
        <f>IF('Dati località'!D11=1,'Dati RTDG-tau3'!C6,IF('Dati località'!D11=2,'Dati RTDG-tau3'!C16,IF('Dati località'!D11=3,'Dati RTDG-tau3'!C26,IF('Dati località'!D11=4,'Dati RTDG-tau3'!C36,IF('Dati località'!D11=5,'Dati RTDG-tau3'!C46,IF('Dati località'!D11=6,'Dati RTDG-tau3'!C56,IF('Dati località'!D11=7,'Dati RTDG-tau3'!C66,0)))))))</f>
        <v>0</v>
      </c>
      <c r="E34" s="112"/>
      <c r="F34" s="113">
        <f t="shared" ref="F34:F41" si="0">D34*E34/100</f>
        <v>0</v>
      </c>
      <c r="I34" s="95"/>
      <c r="J34" s="95"/>
      <c r="K34" s="95"/>
    </row>
    <row r="35" spans="2:11" x14ac:dyDescent="0.25">
      <c r="B35" s="114">
        <v>2</v>
      </c>
      <c r="C35" s="97" t="s">
        <v>2</v>
      </c>
      <c r="D35" s="98">
        <f>IF('Dati località'!D11=1,'Dati RTDG-tau3'!C7,IF('Dati località'!D11=2,'Dati RTDG-tau3'!C17,IF('Dati località'!D11=3,'Dati RTDG-tau3'!C27,IF('Dati località'!D11=4,'Dati RTDG-tau3'!C37,IF('Dati località'!D11=5,'Dati RTDG-tau3'!C47,IF('Dati località'!D11=6,'Dati RTDG-tau3'!C57,IF('Dati località'!D11=7,'Dati RTDG-tau3'!C67,0)))))))</f>
        <v>0</v>
      </c>
      <c r="E35" s="99"/>
      <c r="F35" s="96">
        <f t="shared" si="0"/>
        <v>0</v>
      </c>
      <c r="I35" s="95"/>
      <c r="J35" s="95"/>
      <c r="K35" s="95"/>
    </row>
    <row r="36" spans="2:11" x14ac:dyDescent="0.25">
      <c r="B36" s="114">
        <v>3</v>
      </c>
      <c r="C36" s="97" t="s">
        <v>3</v>
      </c>
      <c r="D36" s="98">
        <f>IF('Dati località'!D11=1,'Dati RTDG-tau3'!C8,IF('Dati località'!D11=2,'Dati RTDG-tau3'!C18,IF('Dati località'!D11=3,'Dati RTDG-tau3'!C28,IF('Dati località'!D11=4,'Dati RTDG-tau3'!C38,IF('Dati località'!D11=5,'Dati RTDG-tau3'!C48,IF('Dati località'!D11=6,'Dati RTDG-tau3'!C58,IF('Dati località'!D11=7,'Dati RTDG-tau3'!C68,0)))))))</f>
        <v>0</v>
      </c>
      <c r="E36" s="99"/>
      <c r="F36" s="96">
        <f t="shared" si="0"/>
        <v>0</v>
      </c>
      <c r="I36" s="95"/>
      <c r="J36" s="95"/>
      <c r="K36" s="95"/>
    </row>
    <row r="37" spans="2:11" x14ac:dyDescent="0.25">
      <c r="B37" s="114">
        <v>4</v>
      </c>
      <c r="C37" s="97" t="s">
        <v>4</v>
      </c>
      <c r="D37" s="98">
        <f>IF('Dati località'!D11=1,'Dati RTDG-tau3'!C9,IF('Dati località'!D11=2,'Dati RTDG-tau3'!C19,IF('Dati località'!D11=3,'Dati RTDG-tau3'!C29,IF('Dati località'!D11=4,'Dati RTDG-tau3'!C39,IF('Dati località'!D11=5,'Dati RTDG-tau3'!C49,IF('Dati località'!D11=6,'Dati RTDG-tau3'!C59,IF('Dati località'!D11=7,'Dati RTDG-tau3'!C69,0)))))))</f>
        <v>0</v>
      </c>
      <c r="E37" s="99"/>
      <c r="F37" s="96">
        <f t="shared" si="0"/>
        <v>0</v>
      </c>
      <c r="I37" s="95"/>
      <c r="J37" s="95"/>
      <c r="K37" s="95"/>
    </row>
    <row r="38" spans="2:11" x14ac:dyDescent="0.25">
      <c r="B38" s="114">
        <v>5</v>
      </c>
      <c r="C38" s="97" t="s">
        <v>5</v>
      </c>
      <c r="D38" s="98">
        <f>IF('Dati località'!D11=1,'Dati RTDG-tau3'!C10,IF('Dati località'!D11=2,'Dati RTDG-tau3'!C20,IF('Dati località'!D11=3,'Dati RTDG-tau3'!C30,IF('Dati località'!D11=4,'Dati RTDG-tau3'!C40,IF('Dati località'!D11=5,'Dati RTDG-tau3'!C50,IF('Dati località'!D11=6,'Dati RTDG-tau3'!C60,IF('Dati località'!D11=7,'Dati RTDG-tau3'!C70,0)))))))</f>
        <v>0</v>
      </c>
      <c r="E38" s="99"/>
      <c r="F38" s="96">
        <f t="shared" si="0"/>
        <v>0</v>
      </c>
      <c r="I38" s="95"/>
      <c r="J38" s="95"/>
      <c r="K38" s="95"/>
    </row>
    <row r="39" spans="2:11" x14ac:dyDescent="0.25">
      <c r="B39" s="114">
        <v>6</v>
      </c>
      <c r="C39" s="97" t="s">
        <v>6</v>
      </c>
      <c r="D39" s="98">
        <f>IF('Dati località'!D11=1,'Dati RTDG-tau3'!C11,IF('Dati località'!D11=2,'Dati RTDG-tau3'!C21,IF('Dati località'!D11=3,'Dati RTDG-tau3'!C31,IF('Dati località'!D11=4,'Dati RTDG-tau3'!C41,IF('Dati località'!D11=5,'Dati RTDG-tau3'!C51,IF('Dati località'!D11=6,'Dati RTDG-tau3'!C61,IF('Dati località'!D11=7,'Dati RTDG-tau3'!C71,0)))))))</f>
        <v>0</v>
      </c>
      <c r="E39" s="99"/>
      <c r="F39" s="96">
        <f t="shared" si="0"/>
        <v>0</v>
      </c>
    </row>
    <row r="40" spans="2:11" x14ac:dyDescent="0.25">
      <c r="B40" s="114">
        <v>7</v>
      </c>
      <c r="C40" s="97" t="s">
        <v>7</v>
      </c>
      <c r="D40" s="98">
        <f>IF('Dati località'!D11=1,'Dati RTDG-tau3'!C12,IF('Dati località'!D11=2,'Dati RTDG-tau3'!C22,IF('Dati località'!D11=3,'Dati RTDG-tau3'!C32,IF('Dati località'!D11=4,'Dati RTDG-tau3'!C42,IF('Dati località'!D11=5,'Dati RTDG-tau3'!C52,IF('Dati località'!D11=6,'Dati RTDG-tau3'!C62,IF('Dati località'!D11=7,'Dati RTDG-tau3'!C72,0)))))))</f>
        <v>0</v>
      </c>
      <c r="E40" s="99"/>
      <c r="F40" s="96">
        <f t="shared" si="0"/>
        <v>0</v>
      </c>
    </row>
    <row r="41" spans="2:11" ht="14.4" thickBot="1" x14ac:dyDescent="0.3">
      <c r="B41" s="115">
        <v>8</v>
      </c>
      <c r="C41" s="116" t="s">
        <v>8</v>
      </c>
      <c r="D41" s="117">
        <f>IF('Dati località'!D11=1,'Dati RTDG-tau3'!C13,IF('Dati località'!D11=2,'Dati RTDG-tau3'!C23,IF('Dati località'!D11=3,'Dati RTDG-tau3'!C33,IF('Dati località'!D11=4,'Dati RTDG-tau3'!C43,IF('Dati località'!D11=5,'Dati RTDG-tau3'!C53,IF('Dati località'!D11=6,'Dati RTDG-tau3'!C63,IF('Dati località'!D11=7,'Dati RTDG-tau3'!C73,0)))))))</f>
        <v>0</v>
      </c>
      <c r="E41" s="118"/>
      <c r="F41" s="119">
        <f t="shared" si="0"/>
        <v>0</v>
      </c>
    </row>
    <row r="42" spans="2:11" ht="29.25" customHeight="1" thickBot="1" x14ac:dyDescent="0.3">
      <c r="B42" s="227" t="s">
        <v>29</v>
      </c>
      <c r="C42" s="228"/>
      <c r="D42" s="229"/>
      <c r="E42" s="100"/>
      <c r="F42" s="69">
        <f>SUM(F34:F41)</f>
        <v>0</v>
      </c>
      <c r="G42" s="83"/>
      <c r="H42" s="83"/>
    </row>
    <row r="43" spans="2:11" ht="10.5" customHeight="1" x14ac:dyDescent="0.25">
      <c r="B43" s="101"/>
      <c r="C43" s="101"/>
      <c r="D43" s="101"/>
      <c r="E43" s="102"/>
      <c r="F43" s="103"/>
      <c r="G43" s="83"/>
      <c r="H43" s="83"/>
    </row>
    <row r="44" spans="2:11" ht="22.5" customHeight="1" x14ac:dyDescent="0.25">
      <c r="B44" s="230" t="s">
        <v>108</v>
      </c>
      <c r="C44" s="230"/>
      <c r="D44" s="230"/>
      <c r="E44" s="230"/>
      <c r="F44" s="230"/>
      <c r="G44" s="230"/>
      <c r="H44" s="230"/>
      <c r="I44" s="230"/>
    </row>
    <row r="45" spans="2:11" ht="14.4" thickBot="1" x14ac:dyDescent="0.3"/>
    <row r="46" spans="2:11" ht="14.4" thickBot="1" x14ac:dyDescent="0.3">
      <c r="B46" s="225" t="s">
        <v>17</v>
      </c>
      <c r="C46" s="226"/>
      <c r="F46" s="94"/>
      <c r="G46" s="94"/>
    </row>
    <row r="47" spans="2:11" x14ac:dyDescent="0.25">
      <c r="B47" s="223"/>
      <c r="C47" s="41" t="s">
        <v>109</v>
      </c>
    </row>
    <row r="48" spans="2:11" ht="14.4" thickBot="1" x14ac:dyDescent="0.3">
      <c r="B48" s="224"/>
      <c r="C48" s="42" t="s">
        <v>11</v>
      </c>
    </row>
    <row r="49" spans="2:3" x14ac:dyDescent="0.25">
      <c r="B49" s="104" t="s">
        <v>73</v>
      </c>
      <c r="C49" s="43">
        <f>ROUND(D15+D22+D29,2)</f>
        <v>0</v>
      </c>
    </row>
    <row r="50" spans="2:3" x14ac:dyDescent="0.25">
      <c r="B50" s="105" t="s">
        <v>74</v>
      </c>
      <c r="C50" s="44">
        <f>ROUND(F42,2)</f>
        <v>0</v>
      </c>
    </row>
    <row r="51" spans="2:3" ht="14.4" thickBot="1" x14ac:dyDescent="0.3">
      <c r="B51" s="106" t="s">
        <v>59</v>
      </c>
      <c r="C51" s="45">
        <f>SUM(C49:C50)</f>
        <v>0</v>
      </c>
    </row>
  </sheetData>
  <sheetProtection algorithmName="SHA-512" hashValue="nycwl3di/muK4wpTS3LyUqDr/edgfzfx6kQZiwlj+v4toCPer/y7/1VJbeC8Z0pr+DjLRbmhcVvDbhunuxtdAw==" saltValue="PbVT4hAmEF7ifvyWMIMgBA==" spinCount="100000" sheet="1" selectLockedCells="1"/>
  <mergeCells count="33">
    <mergeCell ref="B47:B48"/>
    <mergeCell ref="B46:C46"/>
    <mergeCell ref="B42:D42"/>
    <mergeCell ref="B15:C15"/>
    <mergeCell ref="B44:I44"/>
    <mergeCell ref="B22:C22"/>
    <mergeCell ref="H11:L15"/>
    <mergeCell ref="B18:F18"/>
    <mergeCell ref="B19:C19"/>
    <mergeCell ref="B17:F17"/>
    <mergeCell ref="B1:C1"/>
    <mergeCell ref="B32:F32"/>
    <mergeCell ref="B12:C12"/>
    <mergeCell ref="B13:C13"/>
    <mergeCell ref="B3:C3"/>
    <mergeCell ref="B11:F11"/>
    <mergeCell ref="B28:C28"/>
    <mergeCell ref="D15:F15"/>
    <mergeCell ref="B25:F25"/>
    <mergeCell ref="B26:C26"/>
    <mergeCell ref="B5:L5"/>
    <mergeCell ref="B6:L6"/>
    <mergeCell ref="B7:L7"/>
    <mergeCell ref="B8:L8"/>
    <mergeCell ref="B24:F24"/>
    <mergeCell ref="D22:F22"/>
    <mergeCell ref="B10:F10"/>
    <mergeCell ref="B14:C14"/>
    <mergeCell ref="B27:C27"/>
    <mergeCell ref="B29:C29"/>
    <mergeCell ref="B20:C20"/>
    <mergeCell ref="B21:C21"/>
    <mergeCell ref="D29:F29"/>
  </mergeCells>
  <phoneticPr fontId="0" type="noConversion"/>
  <pageMargins left="0.22" right="0.26" top="0.3" bottom="0.3" header="0.2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8"/>
  <sheetViews>
    <sheetView showGridLines="0" zoomScaleNormal="100" workbookViewId="0">
      <selection activeCell="D14" sqref="D14"/>
    </sheetView>
  </sheetViews>
  <sheetFormatPr defaultColWidth="9.109375" defaultRowHeight="13.8" x14ac:dyDescent="0.25"/>
  <cols>
    <col min="1" max="1" width="9.109375" style="46"/>
    <col min="2" max="2" width="13.5546875" style="46" customWidth="1"/>
    <col min="3" max="3" width="10.33203125" style="46" customWidth="1"/>
    <col min="4" max="4" width="9.109375" style="46"/>
    <col min="5" max="5" width="18" style="46" customWidth="1"/>
    <col min="6" max="6" width="29.33203125" style="46" customWidth="1"/>
    <col min="7" max="7" width="6.109375" style="46" customWidth="1"/>
    <col min="8" max="8" width="9.109375" style="46"/>
    <col min="9" max="9" width="14.6640625" style="46" customWidth="1"/>
    <col min="10" max="10" width="9.5546875" style="46" bestFit="1" customWidth="1"/>
    <col min="11" max="11" width="9.109375" style="46"/>
    <col min="12" max="12" width="18" style="46" customWidth="1"/>
    <col min="13" max="13" width="29.33203125" style="46" customWidth="1"/>
    <col min="14" max="16384" width="9.109375" style="46"/>
  </cols>
  <sheetData>
    <row r="1" spans="1:13" ht="14.4" thickBot="1" x14ac:dyDescent="0.3">
      <c r="A1" s="208" t="s">
        <v>25</v>
      </c>
      <c r="B1" s="209"/>
      <c r="C1" s="70"/>
      <c r="D1" s="29">
        <f>Anagrafica!F27</f>
        <v>0</v>
      </c>
    </row>
    <row r="2" spans="1:13" s="32" customFormat="1" ht="3.75" customHeight="1" thickBot="1" x14ac:dyDescent="0.25">
      <c r="A2" s="30"/>
      <c r="B2" s="30"/>
      <c r="C2" s="30"/>
      <c r="D2" s="31"/>
    </row>
    <row r="3" spans="1:13" s="32" customFormat="1" ht="14.4" thickBot="1" x14ac:dyDescent="0.25">
      <c r="A3" s="208" t="s">
        <v>36</v>
      </c>
      <c r="B3" s="209"/>
      <c r="C3" s="70"/>
      <c r="D3" s="29">
        <f>'Dati località'!D7</f>
        <v>0</v>
      </c>
    </row>
    <row r="4" spans="1:13" ht="14.4" thickBot="1" x14ac:dyDescent="0.3"/>
    <row r="5" spans="1:13" ht="13.5" customHeight="1" thickBot="1" x14ac:dyDescent="0.3">
      <c r="A5" s="215" t="s">
        <v>105</v>
      </c>
      <c r="B5" s="216"/>
      <c r="C5" s="216"/>
      <c r="D5" s="216"/>
      <c r="E5" s="216"/>
      <c r="F5" s="240"/>
    </row>
    <row r="6" spans="1:13" ht="39.75" customHeight="1" thickBot="1" x14ac:dyDescent="0.3">
      <c r="A6" s="215" t="s">
        <v>23</v>
      </c>
      <c r="B6" s="216"/>
      <c r="C6" s="216"/>
      <c r="D6" s="216"/>
      <c r="E6" s="216"/>
      <c r="F6" s="240"/>
    </row>
    <row r="7" spans="1:13" ht="87" customHeight="1" thickBot="1" x14ac:dyDescent="0.3">
      <c r="A7" s="241" t="s">
        <v>115</v>
      </c>
      <c r="B7" s="222"/>
      <c r="C7" s="222"/>
      <c r="D7" s="222"/>
      <c r="E7" s="222"/>
      <c r="F7" s="242"/>
    </row>
    <row r="8" spans="1:13" ht="25.5" customHeight="1" thickBot="1" x14ac:dyDescent="0.3">
      <c r="A8" s="221" t="s">
        <v>24</v>
      </c>
      <c r="B8" s="222"/>
      <c r="C8" s="222"/>
      <c r="D8" s="222"/>
      <c r="E8" s="222"/>
      <c r="F8" s="242"/>
    </row>
    <row r="9" spans="1:13" ht="21" customHeight="1" x14ac:dyDescent="0.25"/>
    <row r="10" spans="1:13" ht="21" customHeight="1" thickBot="1" x14ac:dyDescent="0.3">
      <c r="A10" s="34"/>
      <c r="B10" s="34"/>
      <c r="C10" s="34"/>
      <c r="D10" s="34"/>
      <c r="E10" s="34"/>
      <c r="F10" s="34"/>
    </row>
    <row r="11" spans="1:13" ht="13.5" customHeight="1" thickBot="1" x14ac:dyDescent="0.3">
      <c r="A11" s="246" t="s">
        <v>110</v>
      </c>
      <c r="B11" s="247"/>
      <c r="C11" s="247"/>
      <c r="D11" s="247"/>
      <c r="E11" s="247"/>
      <c r="F11" s="248"/>
      <c r="H11" s="246" t="s">
        <v>110</v>
      </c>
      <c r="I11" s="247"/>
      <c r="J11" s="247"/>
      <c r="K11" s="247"/>
      <c r="L11" s="247"/>
      <c r="M11" s="248"/>
    </row>
    <row r="12" spans="1:13" ht="38.25" customHeight="1" thickBot="1" x14ac:dyDescent="0.3">
      <c r="A12" s="249" t="s">
        <v>91</v>
      </c>
      <c r="B12" s="250"/>
      <c r="C12" s="250"/>
      <c r="D12" s="250"/>
      <c r="E12" s="250"/>
      <c r="F12" s="251"/>
      <c r="H12" s="249" t="s">
        <v>91</v>
      </c>
      <c r="I12" s="250"/>
      <c r="J12" s="250"/>
      <c r="K12" s="250"/>
      <c r="L12" s="250"/>
      <c r="M12" s="251"/>
    </row>
    <row r="13" spans="1:13" ht="51" customHeight="1" x14ac:dyDescent="0.25">
      <c r="A13" s="252" t="s">
        <v>88</v>
      </c>
      <c r="B13" s="253"/>
      <c r="C13" s="254"/>
      <c r="D13" s="121" t="s">
        <v>20</v>
      </c>
      <c r="E13" s="121" t="s">
        <v>21</v>
      </c>
      <c r="F13" s="122" t="s">
        <v>19</v>
      </c>
      <c r="H13" s="252" t="s">
        <v>88</v>
      </c>
      <c r="I13" s="253"/>
      <c r="J13" s="254"/>
      <c r="K13" s="121" t="s">
        <v>20</v>
      </c>
      <c r="L13" s="121" t="s">
        <v>21</v>
      </c>
      <c r="M13" s="122" t="s">
        <v>19</v>
      </c>
    </row>
    <row r="14" spans="1:13" ht="27.6" x14ac:dyDescent="0.25">
      <c r="A14" s="255" t="s">
        <v>22</v>
      </c>
      <c r="B14" s="259"/>
      <c r="C14" s="71" t="s">
        <v>90</v>
      </c>
      <c r="D14" s="47"/>
      <c r="E14" s="48"/>
      <c r="F14" s="49">
        <f>ROUND(E14*D14,2)</f>
        <v>0</v>
      </c>
      <c r="H14" s="255" t="s">
        <v>22</v>
      </c>
      <c r="I14" s="259"/>
      <c r="J14" s="71" t="s">
        <v>90</v>
      </c>
      <c r="K14" s="47"/>
      <c r="L14" s="48"/>
      <c r="M14" s="49">
        <f>ROUND(L14*K14,2)</f>
        <v>0</v>
      </c>
    </row>
    <row r="15" spans="1:13" x14ac:dyDescent="0.25">
      <c r="A15" s="260"/>
      <c r="B15" s="261"/>
      <c r="C15" s="71" t="s">
        <v>89</v>
      </c>
      <c r="D15" s="47"/>
      <c r="E15" s="48"/>
      <c r="F15" s="49">
        <f t="shared" ref="F15:F21" si="0">ROUND(E15*D15,2)</f>
        <v>0</v>
      </c>
      <c r="H15" s="260"/>
      <c r="I15" s="261"/>
      <c r="J15" s="71" t="s">
        <v>89</v>
      </c>
      <c r="K15" s="47"/>
      <c r="L15" s="48"/>
      <c r="M15" s="49">
        <f t="shared" ref="M15:M21" si="1">ROUND(L15*K15,2)</f>
        <v>0</v>
      </c>
    </row>
    <row r="16" spans="1:13" ht="27.6" x14ac:dyDescent="0.25">
      <c r="A16" s="255" t="s">
        <v>27</v>
      </c>
      <c r="B16" s="259"/>
      <c r="C16" s="71" t="s">
        <v>90</v>
      </c>
      <c r="D16" s="47"/>
      <c r="E16" s="48"/>
      <c r="F16" s="49">
        <f t="shared" si="0"/>
        <v>0</v>
      </c>
      <c r="H16" s="255" t="s">
        <v>27</v>
      </c>
      <c r="I16" s="259"/>
      <c r="J16" s="71" t="s">
        <v>90</v>
      </c>
      <c r="K16" s="47"/>
      <c r="L16" s="48"/>
      <c r="M16" s="49">
        <f t="shared" si="1"/>
        <v>0</v>
      </c>
    </row>
    <row r="17" spans="1:13" x14ac:dyDescent="0.25">
      <c r="A17" s="260"/>
      <c r="B17" s="261"/>
      <c r="C17" s="71" t="s">
        <v>89</v>
      </c>
      <c r="D17" s="47"/>
      <c r="E17" s="48"/>
      <c r="F17" s="49">
        <f t="shared" si="0"/>
        <v>0</v>
      </c>
      <c r="H17" s="260"/>
      <c r="I17" s="261"/>
      <c r="J17" s="71" t="s">
        <v>89</v>
      </c>
      <c r="K17" s="47"/>
      <c r="L17" s="48"/>
      <c r="M17" s="49">
        <f t="shared" si="1"/>
        <v>0</v>
      </c>
    </row>
    <row r="18" spans="1:13" ht="27.6" x14ac:dyDescent="0.25">
      <c r="A18" s="255" t="s">
        <v>26</v>
      </c>
      <c r="B18" s="259"/>
      <c r="C18" s="71" t="s">
        <v>90</v>
      </c>
      <c r="D18" s="47"/>
      <c r="E18" s="48"/>
      <c r="F18" s="49">
        <f t="shared" si="0"/>
        <v>0</v>
      </c>
      <c r="H18" s="255" t="s">
        <v>26</v>
      </c>
      <c r="I18" s="259"/>
      <c r="J18" s="71" t="s">
        <v>90</v>
      </c>
      <c r="K18" s="47"/>
      <c r="L18" s="48"/>
      <c r="M18" s="49">
        <f t="shared" si="1"/>
        <v>0</v>
      </c>
    </row>
    <row r="19" spans="1:13" x14ac:dyDescent="0.25">
      <c r="A19" s="260"/>
      <c r="B19" s="261"/>
      <c r="C19" s="71" t="s">
        <v>89</v>
      </c>
      <c r="D19" s="47"/>
      <c r="E19" s="48"/>
      <c r="F19" s="49">
        <f t="shared" si="0"/>
        <v>0</v>
      </c>
      <c r="H19" s="260"/>
      <c r="I19" s="261"/>
      <c r="J19" s="71" t="s">
        <v>89</v>
      </c>
      <c r="K19" s="47"/>
      <c r="L19" s="48"/>
      <c r="M19" s="49">
        <f t="shared" si="1"/>
        <v>0</v>
      </c>
    </row>
    <row r="20" spans="1:13" ht="27.6" x14ac:dyDescent="0.25">
      <c r="A20" s="255" t="s">
        <v>87</v>
      </c>
      <c r="B20" s="256"/>
      <c r="C20" s="71" t="s">
        <v>90</v>
      </c>
      <c r="D20" s="47"/>
      <c r="E20" s="48"/>
      <c r="F20" s="49">
        <f t="shared" si="0"/>
        <v>0</v>
      </c>
      <c r="H20" s="255" t="s">
        <v>87</v>
      </c>
      <c r="I20" s="256"/>
      <c r="J20" s="71" t="s">
        <v>90</v>
      </c>
      <c r="K20" s="47"/>
      <c r="L20" s="48"/>
      <c r="M20" s="49">
        <f t="shared" si="1"/>
        <v>0</v>
      </c>
    </row>
    <row r="21" spans="1:13" ht="14.4" thickBot="1" x14ac:dyDescent="0.3">
      <c r="A21" s="257"/>
      <c r="B21" s="258"/>
      <c r="C21" s="124" t="s">
        <v>89</v>
      </c>
      <c r="D21" s="47"/>
      <c r="E21" s="48"/>
      <c r="F21" s="123">
        <f t="shared" si="0"/>
        <v>0</v>
      </c>
      <c r="H21" s="257"/>
      <c r="I21" s="258"/>
      <c r="J21" s="124" t="s">
        <v>89</v>
      </c>
      <c r="K21" s="47"/>
      <c r="L21" s="48"/>
      <c r="M21" s="123">
        <f t="shared" si="1"/>
        <v>0</v>
      </c>
    </row>
    <row r="22" spans="1:13" ht="22.5" customHeight="1" thickBot="1" x14ac:dyDescent="0.3">
      <c r="A22" s="243" t="s">
        <v>30</v>
      </c>
      <c r="B22" s="244"/>
      <c r="C22" s="244"/>
      <c r="D22" s="244"/>
      <c r="E22" s="245"/>
      <c r="F22" s="120">
        <f>SUM(F14:F21)</f>
        <v>0</v>
      </c>
      <c r="H22" s="243" t="s">
        <v>30</v>
      </c>
      <c r="I22" s="244"/>
      <c r="J22" s="244"/>
      <c r="K22" s="244"/>
      <c r="L22" s="245"/>
      <c r="M22" s="120">
        <f>SUM(M14:M21)</f>
        <v>0</v>
      </c>
    </row>
    <row r="28" spans="1:13" x14ac:dyDescent="0.25">
      <c r="E28" s="46" t="s">
        <v>28</v>
      </c>
    </row>
  </sheetData>
  <sheetProtection algorithmName="SHA-512" hashValue="GE8sVuMHBvcR7T1VKwFTvNjHFdVQfAe/sU0/GSjGzmHGezvQFHfx3l88R7tXMCjt22bwfnA6GPTAvE4YuG7kPw==" saltValue="t3J0NgZqueyJM8jSbpk0pw==" spinCount="100000" sheet="1" selectLockedCells="1"/>
  <mergeCells count="22">
    <mergeCell ref="A22:E22"/>
    <mergeCell ref="A11:F11"/>
    <mergeCell ref="A12:F12"/>
    <mergeCell ref="A13:C13"/>
    <mergeCell ref="H20:I21"/>
    <mergeCell ref="H22:L22"/>
    <mergeCell ref="A14:B15"/>
    <mergeCell ref="A16:B17"/>
    <mergeCell ref="A18:B19"/>
    <mergeCell ref="A20:B21"/>
    <mergeCell ref="H11:M11"/>
    <mergeCell ref="H12:M12"/>
    <mergeCell ref="H13:J13"/>
    <mergeCell ref="H14:I15"/>
    <mergeCell ref="H16:I17"/>
    <mergeCell ref="H18:I19"/>
    <mergeCell ref="A6:F6"/>
    <mergeCell ref="A7:F7"/>
    <mergeCell ref="A8:F8"/>
    <mergeCell ref="A1:B1"/>
    <mergeCell ref="A5:F5"/>
    <mergeCell ref="A3:B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showGridLines="0" zoomScale="120" zoomScaleNormal="120" workbookViewId="0">
      <selection activeCell="A7" sqref="A7"/>
    </sheetView>
  </sheetViews>
  <sheetFormatPr defaultColWidth="25.33203125" defaultRowHeight="13.8" x14ac:dyDescent="0.3"/>
  <cols>
    <col min="1" max="1" width="32.33203125" style="53" customWidth="1"/>
    <col min="2" max="16384" width="25.33203125" style="53"/>
  </cols>
  <sheetData>
    <row r="1" spans="1:3" s="46" customFormat="1" ht="14.4" thickBot="1" x14ac:dyDescent="0.3">
      <c r="A1" s="50" t="s">
        <v>25</v>
      </c>
      <c r="B1" s="51">
        <f>Anagrafica!F27</f>
        <v>0</v>
      </c>
    </row>
    <row r="2" spans="1:3" s="32" customFormat="1" ht="8.25" customHeight="1" thickBot="1" x14ac:dyDescent="0.25">
      <c r="A2" s="30"/>
      <c r="B2" s="30"/>
      <c r="C2" s="52"/>
    </row>
    <row r="3" spans="1:3" s="32" customFormat="1" ht="14.4" thickBot="1" x14ac:dyDescent="0.25">
      <c r="A3" s="50" t="s">
        <v>36</v>
      </c>
      <c r="B3" s="51">
        <f>'Dati località'!D7</f>
        <v>0</v>
      </c>
    </row>
    <row r="4" spans="1:3" ht="14.4" thickBot="1" x14ac:dyDescent="0.35"/>
    <row r="5" spans="1:3" ht="23.25" customHeight="1" thickBot="1" x14ac:dyDescent="0.35">
      <c r="A5" s="262" t="s">
        <v>18</v>
      </c>
      <c r="B5" s="263"/>
    </row>
    <row r="6" spans="1:3" ht="17.25" customHeight="1" x14ac:dyDescent="0.3">
      <c r="A6" s="264" t="s">
        <v>109</v>
      </c>
      <c r="B6" s="265"/>
    </row>
    <row r="7" spans="1:3" x14ac:dyDescent="0.3">
      <c r="A7" s="54" t="s">
        <v>92</v>
      </c>
      <c r="B7" s="55">
        <f>'commi 8.1 a) e 9.1 a)'!C51</f>
        <v>0</v>
      </c>
    </row>
    <row r="8" spans="1:3" ht="42" thickBot="1" x14ac:dyDescent="0.35">
      <c r="A8" s="56" t="s">
        <v>93</v>
      </c>
      <c r="B8" s="57">
        <f>'art. 10'!F22+'art. 10'!M22</f>
        <v>0</v>
      </c>
    </row>
    <row r="9" spans="1:3" ht="28.2" thickBot="1" x14ac:dyDescent="0.35">
      <c r="A9" s="58" t="s">
        <v>31</v>
      </c>
      <c r="B9" s="59">
        <f>SUM(B7:B8)</f>
        <v>0</v>
      </c>
    </row>
  </sheetData>
  <sheetProtection algorithmName="SHA-512" hashValue="vpwto2CztzG0la40R0aJeTlWpYU8pK/UX/lsWd0WdOYC1EgK6hBV66jIYj2zPeNus/Q5boOlPiziUmp+sutleg==" saltValue="WME/lfLWXudVz6gHZVWJZQ==" spinCount="100000" sheet="1" formatCells="0" selectLockedCells="1" selectUnlockedCells="1"/>
  <mergeCells count="2">
    <mergeCell ref="A5:B5"/>
    <mergeCell ref="A6:B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="115" zoomScaleNormal="115" workbookViewId="0">
      <selection activeCell="B38" sqref="B38"/>
    </sheetView>
  </sheetViews>
  <sheetFormatPr defaultColWidth="9.109375" defaultRowHeight="13.8" x14ac:dyDescent="0.3"/>
  <cols>
    <col min="1" max="1" width="28.44140625" style="60" customWidth="1"/>
    <col min="2" max="4" width="20.33203125" style="60" customWidth="1"/>
    <col min="5" max="16384" width="9.109375" style="60"/>
  </cols>
  <sheetData>
    <row r="1" spans="1:7" ht="27" customHeight="1" x14ac:dyDescent="0.3">
      <c r="A1" s="139" t="s">
        <v>111</v>
      </c>
    </row>
    <row r="2" spans="1:7" ht="15" x14ac:dyDescent="0.35">
      <c r="A2" s="61" t="s">
        <v>94</v>
      </c>
      <c r="C2" s="61"/>
      <c r="E2" s="61"/>
      <c r="G2" s="61"/>
    </row>
    <row r="3" spans="1:7" x14ac:dyDescent="0.3">
      <c r="A3" s="61"/>
      <c r="B3" s="268" t="s">
        <v>83</v>
      </c>
      <c r="C3" s="269"/>
      <c r="D3" s="269"/>
      <c r="E3" s="61"/>
      <c r="G3" s="61"/>
    </row>
    <row r="4" spans="1:7" s="35" customFormat="1" ht="31.5" customHeight="1" x14ac:dyDescent="0.25">
      <c r="A4" s="79"/>
      <c r="B4" s="137" t="s">
        <v>80</v>
      </c>
      <c r="C4" s="137" t="s">
        <v>81</v>
      </c>
      <c r="D4" s="137" t="s">
        <v>82</v>
      </c>
      <c r="E4" s="79"/>
      <c r="G4" s="79"/>
    </row>
    <row r="5" spans="1:7" ht="12" customHeight="1" x14ac:dyDescent="0.3">
      <c r="A5" s="270" t="s">
        <v>37</v>
      </c>
      <c r="B5" s="127" t="s">
        <v>109</v>
      </c>
      <c r="C5" s="127" t="s">
        <v>109</v>
      </c>
      <c r="D5" s="127" t="s">
        <v>109</v>
      </c>
    </row>
    <row r="6" spans="1:7" ht="30.6" customHeight="1" x14ac:dyDescent="0.3">
      <c r="A6" s="270"/>
      <c r="B6" s="80" t="s">
        <v>102</v>
      </c>
      <c r="C6" s="80" t="s">
        <v>102</v>
      </c>
      <c r="D6" s="80" t="s">
        <v>102</v>
      </c>
    </row>
    <row r="7" spans="1:7" x14ac:dyDescent="0.3">
      <c r="A7" s="62" t="s">
        <v>75</v>
      </c>
      <c r="B7" s="126">
        <v>12.38</v>
      </c>
      <c r="C7" s="128">
        <v>93.9</v>
      </c>
      <c r="D7" s="128">
        <v>181.73249999999999</v>
      </c>
    </row>
    <row r="8" spans="1:7" x14ac:dyDescent="0.3">
      <c r="A8" s="62" t="s">
        <v>76</v>
      </c>
      <c r="B8" s="129">
        <v>7.3075000000000001</v>
      </c>
      <c r="C8" s="130">
        <v>52.63</v>
      </c>
      <c r="D8" s="130">
        <v>101.46</v>
      </c>
    </row>
    <row r="9" spans="1:7" x14ac:dyDescent="0.3">
      <c r="A9" s="62" t="s">
        <v>77</v>
      </c>
      <c r="B9" s="129">
        <v>0.50249999999999995</v>
      </c>
      <c r="C9" s="129">
        <v>0.50249999999999995</v>
      </c>
      <c r="D9" s="129">
        <v>0.50249999999999995</v>
      </c>
    </row>
    <row r="10" spans="1:7" x14ac:dyDescent="0.3">
      <c r="A10" s="270" t="s">
        <v>38</v>
      </c>
      <c r="B10" s="127" t="s">
        <v>109</v>
      </c>
      <c r="C10" s="127" t="s">
        <v>109</v>
      </c>
      <c r="D10" s="127" t="s">
        <v>109</v>
      </c>
    </row>
    <row r="11" spans="1:7" ht="30.6" customHeight="1" x14ac:dyDescent="0.3">
      <c r="A11" s="271"/>
      <c r="B11" s="80" t="s">
        <v>102</v>
      </c>
      <c r="C11" s="80" t="s">
        <v>102</v>
      </c>
      <c r="D11" s="80" t="s">
        <v>102</v>
      </c>
    </row>
    <row r="12" spans="1:7" x14ac:dyDescent="0.3">
      <c r="A12" s="62" t="s">
        <v>75</v>
      </c>
      <c r="B12" s="126">
        <v>10.065</v>
      </c>
      <c r="C12" s="128">
        <v>73.930000000000007</v>
      </c>
      <c r="D12" s="128">
        <v>151.03</v>
      </c>
    </row>
    <row r="13" spans="1:7" x14ac:dyDescent="0.3">
      <c r="A13" s="62" t="s">
        <v>76</v>
      </c>
      <c r="B13" s="129">
        <v>6.8324999999999996</v>
      </c>
      <c r="C13" s="130">
        <v>47.494999999999997</v>
      </c>
      <c r="D13" s="130">
        <v>96.584999999999994</v>
      </c>
    </row>
    <row r="14" spans="1:7" x14ac:dyDescent="0.3">
      <c r="A14" s="62" t="s">
        <v>77</v>
      </c>
      <c r="B14" s="129">
        <v>0.50249999999999995</v>
      </c>
      <c r="C14" s="129">
        <v>0.50249999999999995</v>
      </c>
      <c r="D14" s="129">
        <v>0.50249999999999995</v>
      </c>
    </row>
    <row r="15" spans="1:7" x14ac:dyDescent="0.3">
      <c r="A15" s="270" t="s">
        <v>32</v>
      </c>
      <c r="B15" s="127" t="s">
        <v>109</v>
      </c>
      <c r="C15" s="127" t="s">
        <v>109</v>
      </c>
      <c r="D15" s="127" t="s">
        <v>109</v>
      </c>
    </row>
    <row r="16" spans="1:7" ht="30.6" customHeight="1" x14ac:dyDescent="0.3">
      <c r="A16" s="271"/>
      <c r="B16" s="80" t="s">
        <v>102</v>
      </c>
      <c r="C16" s="80" t="s">
        <v>102</v>
      </c>
      <c r="D16" s="80" t="s">
        <v>102</v>
      </c>
    </row>
    <row r="17" spans="1:4" x14ac:dyDescent="0.3">
      <c r="A17" s="62" t="s">
        <v>75</v>
      </c>
      <c r="B17" s="126">
        <v>11.192500000000001</v>
      </c>
      <c r="C17" s="128">
        <v>80.894999999999996</v>
      </c>
      <c r="D17" s="128">
        <v>166.58750000000001</v>
      </c>
    </row>
    <row r="18" spans="1:4" x14ac:dyDescent="0.3">
      <c r="A18" s="62" t="s">
        <v>76</v>
      </c>
      <c r="B18" s="129">
        <v>6.7024999999999997</v>
      </c>
      <c r="C18" s="130">
        <v>45.8</v>
      </c>
      <c r="D18" s="130">
        <v>93.864999999999995</v>
      </c>
    </row>
    <row r="19" spans="1:4" x14ac:dyDescent="0.3">
      <c r="A19" s="62" t="s">
        <v>77</v>
      </c>
      <c r="B19" s="129">
        <v>0.50249999999999995</v>
      </c>
      <c r="C19" s="129">
        <v>0.50249999999999995</v>
      </c>
      <c r="D19" s="129">
        <v>0.50249999999999995</v>
      </c>
    </row>
    <row r="20" spans="1:4" x14ac:dyDescent="0.3">
      <c r="A20" s="266" t="s">
        <v>33</v>
      </c>
      <c r="B20" s="127" t="s">
        <v>109</v>
      </c>
      <c r="C20" s="127" t="s">
        <v>109</v>
      </c>
      <c r="D20" s="127" t="s">
        <v>109</v>
      </c>
    </row>
    <row r="21" spans="1:4" ht="30.6" customHeight="1" x14ac:dyDescent="0.3">
      <c r="A21" s="267"/>
      <c r="B21" s="80" t="s">
        <v>102</v>
      </c>
      <c r="C21" s="80" t="s">
        <v>102</v>
      </c>
      <c r="D21" s="80" t="s">
        <v>102</v>
      </c>
    </row>
    <row r="22" spans="1:4" x14ac:dyDescent="0.3">
      <c r="A22" s="62" t="s">
        <v>75</v>
      </c>
      <c r="B22" s="126">
        <v>9.5250000000000004</v>
      </c>
      <c r="C22" s="128">
        <v>71.047499999999999</v>
      </c>
      <c r="D22" s="128">
        <v>146.96250000000001</v>
      </c>
    </row>
    <row r="23" spans="1:4" x14ac:dyDescent="0.3">
      <c r="A23" s="62" t="s">
        <v>76</v>
      </c>
      <c r="B23" s="129">
        <v>6.9175000000000004</v>
      </c>
      <c r="C23" s="130">
        <v>48.85</v>
      </c>
      <c r="D23" s="130">
        <v>100.5925</v>
      </c>
    </row>
    <row r="24" spans="1:4" x14ac:dyDescent="0.3">
      <c r="A24" s="62" t="s">
        <v>77</v>
      </c>
      <c r="B24" s="129">
        <v>0.50249999999999995</v>
      </c>
      <c r="C24" s="129">
        <v>0.50249999999999995</v>
      </c>
      <c r="D24" s="129">
        <v>0.50249999999999995</v>
      </c>
    </row>
    <row r="25" spans="1:4" x14ac:dyDescent="0.3">
      <c r="A25" s="270" t="s">
        <v>34</v>
      </c>
      <c r="B25" s="127" t="s">
        <v>109</v>
      </c>
      <c r="C25" s="127" t="s">
        <v>109</v>
      </c>
      <c r="D25" s="127" t="s">
        <v>109</v>
      </c>
    </row>
    <row r="26" spans="1:4" ht="30.6" customHeight="1" x14ac:dyDescent="0.3">
      <c r="A26" s="271"/>
      <c r="B26" s="80" t="s">
        <v>102</v>
      </c>
      <c r="C26" s="80" t="s">
        <v>102</v>
      </c>
      <c r="D26" s="80" t="s">
        <v>102</v>
      </c>
    </row>
    <row r="27" spans="1:4" x14ac:dyDescent="0.3">
      <c r="A27" s="62" t="s">
        <v>75</v>
      </c>
      <c r="B27" s="126">
        <v>13.505000000000001</v>
      </c>
      <c r="C27" s="128">
        <v>105.78749999999999</v>
      </c>
      <c r="D27" s="128">
        <v>213.57749999999999</v>
      </c>
    </row>
    <row r="28" spans="1:4" x14ac:dyDescent="0.3">
      <c r="A28" s="62" t="s">
        <v>76</v>
      </c>
      <c r="B28" s="129">
        <v>7.8475000000000001</v>
      </c>
      <c r="C28" s="130">
        <v>58.564999999999998</v>
      </c>
      <c r="D28" s="130">
        <v>117.8075</v>
      </c>
    </row>
    <row r="29" spans="1:4" x14ac:dyDescent="0.3">
      <c r="A29" s="62" t="s">
        <v>77</v>
      </c>
      <c r="B29" s="129">
        <v>0.50249999999999995</v>
      </c>
      <c r="C29" s="129">
        <v>0.50249999999999995</v>
      </c>
      <c r="D29" s="129">
        <v>0.50249999999999995</v>
      </c>
    </row>
    <row r="30" spans="1:4" x14ac:dyDescent="0.3">
      <c r="A30" s="266" t="s">
        <v>35</v>
      </c>
      <c r="B30" s="127" t="s">
        <v>109</v>
      </c>
      <c r="C30" s="127" t="s">
        <v>109</v>
      </c>
      <c r="D30" s="127" t="s">
        <v>109</v>
      </c>
    </row>
    <row r="31" spans="1:4" ht="30.6" customHeight="1" x14ac:dyDescent="0.3">
      <c r="A31" s="267"/>
      <c r="B31" s="80" t="s">
        <v>102</v>
      </c>
      <c r="C31" s="80" t="s">
        <v>102</v>
      </c>
      <c r="D31" s="80" t="s">
        <v>102</v>
      </c>
    </row>
    <row r="32" spans="1:4" x14ac:dyDescent="0.3">
      <c r="A32" s="81" t="s">
        <v>75</v>
      </c>
      <c r="B32" s="126">
        <v>16.329999999999998</v>
      </c>
      <c r="C32" s="128">
        <v>117.9875</v>
      </c>
      <c r="D32" s="128">
        <v>254.5675</v>
      </c>
    </row>
    <row r="33" spans="1:4" x14ac:dyDescent="0.3">
      <c r="A33" s="81" t="s">
        <v>76</v>
      </c>
      <c r="B33" s="129">
        <v>7.2474999999999996</v>
      </c>
      <c r="C33" s="130">
        <v>49.712499999999999</v>
      </c>
      <c r="D33" s="130">
        <v>106.7675</v>
      </c>
    </row>
    <row r="34" spans="1:4" x14ac:dyDescent="0.3">
      <c r="A34" s="82" t="s">
        <v>77</v>
      </c>
      <c r="B34" s="129">
        <v>0.50249999999999995</v>
      </c>
      <c r="C34" s="129">
        <v>0.50249999999999995</v>
      </c>
      <c r="D34" s="129">
        <v>0.50249999999999995</v>
      </c>
    </row>
    <row r="35" spans="1:4" x14ac:dyDescent="0.3">
      <c r="A35" s="266" t="s">
        <v>96</v>
      </c>
      <c r="B35" s="127" t="s">
        <v>109</v>
      </c>
      <c r="C35" s="127" t="s">
        <v>109</v>
      </c>
      <c r="D35" s="127" t="s">
        <v>109</v>
      </c>
    </row>
    <row r="36" spans="1:4" ht="30.6" customHeight="1" x14ac:dyDescent="0.3">
      <c r="A36" s="267"/>
      <c r="B36" s="80" t="s">
        <v>102</v>
      </c>
      <c r="C36" s="80" t="s">
        <v>102</v>
      </c>
      <c r="D36" s="80" t="s">
        <v>102</v>
      </c>
    </row>
    <row r="37" spans="1:4" x14ac:dyDescent="0.3">
      <c r="A37" s="81" t="s">
        <v>75</v>
      </c>
      <c r="B37" s="126">
        <v>410.34499999999997</v>
      </c>
      <c r="C37" s="128">
        <v>512.00249999999994</v>
      </c>
      <c r="D37" s="128">
        <v>648.58249999999998</v>
      </c>
    </row>
    <row r="38" spans="1:4" x14ac:dyDescent="0.3">
      <c r="A38" s="81" t="s">
        <v>76</v>
      </c>
      <c r="B38" s="129">
        <v>7.2474999999999996</v>
      </c>
      <c r="C38" s="130">
        <v>49.712499999999999</v>
      </c>
      <c r="D38" s="130">
        <v>106.7675</v>
      </c>
    </row>
    <row r="39" spans="1:4" x14ac:dyDescent="0.3">
      <c r="A39" s="82" t="s">
        <v>77</v>
      </c>
      <c r="B39" s="131">
        <v>0.50249999999999995</v>
      </c>
      <c r="C39" s="131">
        <v>0.50249999999999995</v>
      </c>
      <c r="D39" s="131">
        <v>0.50249999999999995</v>
      </c>
    </row>
  </sheetData>
  <sheetProtection algorithmName="SHA-512" hashValue="Jraro4qWCq3wRgV2WgNrXMsEEwH36gBbBgJhD/temN9C+5JTmSAedK9izMUTJmiNos6dIfnYg92vot3Vk7E6yg==" saltValue="GbuF1Vq58WfOiXd92hZMQA==" spinCount="100000" sheet="1" selectLockedCells="1"/>
  <mergeCells count="8">
    <mergeCell ref="A35:A36"/>
    <mergeCell ref="B3:D3"/>
    <mergeCell ref="A5:A6"/>
    <mergeCell ref="A10:A11"/>
    <mergeCell ref="A30:A31"/>
    <mergeCell ref="A25:A26"/>
    <mergeCell ref="A20:A21"/>
    <mergeCell ref="A15:A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4"/>
  <sheetViews>
    <sheetView topLeftCell="A9" zoomScale="120" zoomScaleNormal="120" workbookViewId="0">
      <selection activeCell="D43" sqref="D43"/>
    </sheetView>
  </sheetViews>
  <sheetFormatPr defaultColWidth="9.109375" defaultRowHeight="13.8" x14ac:dyDescent="0.3"/>
  <cols>
    <col min="1" max="1" width="23.33203125" style="60" customWidth="1"/>
    <col min="2" max="2" width="22.88671875" style="60" customWidth="1"/>
    <col min="3" max="3" width="21.44140625" style="60" customWidth="1"/>
    <col min="4" max="16384" width="9.109375" style="60"/>
  </cols>
  <sheetData>
    <row r="1" spans="1:3" ht="33" customHeight="1" x14ac:dyDescent="0.3">
      <c r="A1" s="139" t="s">
        <v>111</v>
      </c>
    </row>
    <row r="2" spans="1:3" ht="15" x14ac:dyDescent="0.35">
      <c r="A2" s="61" t="s">
        <v>98</v>
      </c>
    </row>
    <row r="3" spans="1:3" ht="14.4" thickBot="1" x14ac:dyDescent="0.35"/>
    <row r="4" spans="1:3" ht="14.4" thickBot="1" x14ac:dyDescent="0.35">
      <c r="A4" s="199" t="s">
        <v>37</v>
      </c>
      <c r="B4" s="272"/>
      <c r="C4" s="132" t="s">
        <v>109</v>
      </c>
    </row>
    <row r="5" spans="1:3" ht="28.2" thickBot="1" x14ac:dyDescent="0.35">
      <c r="A5" s="63" t="s">
        <v>39</v>
      </c>
      <c r="B5" s="63" t="s">
        <v>40</v>
      </c>
      <c r="C5" s="133" t="s">
        <v>41</v>
      </c>
    </row>
    <row r="6" spans="1:3" x14ac:dyDescent="0.3">
      <c r="A6" s="64">
        <v>1</v>
      </c>
      <c r="B6" s="65" t="s">
        <v>1</v>
      </c>
      <c r="C6" s="134">
        <v>0</v>
      </c>
    </row>
    <row r="7" spans="1:3" x14ac:dyDescent="0.3">
      <c r="A7" s="64">
        <v>2</v>
      </c>
      <c r="B7" s="66" t="s">
        <v>2</v>
      </c>
      <c r="C7" s="135">
        <v>10.7315</v>
      </c>
    </row>
    <row r="8" spans="1:3" x14ac:dyDescent="0.3">
      <c r="A8" s="64">
        <v>3</v>
      </c>
      <c r="B8" s="66" t="s">
        <v>42</v>
      </c>
      <c r="C8" s="135">
        <v>9.8223000000000003</v>
      </c>
    </row>
    <row r="9" spans="1:3" ht="12.75" customHeight="1" x14ac:dyDescent="0.3">
      <c r="A9" s="64">
        <v>4</v>
      </c>
      <c r="B9" s="66" t="s">
        <v>43</v>
      </c>
      <c r="C9" s="135">
        <v>9.8635999999999999</v>
      </c>
    </row>
    <row r="10" spans="1:3" x14ac:dyDescent="0.3">
      <c r="A10" s="64">
        <v>5</v>
      </c>
      <c r="B10" s="66" t="s">
        <v>44</v>
      </c>
      <c r="C10" s="134">
        <v>7.3700999999999999</v>
      </c>
    </row>
    <row r="11" spans="1:3" ht="12.75" customHeight="1" x14ac:dyDescent="0.3">
      <c r="A11" s="64">
        <v>6</v>
      </c>
      <c r="B11" s="66" t="s">
        <v>45</v>
      </c>
      <c r="C11" s="135">
        <v>3.7332999999999998</v>
      </c>
    </row>
    <row r="12" spans="1:3" x14ac:dyDescent="0.3">
      <c r="A12" s="64">
        <v>7</v>
      </c>
      <c r="B12" s="66" t="s">
        <v>46</v>
      </c>
      <c r="C12" s="135">
        <v>1.8322000000000001</v>
      </c>
    </row>
    <row r="13" spans="1:3" ht="12.75" customHeight="1" thickBot="1" x14ac:dyDescent="0.35">
      <c r="A13" s="67">
        <v>8</v>
      </c>
      <c r="B13" s="68" t="s">
        <v>47</v>
      </c>
      <c r="C13" s="136">
        <v>0.50970000000000004</v>
      </c>
    </row>
    <row r="14" spans="1:3" ht="14.4" thickBot="1" x14ac:dyDescent="0.35">
      <c r="A14" s="199" t="s">
        <v>38</v>
      </c>
      <c r="B14" s="272"/>
      <c r="C14" s="132" t="s">
        <v>109</v>
      </c>
    </row>
    <row r="15" spans="1:3" ht="28.2" thickBot="1" x14ac:dyDescent="0.35">
      <c r="A15" s="63" t="s">
        <v>39</v>
      </c>
      <c r="B15" s="63" t="s">
        <v>40</v>
      </c>
      <c r="C15" s="133" t="s">
        <v>41</v>
      </c>
    </row>
    <row r="16" spans="1:3" x14ac:dyDescent="0.3">
      <c r="A16" s="64">
        <v>1</v>
      </c>
      <c r="B16" s="65" t="s">
        <v>1</v>
      </c>
      <c r="C16" s="134">
        <v>0</v>
      </c>
    </row>
    <row r="17" spans="1:5" x14ac:dyDescent="0.3">
      <c r="A17" s="64">
        <v>2</v>
      </c>
      <c r="B17" s="66" t="s">
        <v>2</v>
      </c>
      <c r="C17" s="135">
        <v>7.9367000000000001</v>
      </c>
    </row>
    <row r="18" spans="1:5" x14ac:dyDescent="0.3">
      <c r="A18" s="64">
        <v>3</v>
      </c>
      <c r="B18" s="66" t="s">
        <v>42</v>
      </c>
      <c r="C18" s="135">
        <v>7.2643000000000004</v>
      </c>
    </row>
    <row r="19" spans="1:5" x14ac:dyDescent="0.3">
      <c r="A19" s="64">
        <v>4</v>
      </c>
      <c r="B19" s="66" t="s">
        <v>43</v>
      </c>
      <c r="C19" s="135">
        <v>7.2949000000000002</v>
      </c>
    </row>
    <row r="20" spans="1:5" x14ac:dyDescent="0.3">
      <c r="A20" s="64">
        <v>5</v>
      </c>
      <c r="B20" s="66" t="s">
        <v>44</v>
      </c>
      <c r="C20" s="134">
        <v>5.4508000000000001</v>
      </c>
    </row>
    <row r="21" spans="1:5" x14ac:dyDescent="0.3">
      <c r="A21" s="64">
        <v>6</v>
      </c>
      <c r="B21" s="66" t="s">
        <v>45</v>
      </c>
      <c r="C21" s="135">
        <v>2.7610000000000001</v>
      </c>
    </row>
    <row r="22" spans="1:5" x14ac:dyDescent="0.3">
      <c r="A22" s="64">
        <v>7</v>
      </c>
      <c r="B22" s="66" t="s">
        <v>46</v>
      </c>
      <c r="C22" s="134">
        <v>1.3551</v>
      </c>
    </row>
    <row r="23" spans="1:5" ht="14.4" thickBot="1" x14ac:dyDescent="0.35">
      <c r="A23" s="67">
        <v>8</v>
      </c>
      <c r="B23" s="68" t="s">
        <v>47</v>
      </c>
      <c r="C23" s="136">
        <v>0.377</v>
      </c>
    </row>
    <row r="24" spans="1:5" ht="14.4" thickBot="1" x14ac:dyDescent="0.35">
      <c r="A24" s="199" t="s">
        <v>32</v>
      </c>
      <c r="B24" s="272"/>
      <c r="C24" s="132" t="s">
        <v>109</v>
      </c>
    </row>
    <row r="25" spans="1:5" ht="28.2" thickBot="1" x14ac:dyDescent="0.35">
      <c r="A25" s="63" t="s">
        <v>39</v>
      </c>
      <c r="B25" s="63" t="s">
        <v>40</v>
      </c>
      <c r="C25" s="133" t="s">
        <v>41</v>
      </c>
    </row>
    <row r="26" spans="1:5" x14ac:dyDescent="0.3">
      <c r="A26" s="64">
        <v>1</v>
      </c>
      <c r="B26" s="65" t="s">
        <v>1</v>
      </c>
      <c r="C26" s="134">
        <v>0</v>
      </c>
      <c r="E26" s="107"/>
    </row>
    <row r="27" spans="1:5" x14ac:dyDescent="0.3">
      <c r="A27" s="64">
        <v>2</v>
      </c>
      <c r="B27" s="66" t="s">
        <v>2</v>
      </c>
      <c r="C27" s="135">
        <v>11.1183</v>
      </c>
      <c r="E27" s="107"/>
    </row>
    <row r="28" spans="1:5" x14ac:dyDescent="0.3">
      <c r="A28" s="64">
        <v>3</v>
      </c>
      <c r="B28" s="66" t="s">
        <v>42</v>
      </c>
      <c r="C28" s="135">
        <v>10.176299999999999</v>
      </c>
      <c r="E28" s="107"/>
    </row>
    <row r="29" spans="1:5" x14ac:dyDescent="0.3">
      <c r="A29" s="64">
        <v>4</v>
      </c>
      <c r="B29" s="66" t="s">
        <v>43</v>
      </c>
      <c r="C29" s="135">
        <v>10.219099999999999</v>
      </c>
      <c r="E29" s="107"/>
    </row>
    <row r="30" spans="1:5" x14ac:dyDescent="0.3">
      <c r="A30" s="64">
        <v>5</v>
      </c>
      <c r="B30" s="66" t="s">
        <v>44</v>
      </c>
      <c r="C30" s="134">
        <v>7.6357999999999997</v>
      </c>
      <c r="E30" s="107"/>
    </row>
    <row r="31" spans="1:5" x14ac:dyDescent="0.3">
      <c r="A31" s="64">
        <v>6</v>
      </c>
      <c r="B31" s="66" t="s">
        <v>45</v>
      </c>
      <c r="C31" s="135">
        <v>3.8677999999999999</v>
      </c>
      <c r="E31" s="107"/>
    </row>
    <row r="32" spans="1:5" x14ac:dyDescent="0.3">
      <c r="A32" s="64">
        <v>7</v>
      </c>
      <c r="B32" s="66" t="s">
        <v>46</v>
      </c>
      <c r="C32" s="134">
        <v>1.8982000000000001</v>
      </c>
      <c r="E32" s="107"/>
    </row>
    <row r="33" spans="1:5" ht="14.4" thickBot="1" x14ac:dyDescent="0.35">
      <c r="A33" s="67">
        <v>8</v>
      </c>
      <c r="B33" s="68" t="s">
        <v>47</v>
      </c>
      <c r="C33" s="136">
        <v>0.52810000000000001</v>
      </c>
      <c r="E33" s="107"/>
    </row>
    <row r="34" spans="1:5" ht="14.4" thickBot="1" x14ac:dyDescent="0.35">
      <c r="A34" s="199" t="s">
        <v>33</v>
      </c>
      <c r="B34" s="272"/>
      <c r="C34" s="132" t="s">
        <v>109</v>
      </c>
    </row>
    <row r="35" spans="1:5" ht="28.2" thickBot="1" x14ac:dyDescent="0.35">
      <c r="A35" s="63" t="s">
        <v>39</v>
      </c>
      <c r="B35" s="63" t="s">
        <v>40</v>
      </c>
      <c r="C35" s="133" t="s">
        <v>41</v>
      </c>
    </row>
    <row r="36" spans="1:5" x14ac:dyDescent="0.3">
      <c r="A36" s="64">
        <v>1</v>
      </c>
      <c r="B36" s="65" t="s">
        <v>1</v>
      </c>
      <c r="C36" s="134">
        <v>0</v>
      </c>
      <c r="E36" s="107"/>
    </row>
    <row r="37" spans="1:5" x14ac:dyDescent="0.3">
      <c r="A37" s="64">
        <v>2</v>
      </c>
      <c r="B37" s="66" t="s">
        <v>2</v>
      </c>
      <c r="C37" s="135">
        <v>13.2517</v>
      </c>
      <c r="E37" s="107"/>
    </row>
    <row r="38" spans="1:5" x14ac:dyDescent="0.3">
      <c r="A38" s="64">
        <v>3</v>
      </c>
      <c r="B38" s="66" t="s">
        <v>42</v>
      </c>
      <c r="C38" s="135">
        <v>12.129</v>
      </c>
      <c r="E38" s="107"/>
    </row>
    <row r="39" spans="1:5" x14ac:dyDescent="0.3">
      <c r="A39" s="64">
        <v>4</v>
      </c>
      <c r="B39" s="66" t="s">
        <v>43</v>
      </c>
      <c r="C39" s="135">
        <v>12.18</v>
      </c>
      <c r="E39" s="107"/>
    </row>
    <row r="40" spans="1:5" x14ac:dyDescent="0.3">
      <c r="A40" s="64">
        <v>5</v>
      </c>
      <c r="B40" s="66" t="s">
        <v>44</v>
      </c>
      <c r="C40" s="134">
        <v>9.1010000000000009</v>
      </c>
      <c r="E40" s="107"/>
    </row>
    <row r="41" spans="1:5" x14ac:dyDescent="0.3">
      <c r="A41" s="64">
        <v>6</v>
      </c>
      <c r="B41" s="66" t="s">
        <v>45</v>
      </c>
      <c r="C41" s="135">
        <v>4.6100000000000003</v>
      </c>
      <c r="E41" s="107"/>
    </row>
    <row r="42" spans="1:5" x14ac:dyDescent="0.3">
      <c r="A42" s="64">
        <v>7</v>
      </c>
      <c r="B42" s="66" t="s">
        <v>46</v>
      </c>
      <c r="C42" s="134">
        <v>2.2625000000000002</v>
      </c>
      <c r="E42" s="107"/>
    </row>
    <row r="43" spans="1:5" ht="14.4" thickBot="1" x14ac:dyDescent="0.35">
      <c r="A43" s="67">
        <v>8</v>
      </c>
      <c r="B43" s="68" t="s">
        <v>47</v>
      </c>
      <c r="C43" s="136">
        <v>0.62939999999999996</v>
      </c>
      <c r="E43" s="107"/>
    </row>
    <row r="44" spans="1:5" ht="14.4" thickBot="1" x14ac:dyDescent="0.35">
      <c r="A44" s="199" t="s">
        <v>34</v>
      </c>
      <c r="B44" s="272"/>
      <c r="C44" s="132" t="s">
        <v>109</v>
      </c>
    </row>
    <row r="45" spans="1:5" ht="28.2" thickBot="1" x14ac:dyDescent="0.35">
      <c r="A45" s="63" t="s">
        <v>39</v>
      </c>
      <c r="B45" s="63" t="s">
        <v>40</v>
      </c>
      <c r="C45" s="133" t="s">
        <v>41</v>
      </c>
    </row>
    <row r="46" spans="1:5" x14ac:dyDescent="0.3">
      <c r="A46" s="64">
        <v>1</v>
      </c>
      <c r="B46" s="65" t="s">
        <v>1</v>
      </c>
      <c r="C46" s="134">
        <v>0</v>
      </c>
      <c r="E46" s="107"/>
    </row>
    <row r="47" spans="1:5" x14ac:dyDescent="0.3">
      <c r="A47" s="64">
        <v>2</v>
      </c>
      <c r="B47" s="66" t="s">
        <v>2</v>
      </c>
      <c r="C47" s="135">
        <v>19.380099999999999</v>
      </c>
      <c r="E47" s="107"/>
    </row>
    <row r="48" spans="1:5" x14ac:dyDescent="0.3">
      <c r="A48" s="64">
        <v>3</v>
      </c>
      <c r="B48" s="66" t="s">
        <v>42</v>
      </c>
      <c r="C48" s="135">
        <v>17.738099999999999</v>
      </c>
      <c r="E48" s="107"/>
    </row>
    <row r="49" spans="1:5" x14ac:dyDescent="0.3">
      <c r="A49" s="64">
        <v>4</v>
      </c>
      <c r="B49" s="66" t="s">
        <v>43</v>
      </c>
      <c r="C49" s="135">
        <v>17.812799999999999</v>
      </c>
      <c r="E49" s="107"/>
    </row>
    <row r="50" spans="1:5" x14ac:dyDescent="0.3">
      <c r="A50" s="64">
        <v>5</v>
      </c>
      <c r="B50" s="66" t="s">
        <v>44</v>
      </c>
      <c r="C50" s="134">
        <v>13.309799999999999</v>
      </c>
      <c r="E50" s="107"/>
    </row>
    <row r="51" spans="1:5" x14ac:dyDescent="0.3">
      <c r="A51" s="64">
        <v>6</v>
      </c>
      <c r="B51" s="66" t="s">
        <v>45</v>
      </c>
      <c r="C51" s="135">
        <v>6.742</v>
      </c>
      <c r="E51" s="107"/>
    </row>
    <row r="52" spans="1:5" x14ac:dyDescent="0.3">
      <c r="A52" s="64">
        <v>7</v>
      </c>
      <c r="B52" s="66" t="s">
        <v>46</v>
      </c>
      <c r="C52" s="134">
        <v>3.3088000000000002</v>
      </c>
      <c r="E52" s="107"/>
    </row>
    <row r="53" spans="1:5" ht="14.4" thickBot="1" x14ac:dyDescent="0.35">
      <c r="A53" s="67">
        <v>8</v>
      </c>
      <c r="B53" s="68" t="s">
        <v>47</v>
      </c>
      <c r="C53" s="136">
        <v>0.92049999999999998</v>
      </c>
      <c r="E53" s="107"/>
    </row>
    <row r="54" spans="1:5" ht="14.4" thickBot="1" x14ac:dyDescent="0.35">
      <c r="A54" s="199" t="s">
        <v>35</v>
      </c>
      <c r="B54" s="272"/>
      <c r="C54" s="132" t="s">
        <v>109</v>
      </c>
    </row>
    <row r="55" spans="1:5" ht="28.2" thickBot="1" x14ac:dyDescent="0.35">
      <c r="A55" s="63" t="s">
        <v>39</v>
      </c>
      <c r="B55" s="63" t="s">
        <v>40</v>
      </c>
      <c r="C55" s="133" t="s">
        <v>41</v>
      </c>
    </row>
    <row r="56" spans="1:5" x14ac:dyDescent="0.3">
      <c r="A56" s="64">
        <v>1</v>
      </c>
      <c r="B56" s="65" t="s">
        <v>1</v>
      </c>
      <c r="C56" s="134">
        <v>0</v>
      </c>
    </row>
    <row r="57" spans="1:5" x14ac:dyDescent="0.3">
      <c r="A57" s="64">
        <v>2</v>
      </c>
      <c r="B57" s="66" t="s">
        <v>2</v>
      </c>
      <c r="C57" s="135">
        <v>25.857900000000001</v>
      </c>
    </row>
    <row r="58" spans="1:5" x14ac:dyDescent="0.3">
      <c r="A58" s="64">
        <v>3</v>
      </c>
      <c r="B58" s="66" t="s">
        <v>42</v>
      </c>
      <c r="C58" s="135">
        <v>23.667100000000001</v>
      </c>
    </row>
    <row r="59" spans="1:5" x14ac:dyDescent="0.3">
      <c r="A59" s="64">
        <v>4</v>
      </c>
      <c r="B59" s="66" t="s">
        <v>43</v>
      </c>
      <c r="C59" s="135">
        <v>23.7667</v>
      </c>
    </row>
    <row r="60" spans="1:5" x14ac:dyDescent="0.3">
      <c r="A60" s="64">
        <v>5</v>
      </c>
      <c r="B60" s="66" t="s">
        <v>44</v>
      </c>
      <c r="C60" s="134">
        <v>17.758600000000001</v>
      </c>
    </row>
    <row r="61" spans="1:5" x14ac:dyDescent="0.3">
      <c r="A61" s="64">
        <v>6</v>
      </c>
      <c r="B61" s="66" t="s">
        <v>45</v>
      </c>
      <c r="C61" s="135">
        <v>8.9954999999999998</v>
      </c>
    </row>
    <row r="62" spans="1:5" x14ac:dyDescent="0.3">
      <c r="A62" s="64">
        <v>7</v>
      </c>
      <c r="B62" s="66" t="s">
        <v>46</v>
      </c>
      <c r="C62" s="134">
        <v>4.4147999999999996</v>
      </c>
    </row>
    <row r="63" spans="1:5" ht="14.4" thickBot="1" x14ac:dyDescent="0.35">
      <c r="A63" s="67">
        <v>8</v>
      </c>
      <c r="B63" s="68" t="s">
        <v>47</v>
      </c>
      <c r="C63" s="136">
        <v>1.2282</v>
      </c>
    </row>
    <row r="64" spans="1:5" ht="14.4" thickBot="1" x14ac:dyDescent="0.35">
      <c r="A64" s="199" t="s">
        <v>96</v>
      </c>
      <c r="B64" s="272"/>
      <c r="C64" s="132" t="s">
        <v>109</v>
      </c>
    </row>
    <row r="65" spans="1:3" ht="28.2" thickBot="1" x14ac:dyDescent="0.35">
      <c r="A65" s="63" t="s">
        <v>39</v>
      </c>
      <c r="B65" s="63" t="s">
        <v>40</v>
      </c>
      <c r="C65" s="133" t="s">
        <v>41</v>
      </c>
    </row>
    <row r="66" spans="1:3" x14ac:dyDescent="0.3">
      <c r="A66" s="64">
        <v>1</v>
      </c>
      <c r="B66" s="65" t="s">
        <v>1</v>
      </c>
      <c r="C66" s="134">
        <v>0</v>
      </c>
    </row>
    <row r="67" spans="1:3" x14ac:dyDescent="0.3">
      <c r="A67" s="64">
        <v>2</v>
      </c>
      <c r="B67" s="66" t="s">
        <v>2</v>
      </c>
      <c r="C67" s="135">
        <v>25.857900000000001</v>
      </c>
    </row>
    <row r="68" spans="1:3" x14ac:dyDescent="0.3">
      <c r="A68" s="64">
        <v>3</v>
      </c>
      <c r="B68" s="66" t="s">
        <v>42</v>
      </c>
      <c r="C68" s="135">
        <v>23.667100000000001</v>
      </c>
    </row>
    <row r="69" spans="1:3" x14ac:dyDescent="0.3">
      <c r="A69" s="64">
        <v>4</v>
      </c>
      <c r="B69" s="66" t="s">
        <v>43</v>
      </c>
      <c r="C69" s="135">
        <v>23.7667</v>
      </c>
    </row>
    <row r="70" spans="1:3" x14ac:dyDescent="0.3">
      <c r="A70" s="64">
        <v>5</v>
      </c>
      <c r="B70" s="66" t="s">
        <v>44</v>
      </c>
      <c r="C70" s="134">
        <v>17.758600000000001</v>
      </c>
    </row>
    <row r="71" spans="1:3" x14ac:dyDescent="0.3">
      <c r="A71" s="64">
        <v>6</v>
      </c>
      <c r="B71" s="66" t="s">
        <v>45</v>
      </c>
      <c r="C71" s="135">
        <v>8.9954999999999998</v>
      </c>
    </row>
    <row r="72" spans="1:3" x14ac:dyDescent="0.3">
      <c r="A72" s="64">
        <v>7</v>
      </c>
      <c r="B72" s="66" t="s">
        <v>46</v>
      </c>
      <c r="C72" s="134">
        <v>4.4147999999999996</v>
      </c>
    </row>
    <row r="73" spans="1:3" ht="14.4" thickBot="1" x14ac:dyDescent="0.35">
      <c r="A73" s="67">
        <v>8</v>
      </c>
      <c r="B73" s="68" t="s">
        <v>47</v>
      </c>
      <c r="C73" s="136">
        <v>1.2282</v>
      </c>
    </row>
    <row r="74" spans="1:3" x14ac:dyDescent="0.3">
      <c r="C74" s="138"/>
    </row>
  </sheetData>
  <sheetProtection algorithmName="SHA-512" hashValue="kCBuBPrImXwnAuTBZjzGcm7uGX7z6pNrx0UQPFZphI3gAvDB2s6GvN+wwVTM78nm/X3orrODaSURahz7BNwrKw==" saltValue="YKeOJxuhetVssMdnmWWtEA==" spinCount="100000" sheet="1" selectLockedCells="1"/>
  <mergeCells count="7">
    <mergeCell ref="A64:B64"/>
    <mergeCell ref="A44:B44"/>
    <mergeCell ref="A54:B54"/>
    <mergeCell ref="A4:B4"/>
    <mergeCell ref="A14:B14"/>
    <mergeCell ref="A24:B24"/>
    <mergeCell ref="A34:B34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4</vt:i4>
      </vt:variant>
    </vt:vector>
  </HeadingPairs>
  <TitlesOfParts>
    <vt:vector size="11" baseType="lpstr">
      <vt:lpstr>Anagrafica</vt:lpstr>
      <vt:lpstr>Dati località</vt:lpstr>
      <vt:lpstr>commi 8.1 a) e 9.1 a)</vt:lpstr>
      <vt:lpstr>art. 10</vt:lpstr>
      <vt:lpstr>Riepilogo</vt:lpstr>
      <vt:lpstr>Dati RTDG-tau1</vt:lpstr>
      <vt:lpstr>Dati RTDG-tau3</vt:lpstr>
      <vt:lpstr>'art. 10'!Area_stampa</vt:lpstr>
      <vt:lpstr>'commi 8.1 a) e 9.1 a)'!Area_stampa</vt:lpstr>
      <vt:lpstr>'Dati località'!Area_stampa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Carmela Autiero</cp:lastModifiedBy>
  <cp:lastPrinted>2010-08-05T14:01:43Z</cp:lastPrinted>
  <dcterms:created xsi:type="dcterms:W3CDTF">2010-01-13T13:47:10Z</dcterms:created>
  <dcterms:modified xsi:type="dcterms:W3CDTF">2026-04-27T10:29:03Z</dcterms:modified>
</cp:coreProperties>
</file>