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Questa_cartella_di_lavoro"/>
  <mc:AlternateContent xmlns:mc="http://schemas.openxmlformats.org/markup-compatibility/2006">
    <mc:Choice Requires="x15">
      <x15ac:absPath xmlns:x15ac="http://schemas.microsoft.com/office/spreadsheetml/2010/11/ac" url="\\192.168.0.130\csea-nas\DIE\Ufficio_Perequazioni\NEW\EE\TIV\TIV2025\Tutele graduali piccole imprese\Modelli\"/>
    </mc:Choice>
  </mc:AlternateContent>
  <xr:revisionPtr revIDLastSave="0" documentId="13_ncr:1_{9913A5BC-99CB-423B-A5A1-564A75B93044}" xr6:coauthVersionLast="47" xr6:coauthVersionMax="47" xr10:uidLastSave="{00000000-0000-0000-0000-000000000000}"/>
  <workbookProtection workbookAlgorithmName="SHA-512" workbookHashValue="B/alVCZNX/KeQmQmER6mQeAj4dDMJamQRDkkA48yyvwPoHt80zSKmF0VFwmJSNvIRAksKj6gMH0PL0YUv0SmMQ==" workbookSaltValue="qFRpR4gIYwtJXlGD/ZRG5Q==" workbookSpinCount="100000" lockStructure="1"/>
  <bookViews>
    <workbookView xWindow="-120" yWindow="-120" windowWidth="29040" windowHeight="15720" tabRatio="821" xr2:uid="{00000000-000D-0000-FFFF-FFFF00000000}"/>
  </bookViews>
  <sheets>
    <sheet name="INFO" sheetId="364" r:id="rId1"/>
    <sheet name="Aree territoriali" sheetId="8243" state="hidden" r:id="rId2"/>
    <sheet name="EE prelevata dai clienti finali" sheetId="8239" r:id="rId3"/>
    <sheet name="art. 38" sheetId="8238" r:id="rId4"/>
    <sheet name="Cong. 2024" sheetId="8244" r:id="rId5"/>
    <sheet name="Riepilogo" sheetId="8242" r:id="rId6"/>
    <sheet name="DB" sheetId="8245" state="hidden" r:id="rId7"/>
  </sheets>
  <externalReferences>
    <externalReference r:id="rId8"/>
  </externalReferences>
  <definedNames>
    <definedName name="_AMO_UniqueIdentifier" hidden="1">"'3c6911ac-3911-4319-be0a-b4dbacb8f3fc'"</definedName>
    <definedName name="A2A_Energia_S.p.A">'Aree territoriali'!$G$2:$G$3</definedName>
    <definedName name="A2A_Energia_S.p.A.">'[1]Aree territoriali'!$H$2:$H$4</definedName>
    <definedName name="Axpo_Italia_S.p.A.">'[1]Aree territoriali'!$I$2</definedName>
    <definedName name="Enel_Energia_S.p.A.">'Aree territoriali'!$H$2:$H$3</definedName>
    <definedName name="HERA_COMM_SPA">'[1]Aree territoriali'!$G$2:$G$4</definedName>
    <definedName name="Iren_Mercato_S.p.A." localSheetId="4">'[1]Aree territoriali'!$F$2:$F$3</definedName>
    <definedName name="Iren_Mercato_S.p.A.">'Aree territoriali'!$F$2:$F$4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8244" l="1"/>
  <c r="B18" i="8242"/>
  <c r="B12" i="8242"/>
  <c r="G14" i="8245"/>
  <c r="D3" i="8245"/>
  <c r="D4" i="8245"/>
  <c r="D5" i="8245"/>
  <c r="D6" i="8245"/>
  <c r="D7" i="8245"/>
  <c r="D8" i="8245"/>
  <c r="D9" i="8245"/>
  <c r="D10" i="8245"/>
  <c r="D11" i="8245"/>
  <c r="D12" i="8245"/>
  <c r="D13" i="8245"/>
  <c r="D14" i="8245"/>
  <c r="C3" i="8245"/>
  <c r="C4" i="8245"/>
  <c r="C5" i="8245"/>
  <c r="C6" i="8245"/>
  <c r="C7" i="8245"/>
  <c r="C8" i="8245"/>
  <c r="C9" i="8245"/>
  <c r="C10" i="8245"/>
  <c r="C11" i="8245"/>
  <c r="C12" i="8245"/>
  <c r="C13" i="8245"/>
  <c r="C14" i="8245"/>
  <c r="B14" i="8245"/>
  <c r="B3" i="8245"/>
  <c r="B4" i="8245"/>
  <c r="B5" i="8245"/>
  <c r="B6" i="8245"/>
  <c r="B7" i="8245"/>
  <c r="B8" i="8245"/>
  <c r="B9" i="8245"/>
  <c r="B10" i="8245"/>
  <c r="B11" i="8245"/>
  <c r="B12" i="8245"/>
  <c r="B13" i="8245"/>
  <c r="B2" i="8245"/>
  <c r="A3" i="8245"/>
  <c r="A4" i="8245"/>
  <c r="A5" i="8245"/>
  <c r="A6" i="8245"/>
  <c r="A7" i="8245"/>
  <c r="A8" i="8245"/>
  <c r="A9" i="8245"/>
  <c r="A10" i="8245"/>
  <c r="A11" i="8245"/>
  <c r="A12" i="8245"/>
  <c r="A13" i="8245"/>
  <c r="A14" i="8245"/>
  <c r="A2" i="8245"/>
  <c r="C2" i="8245"/>
  <c r="D2" i="8245"/>
  <c r="D21" i="8244" l="1"/>
  <c r="B21" i="8244"/>
  <c r="B6" i="8244"/>
  <c r="B5" i="8244"/>
  <c r="B4" i="8244"/>
  <c r="B17" i="8242" l="1"/>
  <c r="E14" i="8239"/>
  <c r="D26" i="8239"/>
  <c r="C26" i="8239"/>
  <c r="B26" i="8239"/>
  <c r="A16" i="8244" l="1"/>
  <c r="C21" i="8244" l="1"/>
  <c r="F14" i="8245"/>
  <c r="D3" i="8243"/>
  <c r="D4" i="8243"/>
  <c r="D5" i="8243"/>
  <c r="D6" i="8243"/>
  <c r="D7" i="8243"/>
  <c r="D8" i="8243"/>
  <c r="D2" i="8243"/>
  <c r="B6" i="8242"/>
  <c r="B5" i="8242"/>
  <c r="C5" i="8238"/>
  <c r="C5" i="8239"/>
  <c r="C11" i="8238"/>
  <c r="C4" i="8238"/>
  <c r="C4" i="8239"/>
  <c r="B16" i="8242" l="1"/>
  <c r="E21" i="8244"/>
  <c r="B37" i="8239"/>
  <c r="C3" i="8238"/>
  <c r="B4" i="8242"/>
  <c r="C41" i="8239"/>
  <c r="M26" i="8239"/>
  <c r="P14" i="8239"/>
  <c r="B38" i="8239"/>
  <c r="D37" i="8239"/>
  <c r="C37" i="8239"/>
  <c r="C38" i="8239"/>
  <c r="D38" i="8239"/>
  <c r="C39" i="8239"/>
  <c r="D39" i="8239"/>
  <c r="C40" i="8239"/>
  <c r="D40" i="8239"/>
  <c r="D41" i="8239"/>
  <c r="C42" i="8239"/>
  <c r="D42" i="8239"/>
  <c r="B39" i="8239"/>
  <c r="B40" i="8239"/>
  <c r="B41" i="8239"/>
  <c r="B42" i="8239"/>
  <c r="B43" i="8239"/>
  <c r="O26" i="8239"/>
  <c r="N26" i="8239"/>
  <c r="P20" i="8239"/>
  <c r="G8" i="8245" s="1"/>
  <c r="P19" i="8239"/>
  <c r="G7" i="8245" s="1"/>
  <c r="P18" i="8239"/>
  <c r="G6" i="8245" s="1"/>
  <c r="P17" i="8239"/>
  <c r="G5" i="8245" s="1"/>
  <c r="P16" i="8239"/>
  <c r="G4" i="8245" s="1"/>
  <c r="P15" i="8239"/>
  <c r="G3" i="8245" s="1"/>
  <c r="E15" i="8239"/>
  <c r="E16" i="8239"/>
  <c r="E17" i="8239"/>
  <c r="E18" i="8239"/>
  <c r="E19" i="8239"/>
  <c r="E20" i="8239"/>
  <c r="B47" i="8239"/>
  <c r="D48" i="8239"/>
  <c r="D43" i="8239"/>
  <c r="P25" i="8239"/>
  <c r="G13" i="8245" s="1"/>
  <c r="E25" i="8239"/>
  <c r="P24" i="8239"/>
  <c r="G12" i="8245" s="1"/>
  <c r="P23" i="8239"/>
  <c r="G11" i="8245" s="1"/>
  <c r="P22" i="8239"/>
  <c r="G10" i="8245" s="1"/>
  <c r="P21" i="8239"/>
  <c r="G9" i="8245" s="1"/>
  <c r="C48" i="8239"/>
  <c r="B48" i="8239"/>
  <c r="D47" i="8239"/>
  <c r="C47" i="8239"/>
  <c r="D46" i="8239"/>
  <c r="C46" i="8239"/>
  <c r="B46" i="8239"/>
  <c r="D45" i="8239"/>
  <c r="C45" i="8239"/>
  <c r="B45" i="8239"/>
  <c r="D44" i="8239"/>
  <c r="C44" i="8239"/>
  <c r="B44" i="8239"/>
  <c r="C43" i="8239"/>
  <c r="E21" i="8239"/>
  <c r="E22" i="8239"/>
  <c r="E23" i="8239"/>
  <c r="E24" i="8239"/>
  <c r="C3" i="8239"/>
  <c r="B19" i="8242" l="1"/>
  <c r="E47" i="8239"/>
  <c r="F12" i="8245" s="1"/>
  <c r="E26" i="8239"/>
  <c r="D49" i="8239"/>
  <c r="C49" i="8239"/>
  <c r="G2" i="8245"/>
  <c r="E18" i="8238"/>
  <c r="A26" i="8238" s="1"/>
  <c r="E48" i="8239"/>
  <c r="F13" i="8245" s="1"/>
  <c r="E43" i="8239"/>
  <c r="F8" i="8245" s="1"/>
  <c r="E45" i="8239"/>
  <c r="F10" i="8245" s="1"/>
  <c r="E44" i="8239"/>
  <c r="F9" i="8245" s="1"/>
  <c r="E46" i="8239"/>
  <c r="F11" i="8245" s="1"/>
  <c r="P26" i="8239"/>
  <c r="E42" i="8239"/>
  <c r="F7" i="8245" s="1"/>
  <c r="E41" i="8239"/>
  <c r="F6" i="8245" s="1"/>
  <c r="E40" i="8239"/>
  <c r="F5" i="8245" s="1"/>
  <c r="E39" i="8239"/>
  <c r="F4" i="8245" s="1"/>
  <c r="B49" i="8239"/>
  <c r="E38" i="8239"/>
  <c r="F3" i="8245" s="1"/>
  <c r="E37" i="8239"/>
  <c r="F2" i="8245" l="1"/>
  <c r="E49" i="8239"/>
  <c r="E15" i="8238" s="1"/>
  <c r="E21" i="8238" s="1"/>
  <c r="B11" i="8242"/>
  <c r="B10" i="8242" l="1"/>
  <c r="B13" i="8242"/>
  <c r="B22" i="8242" s="1"/>
</calcChain>
</file>

<file path=xl/sharedStrings.xml><?xml version="1.0" encoding="utf-8"?>
<sst xmlns="http://schemas.openxmlformats.org/spreadsheetml/2006/main" count="172" uniqueCount="94">
  <si>
    <t>F1</t>
  </si>
  <si>
    <t>F2</t>
  </si>
  <si>
    <t>F3</t>
  </si>
  <si>
    <t>INFORMAZIONI GENERALI</t>
  </si>
  <si>
    <t>1.1 - DENOMINAZIONE</t>
  </si>
  <si>
    <t>1.2 - INDIRIZZO</t>
  </si>
  <si>
    <t>1.3 - CODICE FISCALE</t>
  </si>
  <si>
    <t>1.4 - REFERENTE 1</t>
  </si>
  <si>
    <t>1.5 - TELEFONO REF. 1</t>
  </si>
  <si>
    <t>1.6 - INDIRIZZO EMAIL REF. 1</t>
  </si>
  <si>
    <t>1.7 - REFERENTE 2</t>
  </si>
  <si>
    <t>1.8 - TELEFONO REF. 2</t>
  </si>
  <si>
    <t>1.9 - INDIRIZZO EMAIL REF.2</t>
  </si>
  <si>
    <t>DENOMINAZIONE:</t>
  </si>
  <si>
    <t>dati espressi in kWh</t>
  </si>
  <si>
    <t>NOTE:</t>
  </si>
  <si>
    <t>Totale</t>
  </si>
  <si>
    <t>Luglio</t>
  </si>
  <si>
    <t xml:space="preserve">Agosto </t>
  </si>
  <si>
    <t>Settembre</t>
  </si>
  <si>
    <t>Ottobre</t>
  </si>
  <si>
    <t>Novembre</t>
  </si>
  <si>
    <t>Dicembre</t>
  </si>
  <si>
    <t>1.10 - CODICE ESERCENTE</t>
  </si>
  <si>
    <t>CODICE ESERCENTE:</t>
  </si>
  <si>
    <t>Totali mensili</t>
  </si>
  <si>
    <t>DATI ESERCENTE TUTELE GRADUALI</t>
  </si>
  <si>
    <t>1.11 - AREA TERRITORIALE</t>
  </si>
  <si>
    <t>AREA TERRITORIALE:</t>
  </si>
  <si>
    <t>RA</t>
  </si>
  <si>
    <t>R</t>
  </si>
  <si>
    <t>PS</t>
  </si>
  <si>
    <t>β</t>
  </si>
  <si>
    <t>Art. 38 del TIV</t>
  </si>
  <si>
    <t>Fattore percentuale di perdita di energia elettrica sulle reti con obbligo di connessione di terzi (tabella 4 TIS)</t>
  </si>
  <si>
    <t>Parametri</t>
  </si>
  <si>
    <t>centesimi di euro/kWh</t>
  </si>
  <si>
    <t xml:space="preserve">Meccanismo di compensazione dei ricavi degli esercenti le tutele graduali </t>
  </si>
  <si>
    <t>Energia prelevata dai  clienti finali in tutele graduali per ciascuna delle fasce orarie F1, F2 ed F3  in ciascun mese m ai fini del calcolo di RA</t>
  </si>
  <si>
    <t>Energia prelevata dai  clienti finali in tutele graduali per ciascuna delle fasce orarie F1, F2 ed F3  in ciascun mese m corretta per le perdite di rete ai fini del calcolo di RA</t>
  </si>
  <si>
    <r>
      <t>Energia prelevata dai  clienti finali in tutele gradu</t>
    </r>
    <r>
      <rPr>
        <b/>
        <sz val="14"/>
        <color indexed="10"/>
        <rFont val="Calibri"/>
        <family val="2"/>
      </rPr>
      <t>a</t>
    </r>
    <r>
      <rPr>
        <b/>
        <sz val="12"/>
        <color indexed="10"/>
        <rFont val="Calibri"/>
        <family val="2"/>
      </rPr>
      <t>li per ciascuna delle fasce orarie F1, F2 ed F3  in ciascun mese m ai fini del calcolo di R</t>
    </r>
  </si>
  <si>
    <t>NB: Nella tabella sottostante devono essere dichiarati i volumi di energia ai quali è stato applicato un α ≠ 0, ai sensi del comma 34.14 del TIV. Quindi l'energia qui dichiarata deve essere ≤ a quella dichiarata ai fini del calcolo di RA.</t>
  </si>
  <si>
    <t>Gennaio</t>
  </si>
  <si>
    <t>Febbraio</t>
  </si>
  <si>
    <t>Marzo</t>
  </si>
  <si>
    <t>Aprile</t>
  </si>
  <si>
    <t>Maggio</t>
  </si>
  <si>
    <t>Giugno</t>
  </si>
  <si>
    <t>1.12 - ANNO</t>
  </si>
  <si>
    <t xml:space="preserve">PS </t>
  </si>
  <si>
    <t>ANNO:</t>
  </si>
  <si>
    <t>Importo totale da compensare</t>
  </si>
  <si>
    <t>Area territoriale</t>
  </si>
  <si>
    <t>Impresa</t>
  </si>
  <si>
    <t>Valore β
(€/MWh)</t>
  </si>
  <si>
    <t>Valore β
(cent€/kWh)</t>
  </si>
  <si>
    <t>Iren Mercato S.p.A.</t>
  </si>
  <si>
    <r>
      <t xml:space="preserve">L’esercente riporta la propria denominazione (ragione sociale, indirizzo), indica il proprio codice fiscale e riporta il proprio codice esercente assegnato dall'Autorità di regolazione per energia reti e ambiente ai sensi della deliberazione 23 giugno 2008, GOP 35/08 e s.m.i. Devono essere indicati il nome ed i recapiti di almeno due persone alle quali gli Uffici dell'Autorità ovvero della Cassa per i servizi energetici e ambientali possano fare riferimento per le comunicazioni di carattere tecnico. Deve inoltre essere indicata per quale area territoriale l'esercente risulti affidatario in esito alla procedura concorsuale per l’individuazione degli esercenti il Servizio a Tutele Graduali per il periodo </t>
    </r>
    <r>
      <rPr>
        <b/>
        <i/>
        <u/>
        <sz val="10"/>
        <color theme="1"/>
        <rFont val="Calibri"/>
        <family val="2"/>
        <scheme val="minor"/>
      </rPr>
      <t>1° luglio 2024</t>
    </r>
    <r>
      <rPr>
        <i/>
        <sz val="10"/>
        <color theme="1"/>
        <rFont val="Calibri"/>
        <family val="2"/>
        <scheme val="minor"/>
      </rPr>
      <t xml:space="preserve"> - </t>
    </r>
    <r>
      <rPr>
        <b/>
        <i/>
        <u/>
        <sz val="10"/>
        <color theme="1"/>
        <rFont val="Calibri"/>
        <family val="2"/>
        <scheme val="minor"/>
      </rPr>
      <t>31 marzo 2027</t>
    </r>
    <r>
      <rPr>
        <i/>
        <sz val="10"/>
        <color theme="1"/>
        <rFont val="Calibri"/>
        <family val="2"/>
        <scheme val="minor"/>
      </rPr>
      <t>.  La denominazione, il codice esercente e l'area territoriale verranno automaticamente riportati in ciascuna delle pagine che compongono il presente modulo.</t>
    </r>
  </si>
  <si>
    <t>Area 1: Toscana, Calabria</t>
  </si>
  <si>
    <t>Area 2: Lazio, Friuli-Venezia Giulia, Valle d’Aosta</t>
  </si>
  <si>
    <t>A2A Energia S.p.A</t>
  </si>
  <si>
    <t>Area 3: Lombardia senza il comune di Milano</t>
  </si>
  <si>
    <t>Enel Energia S.p.A.</t>
  </si>
  <si>
    <t>Area 4: Emilia-Romagna, Piemonte</t>
  </si>
  <si>
    <t>Area 5: Comune di Milano, Liguria, Trentino-Alto Adige, Veneto</t>
  </si>
  <si>
    <t>Area 6: Campania, Marche, Sardegna</t>
  </si>
  <si>
    <t>Area 7: Puglia, Abruzzo, Basilicata, Molise, Umbria, Sicilia</t>
  </si>
  <si>
    <t>5594E</t>
  </si>
  <si>
    <t>5603E</t>
  </si>
  <si>
    <t>6276E</t>
  </si>
  <si>
    <r>
      <t xml:space="preserve">Energia prelevata dai  clienti finali in tutele graduali </t>
    </r>
    <r>
      <rPr>
        <b/>
        <sz val="11"/>
        <color indexed="8"/>
        <rFont val="Calibri"/>
        <family val="2"/>
      </rPr>
      <t>corretta per le perdite di rete</t>
    </r>
    <r>
      <rPr>
        <sz val="11"/>
        <rFont val="Calibri"/>
        <family val="2"/>
      </rPr>
      <t xml:space="preserve"> ai fini del calcolo di RA</t>
    </r>
  </si>
  <si>
    <t xml:space="preserve">Calcolo art. 38 TIV </t>
  </si>
  <si>
    <t xml:space="preserve">RA </t>
  </si>
  <si>
    <t>(dall'1/07/2024 al 31/12/2024)</t>
  </si>
  <si>
    <t>II semestre 2024</t>
  </si>
  <si>
    <r>
      <t>α</t>
    </r>
    <r>
      <rPr>
        <sz val="11"/>
        <rFont val="Calibri"/>
        <family val="2"/>
      </rPr>
      <t xml:space="preserve"> (dall'1/01/2025 al 30/06/2025)</t>
    </r>
  </si>
  <si>
    <r>
      <t>α</t>
    </r>
    <r>
      <rPr>
        <sz val="11"/>
        <rFont val="Calibri"/>
        <family val="2"/>
      </rPr>
      <t xml:space="preserve"> (dall'1/07/2025 al 31/12/2025)</t>
    </r>
  </si>
  <si>
    <t>Conguagli</t>
  </si>
  <si>
    <t>1.13 - DATA DI ESTRAZIONE DATI</t>
  </si>
  <si>
    <t>Conguagli anno 2024 - II semestre</t>
  </si>
  <si>
    <t>2024 - II semestre</t>
  </si>
  <si>
    <t>α
(dall'1/07/2024 al 31/12/2024)</t>
  </si>
  <si>
    <t>anno_raccolta</t>
  </si>
  <si>
    <t>anno_competenza</t>
  </si>
  <si>
    <t>cod_CSEA</t>
  </si>
  <si>
    <t>area_territoriale</t>
  </si>
  <si>
    <t>mese</t>
  </si>
  <si>
    <t>kWh_RA</t>
  </si>
  <si>
    <t>kWh_R</t>
  </si>
  <si>
    <t>Cong. 2024</t>
  </si>
  <si>
    <t>Arrotondamento</t>
  </si>
  <si>
    <t>Energia prelevata dai clienti finali in tutele graduali ai fini del calcolo di RA*
[kWh]</t>
  </si>
  <si>
    <t>Energia prelevata dai clienti finali in tutele graduali ai fini del calcolo di R*
[kWh]</t>
  </si>
  <si>
    <t>*N.B. indicare i dati fisici di competenza del II semestre 2024 rilevati alla data di estrazione dati e non dichiarati nelle precedenti raccolte.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</si>
</sst>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0_-;\-* #,##0.000_-;_-* &quot;-&quot;???_-;_-@_-"/>
    <numFmt numFmtId="165" formatCode="_-* #,##0_-;\-* #,##0_-;_-* &quot;-&quot;???_-;_-@_-"/>
    <numFmt numFmtId="166" formatCode="_-[$€]\ * #,##0.00_-;\-[$€]\ * #,##0.00_-;_-[$€]\ * &quot;-&quot;??_-;_-@_-"/>
    <numFmt numFmtId="167" formatCode="0.000"/>
    <numFmt numFmtId="168" formatCode="#,##0.000"/>
    <numFmt numFmtId="169" formatCode="#,##0.00_ ;\-#,##0.00\ "/>
  </numFmts>
  <fonts count="34" x14ac:knownFonts="1">
    <font>
      <sz val="10"/>
      <name val="Arial"/>
    </font>
    <font>
      <sz val="10"/>
      <name val="Arial"/>
      <family val="2"/>
    </font>
    <font>
      <sz val="10"/>
      <name val="Arial"/>
      <family val="2"/>
    </font>
    <font>
      <b/>
      <sz val="14"/>
      <color indexed="10"/>
      <name val="Calibri"/>
      <family val="2"/>
    </font>
    <font>
      <b/>
      <sz val="12"/>
      <color indexed="10"/>
      <name val="Calibri"/>
      <family val="2"/>
    </font>
    <font>
      <sz val="8"/>
      <name val="Arial"/>
      <family val="2"/>
    </font>
    <font>
      <sz val="11"/>
      <name val="Calibri"/>
      <family val="2"/>
    </font>
    <font>
      <sz val="11"/>
      <color theme="1"/>
      <name val="Calibri"/>
      <family val="2"/>
      <scheme val="minor"/>
    </font>
    <font>
      <sz val="10"/>
      <name val="Calibri"/>
      <family val="2"/>
      <scheme val="minor"/>
    </font>
    <font>
      <b/>
      <sz val="10"/>
      <name val="Calibri"/>
      <family val="2"/>
      <scheme val="minor"/>
    </font>
    <font>
      <sz val="12"/>
      <name val="Calibri"/>
      <family val="2"/>
      <scheme val="minor"/>
    </font>
    <font>
      <b/>
      <i/>
      <sz val="10"/>
      <name val="Calibri"/>
      <family val="2"/>
      <scheme val="minor"/>
    </font>
    <font>
      <b/>
      <sz val="12"/>
      <name val="Calibri"/>
      <family val="2"/>
      <scheme val="minor"/>
    </font>
    <font>
      <b/>
      <i/>
      <sz val="12"/>
      <name val="Calibri"/>
      <family val="2"/>
      <scheme val="minor"/>
    </font>
    <font>
      <sz val="18"/>
      <name val="Calibri"/>
      <family val="2"/>
      <scheme val="minor"/>
    </font>
    <font>
      <b/>
      <sz val="14"/>
      <name val="Calibri"/>
      <family val="2"/>
      <scheme val="minor"/>
    </font>
    <font>
      <i/>
      <sz val="10"/>
      <name val="Calibri"/>
      <family val="2"/>
      <scheme val="minor"/>
    </font>
    <font>
      <sz val="11"/>
      <name val="Calibri"/>
      <family val="2"/>
      <scheme val="minor"/>
    </font>
    <font>
      <b/>
      <sz val="12"/>
      <color rgb="FFFF0000"/>
      <name val="Calibri"/>
      <family val="2"/>
      <scheme val="minor"/>
    </font>
    <font>
      <sz val="14"/>
      <name val="Calibri"/>
      <family val="2"/>
      <scheme val="minor"/>
    </font>
    <font>
      <b/>
      <sz val="12"/>
      <color indexed="10"/>
      <name val="Calibri"/>
      <family val="2"/>
      <scheme val="minor"/>
    </font>
    <font>
      <i/>
      <sz val="10"/>
      <color theme="1"/>
      <name val="Calibri"/>
      <family val="2"/>
      <scheme val="minor"/>
    </font>
    <font>
      <b/>
      <sz val="18"/>
      <name val="Calibri"/>
      <family val="2"/>
      <scheme val="minor"/>
    </font>
    <font>
      <b/>
      <sz val="14"/>
      <color indexed="10"/>
      <name val="Calibri"/>
      <family val="2"/>
      <scheme val="minor"/>
    </font>
    <font>
      <sz val="22"/>
      <name val="Calibri"/>
      <family val="2"/>
      <scheme val="minor"/>
    </font>
    <font>
      <b/>
      <sz val="22"/>
      <name val="Calibri"/>
      <family val="2"/>
      <scheme val="minor"/>
    </font>
    <font>
      <b/>
      <i/>
      <u/>
      <sz val="10"/>
      <color theme="1"/>
      <name val="Calibri"/>
      <family val="2"/>
      <scheme val="minor"/>
    </font>
    <font>
      <b/>
      <sz val="11"/>
      <color indexed="10"/>
      <name val="Calibri"/>
      <family val="2"/>
      <scheme val="minor"/>
    </font>
    <font>
      <b/>
      <sz val="11"/>
      <name val="Calibri"/>
      <family val="2"/>
      <scheme val="minor"/>
    </font>
    <font>
      <b/>
      <i/>
      <sz val="11"/>
      <name val="Calibri"/>
      <family val="2"/>
      <scheme val="minor"/>
    </font>
    <font>
      <sz val="11"/>
      <color rgb="FF000000"/>
      <name val="Calibri"/>
      <family val="2"/>
      <scheme val="minor"/>
    </font>
    <font>
      <b/>
      <sz val="11"/>
      <color indexed="8"/>
      <name val="Calibri"/>
      <family val="2"/>
    </font>
    <font>
      <b/>
      <sz val="11"/>
      <color rgb="FF000000"/>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FF"/>
        <bgColor indexed="64"/>
      </patternFill>
    </fill>
    <fill>
      <patternFill patternType="solid">
        <fgColor rgb="FFD9D9D9"/>
        <bgColor indexed="64"/>
      </patternFill>
    </fill>
    <fill>
      <patternFill patternType="solid">
        <fgColor rgb="FFFFFFFF"/>
        <bgColor indexed="64"/>
      </patternFill>
    </fill>
  </fills>
  <borders count="50">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8">
    <xf numFmtId="0" fontId="0" fillId="0" borderId="0"/>
    <xf numFmtId="166" fontId="1"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213">
    <xf numFmtId="0" fontId="0" fillId="0" borderId="0" xfId="0"/>
    <xf numFmtId="0" fontId="8" fillId="0" borderId="0" xfId="0" applyFont="1"/>
    <xf numFmtId="0" fontId="9" fillId="0" borderId="0" xfId="0" applyFont="1"/>
    <xf numFmtId="0" fontId="8" fillId="2" borderId="0" xfId="5" applyFont="1" applyFill="1"/>
    <xf numFmtId="0" fontId="10" fillId="2" borderId="0" xfId="5" applyFont="1" applyFill="1" applyAlignment="1">
      <alignment horizontal="center" vertical="center"/>
    </xf>
    <xf numFmtId="0" fontId="10" fillId="2" borderId="0" xfId="5" applyFont="1" applyFill="1" applyAlignment="1">
      <alignment horizontal="left" vertical="center" wrapText="1"/>
    </xf>
    <xf numFmtId="0" fontId="11" fillId="2" borderId="1" xfId="5" applyFont="1" applyFill="1" applyBorder="1" applyAlignment="1">
      <alignment horizontal="center" vertical="center" wrapText="1"/>
    </xf>
    <xf numFmtId="0" fontId="11" fillId="2" borderId="2"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xf>
    <xf numFmtId="0" fontId="8" fillId="2" borderId="5" xfId="5" applyFont="1" applyFill="1" applyBorder="1" applyAlignment="1">
      <alignment horizontal="left" vertical="center"/>
    </xf>
    <xf numFmtId="164" fontId="9" fillId="4" borderId="5" xfId="3" applyNumberFormat="1" applyFont="1" applyFill="1" applyBorder="1" applyAlignment="1" applyProtection="1">
      <alignment vertical="center"/>
    </xf>
    <xf numFmtId="0" fontId="11" fillId="2" borderId="4" xfId="5" applyFont="1" applyFill="1" applyBorder="1" applyAlignment="1">
      <alignment horizontal="left" vertical="center"/>
    </xf>
    <xf numFmtId="165" fontId="9" fillId="4" borderId="1" xfId="3" applyNumberFormat="1" applyFont="1" applyFill="1" applyBorder="1" applyAlignment="1" applyProtection="1">
      <alignment vertical="center"/>
    </xf>
    <xf numFmtId="165" fontId="9" fillId="4" borderId="2" xfId="3" applyNumberFormat="1" applyFont="1" applyFill="1" applyBorder="1" applyAlignment="1" applyProtection="1">
      <alignment vertical="center"/>
    </xf>
    <xf numFmtId="165" fontId="9" fillId="4" borderId="3" xfId="3" applyNumberFormat="1" applyFont="1" applyFill="1" applyBorder="1" applyAlignment="1" applyProtection="1">
      <alignment vertical="center"/>
    </xf>
    <xf numFmtId="164" fontId="9" fillId="4" borderId="4" xfId="3" applyNumberFormat="1" applyFont="1" applyFill="1" applyBorder="1" applyAlignment="1" applyProtection="1">
      <alignment vertical="center"/>
    </xf>
    <xf numFmtId="0" fontId="11" fillId="0" borderId="0" xfId="5" applyFont="1" applyAlignment="1">
      <alignment horizontal="left" vertical="center"/>
    </xf>
    <xf numFmtId="165" fontId="9" fillId="0" borderId="0" xfId="3" applyNumberFormat="1" applyFont="1" applyFill="1" applyBorder="1" applyAlignment="1" applyProtection="1">
      <alignment vertical="center"/>
    </xf>
    <xf numFmtId="164" fontId="9" fillId="0" borderId="0" xfId="3" applyNumberFormat="1" applyFont="1" applyFill="1" applyBorder="1" applyAlignment="1" applyProtection="1">
      <alignment vertical="center"/>
    </xf>
    <xf numFmtId="0" fontId="11" fillId="2" borderId="0" xfId="5" applyFont="1" applyFill="1" applyAlignment="1">
      <alignment horizontal="left" vertical="center"/>
    </xf>
    <xf numFmtId="0" fontId="9" fillId="2" borderId="0" xfId="5" applyFont="1" applyFill="1" applyAlignment="1">
      <alignment horizontal="right"/>
    </xf>
    <xf numFmtId="0" fontId="12" fillId="2" borderId="0" xfId="5" applyFont="1" applyFill="1" applyAlignment="1">
      <alignment horizontal="left" vertical="center"/>
    </xf>
    <xf numFmtId="1" fontId="13" fillId="2" borderId="0" xfId="4" applyNumberFormat="1" applyFont="1" applyFill="1" applyBorder="1" applyAlignment="1" applyProtection="1">
      <alignment horizontal="right" vertical="center"/>
    </xf>
    <xf numFmtId="0" fontId="14" fillId="0" borderId="0" xfId="0" applyFont="1" applyAlignment="1">
      <alignment horizontal="center"/>
    </xf>
    <xf numFmtId="0" fontId="8" fillId="0" borderId="0" xfId="0" applyFont="1" applyAlignment="1">
      <alignment horizontal="center"/>
    </xf>
    <xf numFmtId="0" fontId="8" fillId="0" borderId="0" xfId="0" applyFont="1" applyAlignment="1">
      <alignment vertical="center"/>
    </xf>
    <xf numFmtId="0" fontId="13" fillId="0" borderId="9" xfId="0" applyFont="1" applyBorder="1" applyAlignment="1">
      <alignment vertical="center"/>
    </xf>
    <xf numFmtId="0" fontId="15" fillId="0" borderId="10" xfId="0" applyFont="1" applyBorder="1" applyAlignment="1">
      <alignment horizontal="center"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2" fillId="0" borderId="13" xfId="0" applyFont="1" applyBorder="1" applyAlignment="1">
      <alignment horizontal="center" vertical="center"/>
    </xf>
    <xf numFmtId="0" fontId="16" fillId="0" borderId="12" xfId="0" applyFont="1" applyBorder="1" applyAlignment="1">
      <alignment horizontal="justify" vertical="center" wrapText="1"/>
    </xf>
    <xf numFmtId="0" fontId="16" fillId="0" borderId="0" xfId="0" applyFont="1" applyAlignment="1">
      <alignment horizontal="justify" vertical="center" wrapText="1"/>
    </xf>
    <xf numFmtId="0" fontId="17" fillId="0" borderId="12" xfId="0" applyFont="1" applyBorder="1" applyAlignment="1">
      <alignment vertical="center"/>
    </xf>
    <xf numFmtId="0" fontId="17" fillId="0" borderId="0" xfId="0" applyFont="1" applyAlignment="1">
      <alignment vertical="center"/>
    </xf>
    <xf numFmtId="20" fontId="17" fillId="0" borderId="12" xfId="0" applyNumberFormat="1" applyFont="1" applyBorder="1" applyAlignment="1">
      <alignment vertical="center"/>
    </xf>
    <xf numFmtId="0" fontId="17"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17" fillId="0" borderId="15" xfId="0" applyFont="1" applyBorder="1" applyAlignment="1">
      <alignment vertical="center"/>
    </xf>
    <xf numFmtId="0" fontId="8" fillId="0" borderId="14" xfId="0" applyFont="1" applyBorder="1" applyAlignment="1">
      <alignment vertical="center"/>
    </xf>
    <xf numFmtId="0" fontId="7" fillId="0" borderId="12" xfId="0" applyFont="1" applyBorder="1" applyAlignment="1">
      <alignment vertical="center"/>
    </xf>
    <xf numFmtId="0" fontId="7" fillId="0" borderId="0" xfId="0" applyFont="1" applyAlignment="1">
      <alignment vertical="center"/>
    </xf>
    <xf numFmtId="0" fontId="18" fillId="0" borderId="0" xfId="0" applyFont="1"/>
    <xf numFmtId="0" fontId="18" fillId="2" borderId="0" xfId="5" applyFont="1" applyFill="1" applyAlignment="1">
      <alignment horizontal="left" vertical="center" wrapText="1"/>
    </xf>
    <xf numFmtId="0" fontId="18" fillId="2" borderId="0" xfId="5" applyFont="1" applyFill="1" applyAlignment="1">
      <alignment vertical="center" wrapText="1"/>
    </xf>
    <xf numFmtId="0" fontId="18" fillId="0" borderId="12" xfId="5" applyFont="1" applyBorder="1" applyAlignment="1">
      <alignment vertical="center" wrapText="1"/>
    </xf>
    <xf numFmtId="0" fontId="18" fillId="0" borderId="0" xfId="5" applyFont="1" applyAlignment="1">
      <alignment vertical="center" wrapText="1"/>
    </xf>
    <xf numFmtId="0" fontId="9" fillId="2" borderId="17" xfId="5" applyFont="1" applyFill="1" applyBorder="1" applyAlignment="1">
      <alignment vertical="center"/>
    </xf>
    <xf numFmtId="0" fontId="9" fillId="2" borderId="18" xfId="5" applyFont="1" applyFill="1" applyBorder="1" applyAlignment="1">
      <alignment vertical="center"/>
    </xf>
    <xf numFmtId="0" fontId="9" fillId="2" borderId="19" xfId="5" applyFont="1" applyFill="1" applyBorder="1" applyAlignment="1">
      <alignment vertical="center"/>
    </xf>
    <xf numFmtId="0" fontId="10" fillId="2" borderId="0" xfId="5" applyFont="1" applyFill="1" applyAlignment="1">
      <alignment vertical="center" wrapText="1"/>
    </xf>
    <xf numFmtId="0" fontId="8" fillId="2" borderId="12" xfId="5" applyFont="1" applyFill="1" applyBorder="1" applyAlignment="1">
      <alignment vertical="center"/>
    </xf>
    <xf numFmtId="0" fontId="11" fillId="2" borderId="17" xfId="5" applyFont="1" applyFill="1" applyBorder="1" applyAlignment="1">
      <alignment horizontal="left" vertical="center"/>
    </xf>
    <xf numFmtId="0" fontId="9" fillId="0" borderId="0" xfId="0" applyFont="1" applyAlignment="1">
      <alignment vertical="center"/>
    </xf>
    <xf numFmtId="0" fontId="9" fillId="0" borderId="0" xfId="0" applyFont="1" applyAlignment="1">
      <alignment vertical="center" wrapText="1"/>
    </xf>
    <xf numFmtId="49" fontId="8" fillId="0" borderId="0" xfId="0" applyNumberFormat="1" applyFont="1" applyAlignment="1">
      <alignment vertical="center" wrapText="1"/>
    </xf>
    <xf numFmtId="49" fontId="8" fillId="0" borderId="0" xfId="0" applyNumberFormat="1" applyFont="1" applyAlignment="1">
      <alignment vertical="center"/>
    </xf>
    <xf numFmtId="49" fontId="15" fillId="0" borderId="0" xfId="2" applyNumberFormat="1" applyFont="1" applyFill="1" applyBorder="1" applyAlignment="1" applyProtection="1">
      <alignment horizontal="center" vertical="center"/>
    </xf>
    <xf numFmtId="49" fontId="9" fillId="0" borderId="0" xfId="0" applyNumberFormat="1" applyFont="1" applyAlignment="1">
      <alignment vertical="center" wrapText="1"/>
    </xf>
    <xf numFmtId="0" fontId="19" fillId="5" borderId="9" xfId="0" applyFont="1" applyFill="1" applyBorder="1" applyAlignment="1">
      <alignment vertical="center"/>
    </xf>
    <xf numFmtId="0" fontId="19" fillId="5" borderId="10" xfId="0" applyFont="1" applyFill="1" applyBorder="1" applyAlignment="1">
      <alignment vertical="center"/>
    </xf>
    <xf numFmtId="0" fontId="19" fillId="5" borderId="12" xfId="0" applyFont="1" applyFill="1" applyBorder="1" applyAlignment="1">
      <alignment vertical="center"/>
    </xf>
    <xf numFmtId="0" fontId="19" fillId="5" borderId="0" xfId="0" applyFont="1" applyFill="1" applyAlignment="1">
      <alignment vertical="center"/>
    </xf>
    <xf numFmtId="0" fontId="19" fillId="5" borderId="14" xfId="0" applyFont="1" applyFill="1" applyBorder="1" applyAlignment="1">
      <alignment vertical="center"/>
    </xf>
    <xf numFmtId="0" fontId="19" fillId="5" borderId="15" xfId="0" applyFont="1" applyFill="1" applyBorder="1" applyAlignment="1">
      <alignment vertical="center"/>
    </xf>
    <xf numFmtId="164" fontId="15" fillId="4" borderId="9" xfId="3" applyNumberFormat="1" applyFont="1" applyFill="1" applyBorder="1" applyAlignment="1" applyProtection="1">
      <alignment vertical="center"/>
    </xf>
    <xf numFmtId="164" fontId="15" fillId="4" borderId="10" xfId="3" applyNumberFormat="1" applyFont="1" applyFill="1" applyBorder="1" applyAlignment="1" applyProtection="1">
      <alignment vertical="center"/>
    </xf>
    <xf numFmtId="164" fontId="15" fillId="4" borderId="12" xfId="3" applyNumberFormat="1" applyFont="1" applyFill="1" applyBorder="1" applyAlignment="1" applyProtection="1">
      <alignment vertical="center"/>
    </xf>
    <xf numFmtId="164" fontId="15" fillId="4" borderId="0" xfId="3" applyNumberFormat="1" applyFont="1" applyFill="1" applyBorder="1" applyAlignment="1" applyProtection="1">
      <alignment vertical="center"/>
    </xf>
    <xf numFmtId="164" fontId="15" fillId="4" borderId="20" xfId="3" applyNumberFormat="1" applyFont="1" applyFill="1" applyBorder="1" applyAlignment="1" applyProtection="1">
      <alignment vertical="center"/>
    </xf>
    <xf numFmtId="164" fontId="15" fillId="4" borderId="21" xfId="3" applyNumberFormat="1" applyFont="1" applyFill="1" applyBorder="1" applyAlignment="1" applyProtection="1">
      <alignment vertical="center"/>
    </xf>
    <xf numFmtId="0" fontId="19" fillId="5" borderId="22" xfId="0" applyFont="1" applyFill="1" applyBorder="1" applyAlignment="1">
      <alignment vertical="center"/>
    </xf>
    <xf numFmtId="0" fontId="19" fillId="5" borderId="23" xfId="0" applyFont="1" applyFill="1" applyBorder="1" applyAlignment="1">
      <alignment vertical="center"/>
    </xf>
    <xf numFmtId="164" fontId="9" fillId="0" borderId="4" xfId="3" applyNumberFormat="1" applyFont="1" applyFill="1" applyBorder="1" applyAlignment="1" applyProtection="1">
      <alignment vertical="center"/>
    </xf>
    <xf numFmtId="4" fontId="19" fillId="5" borderId="24" xfId="0" applyNumberFormat="1" applyFont="1" applyFill="1" applyBorder="1" applyAlignment="1">
      <alignment vertical="center"/>
    </xf>
    <xf numFmtId="4" fontId="19" fillId="5" borderId="25" xfId="0" applyNumberFormat="1" applyFont="1" applyFill="1" applyBorder="1" applyAlignment="1">
      <alignment horizontal="right" vertical="center"/>
    </xf>
    <xf numFmtId="4" fontId="19" fillId="5" borderId="26" xfId="0" applyNumberFormat="1" applyFont="1" applyFill="1" applyBorder="1" applyAlignment="1">
      <alignment horizontal="right" vertical="center"/>
    </xf>
    <xf numFmtId="4" fontId="19" fillId="5" borderId="27" xfId="0" applyNumberFormat="1" applyFont="1" applyFill="1" applyBorder="1" applyAlignment="1">
      <alignment horizontal="right" vertical="center"/>
    </xf>
    <xf numFmtId="4" fontId="15" fillId="4" borderId="27" xfId="3" applyNumberFormat="1" applyFont="1" applyFill="1" applyBorder="1" applyAlignment="1" applyProtection="1">
      <alignment horizontal="right" vertical="center"/>
    </xf>
    <xf numFmtId="4" fontId="15" fillId="4" borderId="25" xfId="3" applyNumberFormat="1" applyFont="1" applyFill="1" applyBorder="1" applyAlignment="1" applyProtection="1">
      <alignment horizontal="right" vertical="center"/>
    </xf>
    <xf numFmtId="4" fontId="15" fillId="4" borderId="28" xfId="3" applyNumberFormat="1" applyFont="1" applyFill="1" applyBorder="1" applyAlignment="1" applyProtection="1">
      <alignment vertical="center"/>
    </xf>
    <xf numFmtId="4" fontId="8" fillId="0" borderId="0" xfId="0" applyNumberFormat="1" applyFont="1"/>
    <xf numFmtId="0" fontId="10" fillId="0" borderId="0" xfId="0" applyFont="1" applyProtection="1">
      <protection hidden="1"/>
    </xf>
    <xf numFmtId="0" fontId="20" fillId="0" borderId="0" xfId="5" applyFont="1" applyAlignment="1" applyProtection="1">
      <alignment vertical="center"/>
      <protection hidden="1"/>
    </xf>
    <xf numFmtId="0" fontId="12" fillId="0" borderId="29" xfId="5" applyFont="1" applyBorder="1" applyAlignment="1" applyProtection="1">
      <alignment vertical="center"/>
      <protection hidden="1"/>
    </xf>
    <xf numFmtId="49" fontId="13" fillId="0" borderId="0" xfId="4" applyNumberFormat="1" applyFont="1" applyFill="1" applyBorder="1" applyAlignment="1" applyProtection="1">
      <alignment vertical="center"/>
      <protection hidden="1"/>
    </xf>
    <xf numFmtId="0" fontId="12" fillId="0" borderId="31" xfId="5" applyFont="1" applyBorder="1" applyAlignment="1" applyProtection="1">
      <alignment vertical="center"/>
      <protection hidden="1"/>
    </xf>
    <xf numFmtId="1" fontId="13" fillId="0" borderId="0" xfId="4" applyNumberFormat="1" applyFont="1" applyFill="1" applyBorder="1" applyAlignment="1" applyProtection="1">
      <alignment vertical="center"/>
      <protection hidden="1"/>
    </xf>
    <xf numFmtId="0" fontId="12" fillId="0" borderId="33" xfId="5" applyFont="1" applyBorder="1" applyAlignment="1" applyProtection="1">
      <alignment vertical="center"/>
      <protection hidden="1"/>
    </xf>
    <xf numFmtId="0" fontId="12" fillId="0" borderId="30" xfId="5" applyFont="1" applyBorder="1" applyAlignment="1" applyProtection="1">
      <alignment vertical="center"/>
      <protection hidden="1"/>
    </xf>
    <xf numFmtId="0" fontId="10" fillId="8" borderId="31" xfId="0" applyFont="1" applyFill="1" applyBorder="1" applyProtection="1">
      <protection hidden="1"/>
    </xf>
    <xf numFmtId="4" fontId="10" fillId="8" borderId="32" xfId="0" applyNumberFormat="1" applyFont="1" applyFill="1" applyBorder="1" applyProtection="1">
      <protection hidden="1"/>
    </xf>
    <xf numFmtId="0" fontId="10" fillId="7" borderId="33" xfId="0" applyFont="1" applyFill="1" applyBorder="1" applyProtection="1">
      <protection hidden="1"/>
    </xf>
    <xf numFmtId="4" fontId="10" fillId="7" borderId="34" xfId="0" applyNumberFormat="1" applyFont="1" applyFill="1" applyBorder="1" applyProtection="1">
      <protection hidden="1"/>
    </xf>
    <xf numFmtId="0" fontId="12" fillId="0" borderId="35" xfId="5" applyFont="1" applyBorder="1" applyAlignment="1" applyProtection="1">
      <alignment vertical="center"/>
      <protection hidden="1"/>
    </xf>
    <xf numFmtId="0" fontId="12" fillId="0" borderId="36" xfId="5" applyFont="1" applyBorder="1" applyAlignment="1" applyProtection="1">
      <alignment vertical="center"/>
      <protection hidden="1"/>
    </xf>
    <xf numFmtId="0" fontId="12" fillId="0" borderId="0" xfId="5" applyFont="1" applyAlignment="1" applyProtection="1">
      <alignment vertical="center"/>
      <protection hidden="1"/>
    </xf>
    <xf numFmtId="4" fontId="12" fillId="7" borderId="34" xfId="0" applyNumberFormat="1" applyFont="1" applyFill="1" applyBorder="1" applyProtection="1">
      <protection hidden="1"/>
    </xf>
    <xf numFmtId="165" fontId="8" fillId="0" borderId="0" xfId="0" applyNumberFormat="1" applyFont="1" applyAlignment="1">
      <alignment vertical="center"/>
    </xf>
    <xf numFmtId="165" fontId="8" fillId="0" borderId="0" xfId="3" applyNumberFormat="1" applyFont="1" applyFill="1" applyBorder="1" applyAlignment="1" applyProtection="1">
      <alignment vertical="center"/>
    </xf>
    <xf numFmtId="49" fontId="12" fillId="0" borderId="46" xfId="5" applyNumberFormat="1" applyFont="1" applyBorder="1" applyAlignment="1" applyProtection="1">
      <alignment horizontal="right" vertical="center"/>
      <protection hidden="1"/>
    </xf>
    <xf numFmtId="49" fontId="12" fillId="0" borderId="34" xfId="5" applyNumberFormat="1" applyFont="1" applyBorder="1" applyAlignment="1" applyProtection="1">
      <alignment horizontal="right" vertical="center"/>
      <protection hidden="1"/>
    </xf>
    <xf numFmtId="49" fontId="12" fillId="0" borderId="32" xfId="5" applyNumberFormat="1" applyFont="1" applyBorder="1" applyAlignment="1" applyProtection="1">
      <alignment horizontal="right" vertical="center"/>
      <protection hidden="1"/>
    </xf>
    <xf numFmtId="165" fontId="8" fillId="6" borderId="6" xfId="3" applyNumberFormat="1" applyFont="1" applyFill="1" applyBorder="1" applyAlignment="1" applyProtection="1">
      <alignment vertical="center"/>
      <protection locked="0"/>
    </xf>
    <xf numFmtId="165" fontId="8" fillId="6" borderId="7" xfId="3" applyNumberFormat="1" applyFont="1" applyFill="1" applyBorder="1" applyAlignment="1" applyProtection="1">
      <alignment vertical="center"/>
      <protection locked="0"/>
    </xf>
    <xf numFmtId="165" fontId="8" fillId="6" borderId="8" xfId="3" applyNumberFormat="1" applyFont="1" applyFill="1" applyBorder="1" applyAlignment="1" applyProtection="1">
      <alignment vertical="center"/>
      <protection locked="0"/>
    </xf>
    <xf numFmtId="49" fontId="9" fillId="0" borderId="0" xfId="0" applyNumberFormat="1" applyFont="1" applyAlignment="1">
      <alignment horizontal="center" vertical="center"/>
    </xf>
    <xf numFmtId="0" fontId="27" fillId="0" borderId="0" xfId="6" applyFont="1" applyAlignment="1">
      <alignment vertical="center" wrapText="1"/>
    </xf>
    <xf numFmtId="0" fontId="17" fillId="0" borderId="0" xfId="0" applyFont="1"/>
    <xf numFmtId="0" fontId="28" fillId="2" borderId="4" xfId="6" applyFont="1" applyFill="1" applyBorder="1" applyAlignment="1">
      <alignment vertical="center"/>
    </xf>
    <xf numFmtId="49" fontId="29" fillId="0" borderId="0" xfId="7" applyNumberFormat="1" applyFont="1" applyFill="1" applyBorder="1" applyAlignment="1" applyProtection="1">
      <alignment vertical="center"/>
    </xf>
    <xf numFmtId="1" fontId="29" fillId="0" borderId="0" xfId="7" applyNumberFormat="1" applyFont="1" applyFill="1" applyBorder="1" applyAlignment="1" applyProtection="1">
      <alignment vertical="center"/>
    </xf>
    <xf numFmtId="0" fontId="28" fillId="0" borderId="4" xfId="6" applyFont="1" applyBorder="1" applyAlignment="1">
      <alignment vertical="center"/>
    </xf>
    <xf numFmtId="0" fontId="30" fillId="9" borderId="47" xfId="0" applyFont="1" applyFill="1" applyBorder="1" applyAlignment="1">
      <alignment horizontal="center" vertical="center" wrapText="1"/>
    </xf>
    <xf numFmtId="0" fontId="30" fillId="9" borderId="48" xfId="0" applyFont="1" applyFill="1" applyBorder="1" applyAlignment="1">
      <alignment horizontal="center" vertical="center"/>
    </xf>
    <xf numFmtId="4" fontId="30" fillId="6" borderId="4" xfId="0" applyNumberFormat="1" applyFont="1" applyFill="1" applyBorder="1" applyAlignment="1" applyProtection="1">
      <alignment horizontal="right" vertical="center"/>
      <protection locked="0"/>
    </xf>
    <xf numFmtId="0" fontId="30" fillId="0" borderId="0" xfId="0" applyFont="1" applyAlignment="1">
      <alignment vertical="center"/>
    </xf>
    <xf numFmtId="4" fontId="30" fillId="0" borderId="0" xfId="0" applyNumberFormat="1" applyFont="1" applyAlignment="1">
      <alignment horizontal="right" vertical="center"/>
    </xf>
    <xf numFmtId="0" fontId="28" fillId="0" borderId="17" xfId="6" applyFont="1" applyBorder="1" applyAlignment="1">
      <alignment vertical="center"/>
    </xf>
    <xf numFmtId="0" fontId="28" fillId="0" borderId="18" xfId="6" applyFont="1" applyBorder="1" applyAlignment="1">
      <alignment vertical="center"/>
    </xf>
    <xf numFmtId="167" fontId="28" fillId="0" borderId="19" xfId="6" applyNumberFormat="1" applyFont="1" applyBorder="1" applyAlignment="1">
      <alignment vertical="center"/>
    </xf>
    <xf numFmtId="0" fontId="17" fillId="0" borderId="4" xfId="0" applyFont="1" applyBorder="1" applyAlignment="1">
      <alignment horizontal="center" vertical="center" wrapText="1"/>
    </xf>
    <xf numFmtId="4" fontId="30" fillId="0" borderId="12" xfId="0" applyNumberFormat="1" applyFont="1" applyBorder="1" applyAlignment="1">
      <alignment horizontal="left" vertical="center" wrapText="1"/>
    </xf>
    <xf numFmtId="4" fontId="30" fillId="7" borderId="4" xfId="0" applyNumberFormat="1" applyFont="1" applyFill="1" applyBorder="1" applyAlignment="1">
      <alignment horizontal="right" vertical="center"/>
    </xf>
    <xf numFmtId="4" fontId="30" fillId="0" borderId="12" xfId="0" applyNumberFormat="1" applyFont="1" applyBorder="1" applyAlignment="1">
      <alignment horizontal="right" vertical="center"/>
    </xf>
    <xf numFmtId="4" fontId="32" fillId="0" borderId="0" xfId="0" applyNumberFormat="1" applyFont="1" applyAlignment="1">
      <alignment horizontal="right" vertical="center"/>
    </xf>
    <xf numFmtId="0" fontId="32" fillId="0" borderId="0" xfId="0" applyFont="1" applyAlignment="1">
      <alignment vertical="center"/>
    </xf>
    <xf numFmtId="0" fontId="17" fillId="0" borderId="4" xfId="0" applyFont="1" applyBorder="1" applyAlignment="1">
      <alignment horizontal="center" vertical="center"/>
    </xf>
    <xf numFmtId="0" fontId="33" fillId="0" borderId="4" xfId="0" applyFont="1" applyBorder="1" applyAlignment="1">
      <alignment horizontal="center" vertical="center"/>
    </xf>
    <xf numFmtId="167" fontId="17" fillId="0" borderId="4" xfId="0" applyNumberFormat="1" applyFont="1" applyBorder="1"/>
    <xf numFmtId="168" fontId="30" fillId="0" borderId="4" xfId="0" applyNumberFormat="1" applyFont="1" applyBorder="1" applyAlignment="1">
      <alignment horizontal="right" vertical="center"/>
    </xf>
    <xf numFmtId="4" fontId="17" fillId="7" borderId="4" xfId="0" applyNumberFormat="1" applyFont="1" applyFill="1" applyBorder="1" applyAlignment="1">
      <alignment horizontal="right" vertical="center"/>
    </xf>
    <xf numFmtId="4" fontId="32" fillId="7" borderId="4" xfId="0" applyNumberFormat="1" applyFont="1" applyFill="1" applyBorder="1" applyAlignment="1">
      <alignment horizontal="right" vertical="center"/>
    </xf>
    <xf numFmtId="0" fontId="12" fillId="0" borderId="30" xfId="5" applyFont="1" applyBorder="1" applyAlignment="1" applyProtection="1">
      <alignment horizontal="right" vertical="center"/>
      <protection hidden="1"/>
    </xf>
    <xf numFmtId="49" fontId="0" fillId="0" borderId="0" xfId="0" applyNumberFormat="1"/>
    <xf numFmtId="4" fontId="0" fillId="0" borderId="0" xfId="0" applyNumberFormat="1"/>
    <xf numFmtId="169" fontId="17" fillId="6" borderId="4" xfId="3" applyNumberFormat="1" applyFont="1" applyFill="1" applyBorder="1" applyAlignment="1" applyProtection="1">
      <alignment horizontal="right" vertical="center"/>
      <protection locked="0"/>
    </xf>
    <xf numFmtId="0" fontId="8" fillId="0" borderId="0" xfId="0" applyFont="1" applyAlignment="1">
      <alignment vertical="center" wrapText="1"/>
    </xf>
    <xf numFmtId="0" fontId="8" fillId="0" borderId="0" xfId="0" applyFont="1" applyBorder="1" applyAlignment="1">
      <alignment vertical="center" wrapText="1"/>
    </xf>
    <xf numFmtId="0" fontId="10" fillId="8" borderId="41" xfId="0" applyFont="1" applyFill="1" applyBorder="1" applyProtection="1">
      <protection hidden="1"/>
    </xf>
    <xf numFmtId="4" fontId="10" fillId="8" borderId="49" xfId="0" applyNumberFormat="1" applyFont="1" applyFill="1" applyBorder="1" applyProtection="1">
      <protection hidden="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49" fontId="8" fillId="3" borderId="17" xfId="0" applyNumberFormat="1" applyFont="1" applyFill="1" applyBorder="1" applyAlignment="1" applyProtection="1">
      <alignment horizontal="center" vertical="center"/>
      <protection locked="0"/>
    </xf>
    <xf numFmtId="49" fontId="8" fillId="3" borderId="18" xfId="0" applyNumberFormat="1" applyFont="1" applyFill="1" applyBorder="1" applyAlignment="1" applyProtection="1">
      <alignment horizontal="center" vertical="center"/>
      <protection locked="0"/>
    </xf>
    <xf numFmtId="49" fontId="8" fillId="3" borderId="19" xfId="0" applyNumberFormat="1" applyFont="1" applyFill="1" applyBorder="1" applyAlignment="1" applyProtection="1">
      <alignment horizontal="center" vertical="center"/>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49" fontId="9" fillId="6" borderId="4" xfId="0" applyNumberFormat="1" applyFont="1" applyFill="1" applyBorder="1" applyAlignment="1" applyProtection="1">
      <alignment horizontal="center" vertical="center" wrapText="1"/>
      <protection locked="0"/>
    </xf>
    <xf numFmtId="49" fontId="8" fillId="6" borderId="4" xfId="0" applyNumberFormat="1" applyFont="1" applyFill="1" applyBorder="1" applyAlignment="1" applyProtection="1">
      <alignment horizontal="center" vertical="center" wrapText="1"/>
      <protection locked="0"/>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18" fillId="2" borderId="12" xfId="5" applyFont="1" applyFill="1" applyBorder="1" applyAlignment="1">
      <alignment horizontal="left" vertical="center" wrapText="1"/>
    </xf>
    <xf numFmtId="0" fontId="18" fillId="2" borderId="0" xfId="5" applyFont="1" applyFill="1" applyAlignment="1">
      <alignment horizontal="left" vertical="center" wrapText="1"/>
    </xf>
    <xf numFmtId="0" fontId="18" fillId="0" borderId="12" xfId="5" applyFont="1" applyBorder="1" applyAlignment="1">
      <alignment horizontal="left" vertical="center" wrapText="1"/>
    </xf>
    <xf numFmtId="0" fontId="18" fillId="0" borderId="0" xfId="5" applyFont="1" applyAlignment="1">
      <alignment horizontal="left" vertical="center" wrapText="1"/>
    </xf>
    <xf numFmtId="165" fontId="8" fillId="3" borderId="4" xfId="3" applyNumberFormat="1" applyFont="1" applyFill="1" applyBorder="1" applyAlignment="1" applyProtection="1">
      <alignment horizontal="center" vertical="center" wrapText="1"/>
      <protection locked="0"/>
    </xf>
    <xf numFmtId="0" fontId="10" fillId="2" borderId="0" xfId="5" applyFont="1" applyFill="1" applyAlignment="1">
      <alignment horizontal="left" vertical="center" wrapText="1"/>
    </xf>
    <xf numFmtId="0" fontId="17" fillId="2" borderId="0" xfId="5" applyFont="1" applyFill="1" applyAlignment="1">
      <alignment horizontal="left" vertical="center" wrapText="1"/>
    </xf>
    <xf numFmtId="0" fontId="12" fillId="0" borderId="37" xfId="5" applyFont="1" applyBorder="1" applyAlignment="1">
      <alignment horizontal="left" vertical="center"/>
    </xf>
    <xf numFmtId="0" fontId="12" fillId="0" borderId="28" xfId="5" applyFont="1" applyBorder="1" applyAlignment="1">
      <alignment horizontal="left" vertical="center"/>
    </xf>
    <xf numFmtId="0" fontId="13" fillId="0" borderId="38" xfId="4" applyNumberFormat="1" applyFont="1" applyFill="1" applyBorder="1" applyAlignment="1" applyProtection="1">
      <alignment horizontal="right" vertical="center"/>
    </xf>
    <xf numFmtId="49" fontId="13" fillId="0" borderId="39" xfId="4" applyNumberFormat="1" applyFont="1" applyFill="1" applyBorder="1" applyAlignment="1" applyProtection="1">
      <alignment horizontal="right" vertical="center"/>
    </xf>
    <xf numFmtId="49" fontId="13" fillId="0" borderId="40" xfId="4" applyNumberFormat="1" applyFont="1" applyFill="1" applyBorder="1" applyAlignment="1" applyProtection="1">
      <alignment horizontal="right" vertical="center"/>
    </xf>
    <xf numFmtId="1" fontId="13" fillId="2" borderId="38" xfId="4" applyNumberFormat="1" applyFont="1" applyFill="1" applyBorder="1" applyAlignment="1" applyProtection="1">
      <alignment horizontal="right" vertical="center"/>
    </xf>
    <xf numFmtId="1" fontId="13" fillId="2" borderId="39" xfId="4" applyNumberFormat="1" applyFont="1" applyFill="1" applyBorder="1" applyAlignment="1" applyProtection="1">
      <alignment horizontal="right" vertical="center"/>
    </xf>
    <xf numFmtId="1" fontId="13" fillId="2" borderId="40" xfId="4" applyNumberFormat="1" applyFont="1" applyFill="1" applyBorder="1" applyAlignment="1" applyProtection="1">
      <alignment horizontal="right" vertical="center"/>
    </xf>
    <xf numFmtId="0" fontId="23" fillId="2" borderId="38" xfId="5" applyFont="1" applyFill="1" applyBorder="1" applyAlignment="1">
      <alignment horizontal="center" vertical="center" wrapText="1"/>
    </xf>
    <xf numFmtId="0" fontId="23" fillId="2" borderId="39" xfId="5" applyFont="1" applyFill="1" applyBorder="1" applyAlignment="1">
      <alignment horizontal="center" vertical="center" wrapText="1"/>
    </xf>
    <xf numFmtId="0" fontId="23" fillId="2" borderId="40" xfId="5" applyFont="1" applyFill="1" applyBorder="1" applyAlignment="1">
      <alignment horizontal="center" vertical="center" wrapText="1"/>
    </xf>
    <xf numFmtId="0" fontId="12" fillId="2" borderId="38" xfId="5" applyFont="1" applyFill="1" applyBorder="1" applyAlignment="1">
      <alignment horizontal="left" vertical="center"/>
    </xf>
    <xf numFmtId="0" fontId="12" fillId="2" borderId="40" xfId="5" applyFont="1" applyFill="1" applyBorder="1" applyAlignment="1">
      <alignment horizontal="left" vertical="center"/>
    </xf>
    <xf numFmtId="49" fontId="13" fillId="2" borderId="38" xfId="4" applyNumberFormat="1" applyFont="1" applyFill="1" applyBorder="1" applyAlignment="1" applyProtection="1">
      <alignment horizontal="right" vertical="center"/>
    </xf>
    <xf numFmtId="49" fontId="13" fillId="2" borderId="39" xfId="4" applyNumberFormat="1" applyFont="1" applyFill="1" applyBorder="1" applyAlignment="1" applyProtection="1">
      <alignment horizontal="right" vertical="center"/>
    </xf>
    <xf numFmtId="49" fontId="13" fillId="2" borderId="40" xfId="4" applyNumberFormat="1" applyFont="1" applyFill="1" applyBorder="1" applyAlignment="1" applyProtection="1">
      <alignment horizontal="right" vertical="center"/>
    </xf>
    <xf numFmtId="0" fontId="12" fillId="2" borderId="37" xfId="5" applyFont="1" applyFill="1" applyBorder="1" applyAlignment="1">
      <alignment horizontal="left" vertical="center"/>
    </xf>
    <xf numFmtId="0" fontId="12" fillId="2" borderId="28" xfId="5" applyFont="1" applyFill="1" applyBorder="1" applyAlignment="1">
      <alignment horizontal="left" vertical="center"/>
    </xf>
    <xf numFmtId="49" fontId="13" fillId="0" borderId="38" xfId="0" applyNumberFormat="1" applyFont="1" applyBorder="1" applyAlignment="1">
      <alignment horizontal="right"/>
    </xf>
    <xf numFmtId="49" fontId="13" fillId="0" borderId="39" xfId="0" applyNumberFormat="1" applyFont="1" applyBorder="1" applyAlignment="1">
      <alignment horizontal="right"/>
    </xf>
    <xf numFmtId="49" fontId="13" fillId="0" borderId="40" xfId="0" applyNumberFormat="1" applyFont="1" applyBorder="1" applyAlignment="1">
      <alignment horizontal="right"/>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7" fillId="0" borderId="17" xfId="0" applyFont="1" applyBorder="1" applyAlignment="1">
      <alignment horizontal="center"/>
    </xf>
    <xf numFmtId="0" fontId="17" fillId="0" borderId="18" xfId="0" applyFont="1" applyBorder="1" applyAlignment="1">
      <alignment horizontal="center"/>
    </xf>
    <xf numFmtId="0" fontId="17" fillId="0" borderId="19" xfId="0" applyFont="1" applyBorder="1" applyAlignment="1">
      <alignment horizontal="center"/>
    </xf>
    <xf numFmtId="167" fontId="10" fillId="0" borderId="17" xfId="0" applyNumberFormat="1" applyFont="1" applyBorder="1" applyAlignment="1">
      <alignment horizontal="right" vertical="center"/>
    </xf>
    <xf numFmtId="167" fontId="10" fillId="0" borderId="18" xfId="0" applyNumberFormat="1" applyFont="1" applyBorder="1" applyAlignment="1">
      <alignment horizontal="right" vertical="center"/>
    </xf>
    <xf numFmtId="167" fontId="10" fillId="0" borderId="19" xfId="0" applyNumberFormat="1" applyFont="1" applyBorder="1" applyAlignment="1">
      <alignment horizontal="righ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169" fontId="19" fillId="6" borderId="37" xfId="3" applyNumberFormat="1" applyFont="1" applyFill="1" applyBorder="1" applyAlignment="1" applyProtection="1">
      <alignment horizontal="right" vertical="center"/>
      <protection locked="0"/>
    </xf>
    <xf numFmtId="169" fontId="19" fillId="6" borderId="28" xfId="3" applyNumberFormat="1" applyFont="1" applyFill="1" applyBorder="1" applyAlignment="1" applyProtection="1">
      <alignment horizontal="right" vertical="center"/>
      <protection locked="0"/>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164" fontId="25" fillId="4" borderId="41" xfId="3" applyNumberFormat="1" applyFont="1" applyFill="1" applyBorder="1" applyAlignment="1" applyProtection="1">
      <alignment horizontal="center" vertical="center"/>
    </xf>
    <xf numFmtId="164" fontId="25" fillId="4" borderId="42" xfId="3" applyNumberFormat="1" applyFont="1" applyFill="1" applyBorder="1" applyAlignment="1" applyProtection="1">
      <alignment horizontal="center" vertical="center"/>
    </xf>
    <xf numFmtId="164" fontId="25" fillId="4" borderId="44" xfId="3" applyNumberFormat="1" applyFont="1" applyFill="1" applyBorder="1" applyAlignment="1" applyProtection="1">
      <alignment horizontal="center" vertical="center"/>
    </xf>
    <xf numFmtId="0" fontId="24" fillId="5" borderId="45"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41" xfId="0" applyFont="1" applyFill="1" applyBorder="1" applyAlignment="1">
      <alignment horizontal="center" vertical="center"/>
    </xf>
    <xf numFmtId="0" fontId="8" fillId="0" borderId="0" xfId="0" applyFont="1" applyBorder="1" applyAlignment="1">
      <alignment horizontal="center" vertical="center" wrapText="1"/>
    </xf>
    <xf numFmtId="0" fontId="29" fillId="0" borderId="4" xfId="7" applyNumberFormat="1" applyFont="1" applyFill="1" applyBorder="1" applyAlignment="1" applyProtection="1">
      <alignment horizontal="right" vertical="center"/>
    </xf>
    <xf numFmtId="0" fontId="27" fillId="2" borderId="4" xfId="6" applyFont="1" applyFill="1" applyBorder="1" applyAlignment="1">
      <alignment horizontal="center" vertical="center" wrapText="1"/>
    </xf>
    <xf numFmtId="49" fontId="29" fillId="0" borderId="4" xfId="7" applyNumberFormat="1" applyFont="1" applyFill="1" applyBorder="1" applyAlignment="1" applyProtection="1">
      <alignment horizontal="right" vertical="center"/>
    </xf>
    <xf numFmtId="0" fontId="17" fillId="0" borderId="12" xfId="0" applyFont="1" applyBorder="1" applyAlignment="1">
      <alignment horizontal="left" vertical="center" wrapText="1"/>
    </xf>
    <xf numFmtId="0" fontId="20" fillId="0" borderId="0" xfId="5" applyFont="1" applyAlignment="1" applyProtection="1">
      <alignment horizontal="center" vertical="center"/>
      <protection hidden="1"/>
    </xf>
  </cellXfs>
  <cellStyles count="8">
    <cellStyle name="Euro" xfId="1" xr:uid="{00000000-0005-0000-0000-000000000000}"/>
    <cellStyle name="Migliaia" xfId="2" builtinId="3"/>
    <cellStyle name="Migliaia [0] 2" xfId="3" xr:uid="{00000000-0005-0000-0000-000002000000}"/>
    <cellStyle name="Migliaia 2" xfId="4" xr:uid="{00000000-0005-0000-0000-000003000000}"/>
    <cellStyle name="Migliaia 2 2" xfId="7" xr:uid="{B03880EB-AC43-4694-82A8-986EC18AFE36}"/>
    <cellStyle name="Normale" xfId="0" builtinId="0"/>
    <cellStyle name="Normale 2" xfId="5" xr:uid="{00000000-0005-0000-0000-000005000000}"/>
    <cellStyle name="Normale 2 2" xfId="6" xr:uid="{3DAE6C92-7BF0-47AF-A18A-F3724C2C055F}"/>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granato\Downloads\Modello%20ART.%2038%20-%20conguagli%20aa.pp._%20REV%20DG.xlsx" TargetMode="External"/><Relationship Id="rId1" Type="http://schemas.openxmlformats.org/officeDocument/2006/relationships/externalLinkPath" Target="file:///C:\Users\d.granato\Downloads\Modello%20ART.%2038%20-%20conguagli%20aa.pp._%20REV%20D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Aree territoriali"/>
      <sheetName val="Cong. 2024"/>
      <sheetName val="Cong. 2023"/>
      <sheetName val="Cong. 2022"/>
      <sheetName val="Cong. 2021"/>
      <sheetName val="Riepilogo"/>
    </sheetNames>
    <sheetDataSet>
      <sheetData sheetId="0"/>
      <sheetData sheetId="1">
        <row r="2">
          <cell r="F2" t="str">
            <v>1) Puglia, Toscana</v>
          </cell>
          <cell r="G2" t="str">
            <v>7) Campania, Marche</v>
          </cell>
          <cell r="H2" t="str">
            <v>2) Lazio</v>
          </cell>
          <cell r="I2" t="str">
            <v>4) Piemonte, Emilia-Romagna</v>
          </cell>
        </row>
        <row r="3">
          <cell r="F3" t="str">
            <v>5) Comune di Milano, Friuli-Venezia Giulia, Valle d'Aosta</v>
          </cell>
          <cell r="G3" t="str">
            <v>8) Umbria, Abruzzo, Molise, Basilicata, Calabria</v>
          </cell>
          <cell r="H3" t="str">
            <v>3) Lombardia senza il Comune di Milano</v>
          </cell>
        </row>
        <row r="4">
          <cell r="G4" t="str">
            <v>9) Sicilia, Sardegna</v>
          </cell>
          <cell r="H4" t="str">
            <v>6) Veneto, Liguria; Trentino-Alto Adige</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O41"/>
  <sheetViews>
    <sheetView showGridLines="0" tabSelected="1" zoomScale="85" zoomScaleNormal="85" zoomScaleSheetLayoutView="100" workbookViewId="0">
      <selection activeCell="E8" sqref="E8:G8"/>
    </sheetView>
  </sheetViews>
  <sheetFormatPr defaultRowHeight="12.75" x14ac:dyDescent="0.2"/>
  <cols>
    <col min="1" max="1" width="1.85546875" style="26" customWidth="1"/>
    <col min="2" max="2" width="4.140625" style="26" customWidth="1"/>
    <col min="3" max="3" width="1" style="26" customWidth="1"/>
    <col min="4" max="4" width="47.85546875" style="26" customWidth="1"/>
    <col min="5" max="5" width="4.28515625" style="26" customWidth="1"/>
    <col min="6" max="6" width="26.7109375" style="26" customWidth="1"/>
    <col min="7" max="7" width="22.85546875" style="26" customWidth="1"/>
    <col min="8" max="8" width="1.7109375" style="26" customWidth="1"/>
    <col min="9" max="9" width="1.85546875" style="26" customWidth="1"/>
    <col min="10" max="10" width="24.42578125" style="26" customWidth="1"/>
    <col min="11" max="16384" width="9.140625" style="26"/>
  </cols>
  <sheetData>
    <row r="1" spans="1:10" ht="7.5" customHeight="1" x14ac:dyDescent="0.2"/>
    <row r="2" spans="1:10" ht="39" customHeight="1" x14ac:dyDescent="0.2">
      <c r="A2" s="145" t="s">
        <v>3</v>
      </c>
      <c r="B2" s="146"/>
      <c r="C2" s="146"/>
      <c r="D2" s="146"/>
      <c r="E2" s="146"/>
      <c r="F2" s="146"/>
      <c r="G2" s="146"/>
      <c r="H2" s="146"/>
      <c r="I2" s="147"/>
    </row>
    <row r="3" spans="1:10" ht="19.5" customHeight="1" x14ac:dyDescent="0.2">
      <c r="A3" s="27"/>
      <c r="B3" s="28"/>
      <c r="C3" s="28"/>
      <c r="D3" s="28"/>
      <c r="E3" s="28"/>
      <c r="F3" s="28"/>
      <c r="G3" s="28"/>
      <c r="H3" s="28"/>
      <c r="I3" s="29"/>
    </row>
    <row r="4" spans="1:10" ht="18.75" customHeight="1" x14ac:dyDescent="0.2">
      <c r="A4" s="30"/>
      <c r="B4" s="151" t="s">
        <v>26</v>
      </c>
      <c r="C4" s="152"/>
      <c r="D4" s="152"/>
      <c r="E4" s="152"/>
      <c r="F4" s="152"/>
      <c r="G4" s="152"/>
      <c r="H4" s="153"/>
      <c r="I4" s="31"/>
    </row>
    <row r="5" spans="1:10" ht="22.5" customHeight="1" x14ac:dyDescent="0.2">
      <c r="A5" s="30"/>
      <c r="B5" s="156" t="s">
        <v>57</v>
      </c>
      <c r="C5" s="157"/>
      <c r="D5" s="157"/>
      <c r="E5" s="157"/>
      <c r="F5" s="157"/>
      <c r="G5" s="157"/>
      <c r="H5" s="32"/>
      <c r="I5" s="31"/>
      <c r="J5" s="57"/>
    </row>
    <row r="6" spans="1:10" ht="79.900000000000006" customHeight="1" x14ac:dyDescent="0.2">
      <c r="A6" s="30"/>
      <c r="B6" s="156"/>
      <c r="C6" s="157"/>
      <c r="D6" s="157"/>
      <c r="E6" s="157"/>
      <c r="F6" s="157"/>
      <c r="G6" s="157"/>
      <c r="H6" s="31"/>
      <c r="I6" s="31"/>
      <c r="J6" s="58"/>
    </row>
    <row r="7" spans="1:10" ht="18.75" customHeight="1" x14ac:dyDescent="0.2">
      <c r="A7" s="30"/>
      <c r="B7" s="33"/>
      <c r="C7" s="34"/>
      <c r="D7" s="34"/>
      <c r="E7" s="34"/>
      <c r="F7" s="34"/>
      <c r="G7" s="34"/>
      <c r="H7" s="31"/>
      <c r="I7" s="31"/>
    </row>
    <row r="8" spans="1:10" ht="28.5" customHeight="1" x14ac:dyDescent="0.2">
      <c r="A8" s="30"/>
      <c r="B8" s="35" t="s">
        <v>4</v>
      </c>
      <c r="C8" s="36"/>
      <c r="D8" s="36"/>
      <c r="E8" s="148"/>
      <c r="F8" s="149"/>
      <c r="G8" s="150"/>
      <c r="H8" s="31"/>
      <c r="I8" s="31"/>
    </row>
    <row r="9" spans="1:10" ht="5.25" customHeight="1" x14ac:dyDescent="0.2">
      <c r="A9" s="30"/>
      <c r="B9" s="35"/>
      <c r="C9" s="36"/>
      <c r="D9" s="36"/>
      <c r="E9" s="59"/>
      <c r="F9" s="59"/>
      <c r="G9" s="59"/>
      <c r="H9" s="31"/>
      <c r="I9" s="31"/>
    </row>
    <row r="10" spans="1:10" ht="45" customHeight="1" x14ac:dyDescent="0.2">
      <c r="A10" s="30"/>
      <c r="B10" s="37" t="s">
        <v>5</v>
      </c>
      <c r="C10" s="36"/>
      <c r="D10" s="36"/>
      <c r="E10" s="148"/>
      <c r="F10" s="149"/>
      <c r="G10" s="150"/>
      <c r="H10" s="31"/>
      <c r="I10" s="31"/>
    </row>
    <row r="11" spans="1:10" ht="5.25" customHeight="1" x14ac:dyDescent="0.2">
      <c r="A11" s="30"/>
      <c r="B11" s="35"/>
      <c r="C11" s="36"/>
      <c r="D11" s="36"/>
      <c r="E11" s="59"/>
      <c r="F11" s="59"/>
      <c r="G11" s="59"/>
      <c r="H11" s="31"/>
      <c r="I11" s="31"/>
    </row>
    <row r="12" spans="1:10" ht="15.95" customHeight="1" x14ac:dyDescent="0.2">
      <c r="A12" s="30"/>
      <c r="B12" s="35" t="s">
        <v>6</v>
      </c>
      <c r="C12" s="36"/>
      <c r="D12" s="36"/>
      <c r="E12" s="148"/>
      <c r="F12" s="149"/>
      <c r="G12" s="150"/>
      <c r="H12" s="31"/>
      <c r="I12" s="31"/>
    </row>
    <row r="13" spans="1:10" ht="3" customHeight="1" x14ac:dyDescent="0.2">
      <c r="A13" s="30"/>
      <c r="B13" s="35"/>
      <c r="C13" s="36"/>
      <c r="D13" s="36"/>
      <c r="E13" s="59"/>
      <c r="F13" s="59"/>
      <c r="G13" s="59"/>
      <c r="H13" s="31"/>
      <c r="I13" s="31"/>
    </row>
    <row r="14" spans="1:10" ht="16.5" customHeight="1" x14ac:dyDescent="0.2">
      <c r="A14" s="30"/>
      <c r="B14" s="35"/>
      <c r="C14" s="36"/>
      <c r="D14" s="36"/>
      <c r="E14" s="59"/>
      <c r="F14" s="59"/>
      <c r="G14" s="59"/>
      <c r="H14" s="31"/>
      <c r="I14" s="31"/>
    </row>
    <row r="15" spans="1:10" ht="15.95" customHeight="1" x14ac:dyDescent="0.2">
      <c r="A15" s="30"/>
      <c r="B15" s="35" t="s">
        <v>7</v>
      </c>
      <c r="C15" s="36"/>
      <c r="D15" s="36"/>
      <c r="E15" s="148"/>
      <c r="F15" s="149"/>
      <c r="G15" s="150"/>
      <c r="H15" s="31"/>
      <c r="I15" s="31"/>
    </row>
    <row r="16" spans="1:10" ht="3.75" customHeight="1" x14ac:dyDescent="0.2">
      <c r="A16" s="30"/>
      <c r="B16" s="35"/>
      <c r="C16" s="36"/>
      <c r="D16" s="36"/>
      <c r="E16" s="59"/>
      <c r="F16" s="59"/>
      <c r="G16" s="59"/>
      <c r="H16" s="31"/>
      <c r="I16" s="31"/>
    </row>
    <row r="17" spans="1:15" ht="15.95" customHeight="1" x14ac:dyDescent="0.2">
      <c r="A17" s="30"/>
      <c r="B17" s="35" t="s">
        <v>8</v>
      </c>
      <c r="C17" s="36"/>
      <c r="D17" s="36"/>
      <c r="E17" s="148"/>
      <c r="F17" s="149"/>
      <c r="G17" s="150"/>
      <c r="H17" s="31"/>
      <c r="I17" s="31"/>
    </row>
    <row r="18" spans="1:15" ht="3.75" customHeight="1" x14ac:dyDescent="0.2">
      <c r="A18" s="30"/>
      <c r="B18" s="35"/>
      <c r="C18" s="36"/>
      <c r="D18" s="36"/>
      <c r="E18" s="59"/>
      <c r="F18" s="59"/>
      <c r="G18" s="59"/>
      <c r="H18" s="31"/>
      <c r="I18" s="31"/>
    </row>
    <row r="19" spans="1:15" ht="15.95" customHeight="1" x14ac:dyDescent="0.2">
      <c r="A19" s="30"/>
      <c r="B19" s="35" t="s">
        <v>9</v>
      </c>
      <c r="C19" s="36"/>
      <c r="D19" s="36"/>
      <c r="E19" s="148"/>
      <c r="F19" s="149"/>
      <c r="G19" s="150"/>
      <c r="H19" s="31"/>
      <c r="I19" s="31"/>
    </row>
    <row r="20" spans="1:15" ht="17.25" customHeight="1" x14ac:dyDescent="0.2">
      <c r="A20" s="30"/>
      <c r="B20" s="35"/>
      <c r="C20" s="36"/>
      <c r="D20" s="36"/>
      <c r="E20" s="59"/>
      <c r="F20" s="59"/>
      <c r="G20" s="59"/>
      <c r="H20" s="31"/>
      <c r="I20" s="31"/>
    </row>
    <row r="21" spans="1:15" ht="15.95" customHeight="1" x14ac:dyDescent="0.2">
      <c r="A21" s="30"/>
      <c r="B21" s="35" t="s">
        <v>10</v>
      </c>
      <c r="C21" s="36"/>
      <c r="D21" s="36"/>
      <c r="E21" s="148"/>
      <c r="F21" s="149"/>
      <c r="G21" s="150"/>
      <c r="H21" s="31"/>
      <c r="I21" s="31"/>
    </row>
    <row r="22" spans="1:15" ht="3.75" customHeight="1" x14ac:dyDescent="0.2">
      <c r="A22" s="30"/>
      <c r="B22" s="35"/>
      <c r="C22" s="36"/>
      <c r="D22" s="36"/>
      <c r="E22" s="59"/>
      <c r="F22" s="59"/>
      <c r="G22" s="59"/>
      <c r="H22" s="31"/>
      <c r="I22" s="31"/>
    </row>
    <row r="23" spans="1:15" ht="15.95" customHeight="1" x14ac:dyDescent="0.2">
      <c r="A23" s="30"/>
      <c r="B23" s="35" t="s">
        <v>11</v>
      </c>
      <c r="C23" s="36"/>
      <c r="D23" s="36"/>
      <c r="E23" s="148"/>
      <c r="F23" s="149"/>
      <c r="G23" s="150"/>
      <c r="H23" s="31"/>
      <c r="I23" s="31"/>
    </row>
    <row r="24" spans="1:15" ht="3.75" customHeight="1" x14ac:dyDescent="0.2">
      <c r="A24" s="30"/>
      <c r="B24" s="35"/>
      <c r="C24" s="36"/>
      <c r="D24" s="36"/>
      <c r="E24" s="59"/>
      <c r="F24" s="59"/>
      <c r="G24" s="59"/>
      <c r="H24" s="31"/>
      <c r="I24" s="31"/>
    </row>
    <row r="25" spans="1:15" ht="15.95" customHeight="1" x14ac:dyDescent="0.2">
      <c r="A25" s="30"/>
      <c r="B25" s="35" t="s">
        <v>12</v>
      </c>
      <c r="C25" s="36"/>
      <c r="D25" s="36"/>
      <c r="E25" s="148"/>
      <c r="F25" s="149"/>
      <c r="G25" s="150"/>
      <c r="H25" s="31"/>
      <c r="I25" s="31"/>
      <c r="M25" s="102"/>
      <c r="N25" s="102"/>
      <c r="O25" s="102"/>
    </row>
    <row r="26" spans="1:15" ht="9.75" customHeight="1" x14ac:dyDescent="0.2">
      <c r="A26" s="30"/>
      <c r="B26" s="30"/>
      <c r="E26" s="60"/>
      <c r="F26" s="60"/>
      <c r="G26" s="60"/>
      <c r="H26" s="31"/>
      <c r="I26" s="31"/>
    </row>
    <row r="27" spans="1:15" ht="15.95" customHeight="1" x14ac:dyDescent="0.2">
      <c r="A27" s="30"/>
      <c r="B27" s="35" t="s">
        <v>23</v>
      </c>
      <c r="C27" s="36"/>
      <c r="D27" s="36"/>
      <c r="E27" s="155"/>
      <c r="F27" s="155"/>
      <c r="G27" s="155"/>
      <c r="H27" s="31"/>
      <c r="I27" s="31"/>
    </row>
    <row r="28" spans="1:15" ht="15.95" customHeight="1" x14ac:dyDescent="0.2">
      <c r="A28" s="30"/>
      <c r="B28" s="35"/>
      <c r="C28" s="36"/>
      <c r="D28" s="36"/>
      <c r="E28" s="59"/>
      <c r="F28" s="61"/>
      <c r="G28" s="59"/>
      <c r="H28" s="31"/>
      <c r="I28" s="31"/>
    </row>
    <row r="29" spans="1:15" ht="15.95" customHeight="1" x14ac:dyDescent="0.2">
      <c r="A29" s="30"/>
      <c r="B29" s="44" t="s">
        <v>27</v>
      </c>
      <c r="C29" s="45"/>
      <c r="D29" s="36"/>
      <c r="E29" s="154"/>
      <c r="F29" s="154"/>
      <c r="G29" s="154"/>
      <c r="H29" s="31"/>
      <c r="I29" s="31"/>
      <c r="J29" s="57"/>
    </row>
    <row r="30" spans="1:15" ht="15.95" customHeight="1" x14ac:dyDescent="0.2">
      <c r="A30" s="30"/>
      <c r="B30" s="44"/>
      <c r="C30" s="45"/>
      <c r="D30" s="36"/>
      <c r="E30" s="62"/>
      <c r="F30" s="110"/>
      <c r="G30" s="62"/>
      <c r="H30" s="31"/>
      <c r="I30" s="31"/>
      <c r="J30" s="57"/>
    </row>
    <row r="31" spans="1:15" ht="15.95" customHeight="1" x14ac:dyDescent="0.2">
      <c r="A31" s="30"/>
      <c r="B31" s="44" t="s">
        <v>48</v>
      </c>
      <c r="C31" s="45"/>
      <c r="D31" s="36"/>
      <c r="E31" s="154"/>
      <c r="F31" s="154"/>
      <c r="G31" s="154"/>
      <c r="H31" s="31"/>
      <c r="I31" s="31"/>
      <c r="J31" s="57"/>
    </row>
    <row r="32" spans="1:15" ht="15.95" customHeight="1" x14ac:dyDescent="0.2">
      <c r="A32" s="30"/>
      <c r="B32" s="44"/>
      <c r="C32" s="45"/>
      <c r="D32" s="36"/>
      <c r="E32"/>
      <c r="F32"/>
      <c r="G32"/>
      <c r="H32" s="31"/>
      <c r="I32" s="31"/>
      <c r="J32" s="57"/>
    </row>
    <row r="33" spans="1:10" ht="15.95" customHeight="1" x14ac:dyDescent="0.2">
      <c r="A33" s="30"/>
      <c r="B33" s="44" t="s">
        <v>78</v>
      </c>
      <c r="C33" s="45"/>
      <c r="D33" s="36"/>
      <c r="E33" s="154"/>
      <c r="F33" s="154"/>
      <c r="G33" s="154"/>
      <c r="H33" s="31"/>
      <c r="I33" s="31"/>
      <c r="J33" s="57"/>
    </row>
    <row r="34" spans="1:10" ht="19.5" customHeight="1" x14ac:dyDescent="0.2">
      <c r="A34" s="30"/>
      <c r="B34" s="38"/>
      <c r="C34" s="39"/>
      <c r="D34" s="39"/>
      <c r="E34" s="39"/>
      <c r="F34" s="39"/>
      <c r="G34" s="39"/>
      <c r="H34" s="40"/>
      <c r="I34" s="41"/>
    </row>
    <row r="35" spans="1:10" ht="27.75" customHeight="1" x14ac:dyDescent="0.2">
      <c r="A35" s="39"/>
      <c r="B35" s="42"/>
      <c r="C35" s="39"/>
      <c r="D35" s="39"/>
      <c r="E35" s="39"/>
      <c r="F35" s="39"/>
      <c r="G35" s="39"/>
      <c r="H35" s="39"/>
      <c r="I35" s="40"/>
    </row>
    <row r="36" spans="1:10" ht="28.5" customHeight="1" x14ac:dyDescent="0.2"/>
    <row r="37" spans="1:10" ht="28.5" customHeight="1" x14ac:dyDescent="0.2"/>
    <row r="38" spans="1:10" ht="28.5" customHeight="1" x14ac:dyDescent="0.2">
      <c r="A38" s="30"/>
    </row>
    <row r="39" spans="1:10" ht="32.25" customHeight="1" x14ac:dyDescent="0.2">
      <c r="A39" s="30"/>
    </row>
    <row r="40" spans="1:10" ht="6.75" customHeight="1" x14ac:dyDescent="0.2">
      <c r="A40" s="30"/>
    </row>
    <row r="41" spans="1:10" ht="9" customHeight="1" x14ac:dyDescent="0.2">
      <c r="A41" s="43"/>
    </row>
  </sheetData>
  <sheetProtection algorithmName="SHA-512" hashValue="c9Q3EEfHtZigIWyNUkf07lGPKddKaz6YDv87xyTGMzNeWZyU3D2lhGG+TvbblNXRFTR9bvHfPLd/1Vykk/VKzA==" saltValue="VFKZ8neObiaa7tw8/0FYdw==" spinCount="100000" sheet="1" objects="1" scenarios="1" selectLockedCells="1"/>
  <mergeCells count="16">
    <mergeCell ref="E33:G33"/>
    <mergeCell ref="E29:G29"/>
    <mergeCell ref="E27:G27"/>
    <mergeCell ref="E31:G31"/>
    <mergeCell ref="B5:G6"/>
    <mergeCell ref="E23:G23"/>
    <mergeCell ref="A2:I2"/>
    <mergeCell ref="E8:G8"/>
    <mergeCell ref="B4:H4"/>
    <mergeCell ref="E10:G10"/>
    <mergeCell ref="E25:G25"/>
    <mergeCell ref="E12:G12"/>
    <mergeCell ref="E15:G15"/>
    <mergeCell ref="E17:G17"/>
    <mergeCell ref="E19:G19"/>
    <mergeCell ref="E21:G21"/>
  </mergeCells>
  <phoneticPr fontId="0" type="noConversion"/>
  <dataValidations count="1">
    <dataValidation type="textLength" operator="equal" allowBlank="1" showErrorMessage="1" errorTitle="ERRORE" error="Inserire il codice esercente tutele graduali composto da 5 caratteri alfanumerici" sqref="E27:G27" xr:uid="{EAC0B012-5F8B-4B02-91C3-1F690EEF0A0B}">
      <formula1>5</formula1>
    </dataValidation>
  </dataValidations>
  <printOptions horizontalCentered="1" verticalCentered="1"/>
  <pageMargins left="0.78740157480314965" right="0.78740157480314965" top="0.78740157480314965" bottom="0.78740157480314965" header="0.39370078740157483" footer="0.39370078740157483"/>
  <pageSetup paperSize="9" orientation="landscape" r:id="rId1"/>
  <headerFooter alignWithMargins="0">
    <oddHeader>&amp;L&amp;F</oddHeader>
    <oddFooter>&amp;L&amp;A&amp;Rpag. &amp;P/&amp;N</oddFooter>
  </headerFooter>
  <extLst>
    <ext xmlns:x14="http://schemas.microsoft.com/office/spreadsheetml/2009/9/main" uri="{CCE6A557-97BC-4b89-ADB6-D9C93CAAB3DF}">
      <x14:dataValidations xmlns:xm="http://schemas.microsoft.com/office/excel/2006/main" count="1">
        <x14:dataValidation type="list" showInputMessage="1" showErrorMessage="1" errorTitle="ERRORE" error="Selezionare un valore dall'elenco" prompt="Inserire il codice esercente per attivare la lista delle aree territoriali" xr:uid="{00000000-0002-0000-0000-000000000000}">
          <x14:formula1>
            <xm:f>_xlfn.IFS(E27='Aree territoriali'!F1,Iren_Mercato_S.p.A.,E27='Aree territoriali'!G1,A2A_Energia_S.p.A,E27='Aree territoriali'!H1,Enel_Energia_S.p.A.)</xm:f>
          </x14:formula1>
          <xm:sqref>E29:G29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workbookViewId="0">
      <selection activeCell="A10" sqref="A10"/>
    </sheetView>
  </sheetViews>
  <sheetFormatPr defaultRowHeight="12.75" x14ac:dyDescent="0.2"/>
  <cols>
    <col min="1" max="1" width="49" bestFit="1" customWidth="1"/>
    <col min="2" max="2" width="17.5703125" bestFit="1" customWidth="1"/>
    <col min="3" max="3" width="15" bestFit="1" customWidth="1"/>
    <col min="4" max="4" width="18.140625" bestFit="1" customWidth="1"/>
  </cols>
  <sheetData>
    <row r="1" spans="1:8" x14ac:dyDescent="0.2">
      <c r="A1" t="s">
        <v>52</v>
      </c>
      <c r="B1" t="s">
        <v>53</v>
      </c>
      <c r="C1" t="s">
        <v>54</v>
      </c>
      <c r="D1" t="s">
        <v>55</v>
      </c>
      <c r="F1" t="s">
        <v>67</v>
      </c>
      <c r="G1" t="s">
        <v>68</v>
      </c>
      <c r="H1" t="s">
        <v>69</v>
      </c>
    </row>
    <row r="2" spans="1:8" x14ac:dyDescent="0.2">
      <c r="A2" t="s">
        <v>58</v>
      </c>
      <c r="B2" t="s">
        <v>56</v>
      </c>
      <c r="C2">
        <v>1.73</v>
      </c>
      <c r="D2">
        <f>C2*100/1000</f>
        <v>0.17299999999999999</v>
      </c>
      <c r="F2" t="s">
        <v>58</v>
      </c>
      <c r="G2" t="s">
        <v>59</v>
      </c>
      <c r="H2" t="s">
        <v>61</v>
      </c>
    </row>
    <row r="3" spans="1:8" x14ac:dyDescent="0.2">
      <c r="A3" t="s">
        <v>59</v>
      </c>
      <c r="B3" t="s">
        <v>60</v>
      </c>
      <c r="C3">
        <v>2.84</v>
      </c>
      <c r="D3">
        <f t="shared" ref="D3:D8" si="0">C3*100/1000</f>
        <v>0.28399999999999997</v>
      </c>
      <c r="F3" t="s">
        <v>63</v>
      </c>
      <c r="G3" t="s">
        <v>65</v>
      </c>
      <c r="H3" t="s">
        <v>64</v>
      </c>
    </row>
    <row r="4" spans="1:8" x14ac:dyDescent="0.2">
      <c r="A4" t="s">
        <v>61</v>
      </c>
      <c r="B4" t="s">
        <v>62</v>
      </c>
      <c r="C4">
        <v>-8.15</v>
      </c>
      <c r="D4">
        <f t="shared" si="0"/>
        <v>-0.81499999999999995</v>
      </c>
      <c r="F4" t="s">
        <v>66</v>
      </c>
    </row>
    <row r="5" spans="1:8" x14ac:dyDescent="0.2">
      <c r="A5" t="s">
        <v>63</v>
      </c>
      <c r="B5" t="s">
        <v>56</v>
      </c>
      <c r="C5">
        <v>-4.1900000000000004</v>
      </c>
      <c r="D5">
        <f t="shared" si="0"/>
        <v>-0.41900000000000004</v>
      </c>
    </row>
    <row r="6" spans="1:8" x14ac:dyDescent="0.2">
      <c r="A6" t="s">
        <v>64</v>
      </c>
      <c r="B6" t="s">
        <v>62</v>
      </c>
      <c r="C6">
        <v>-5.15</v>
      </c>
      <c r="D6">
        <f t="shared" si="0"/>
        <v>-0.51500000000000001</v>
      </c>
    </row>
    <row r="7" spans="1:8" x14ac:dyDescent="0.2">
      <c r="A7" t="s">
        <v>65</v>
      </c>
      <c r="B7" t="s">
        <v>60</v>
      </c>
      <c r="C7">
        <v>2.2400000000000002</v>
      </c>
      <c r="D7">
        <f t="shared" si="0"/>
        <v>0.22400000000000003</v>
      </c>
    </row>
    <row r="8" spans="1:8" x14ac:dyDescent="0.2">
      <c r="A8" t="s">
        <v>66</v>
      </c>
      <c r="B8" t="s">
        <v>56</v>
      </c>
      <c r="C8">
        <v>2.16</v>
      </c>
      <c r="D8">
        <f t="shared" si="0"/>
        <v>0.216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0"/>
  <sheetViews>
    <sheetView showGridLines="0" zoomScale="80" zoomScaleNormal="80" workbookViewId="0">
      <selection activeCell="B14" sqref="B14"/>
    </sheetView>
  </sheetViews>
  <sheetFormatPr defaultRowHeight="12.75" x14ac:dyDescent="0.2"/>
  <cols>
    <col min="1" max="1" width="13.7109375" style="1" customWidth="1"/>
    <col min="2" max="5" width="20.7109375" style="1" customWidth="1"/>
    <col min="6" max="7" width="9.140625" style="1"/>
    <col min="8" max="8" width="15.28515625" style="1" customWidth="1"/>
    <col min="9" max="9" width="19.42578125" style="1" customWidth="1"/>
    <col min="10" max="10" width="9.85546875" style="1" customWidth="1"/>
    <col min="11" max="11" width="9.140625" style="1"/>
    <col min="12" max="12" width="13.7109375" style="1" customWidth="1"/>
    <col min="13" max="16" width="20.7109375" style="1" customWidth="1"/>
    <col min="17" max="19" width="9.140625" style="1"/>
    <col min="20" max="20" width="11.140625" style="1" customWidth="1"/>
    <col min="21" max="30" width="9.140625" style="1"/>
    <col min="31" max="31" width="17" style="1" customWidth="1"/>
    <col min="32" max="16384" width="9.140625" style="1"/>
  </cols>
  <sheetData>
    <row r="1" spans="1:31" ht="19.5" thickBot="1" x14ac:dyDescent="0.25">
      <c r="A1" s="173" t="s">
        <v>37</v>
      </c>
      <c r="B1" s="174"/>
      <c r="C1" s="174"/>
      <c r="D1" s="174"/>
      <c r="E1" s="174"/>
      <c r="F1" s="174"/>
      <c r="G1" s="174"/>
      <c r="H1" s="174"/>
      <c r="I1" s="174"/>
    </row>
    <row r="2" spans="1:31" ht="19.5" thickBot="1" x14ac:dyDescent="0.25">
      <c r="A2" s="173" t="s">
        <v>33</v>
      </c>
      <c r="B2" s="174"/>
      <c r="C2" s="174"/>
      <c r="D2" s="174"/>
      <c r="E2" s="174"/>
      <c r="F2" s="174"/>
      <c r="G2" s="174"/>
      <c r="H2" s="174"/>
      <c r="I2" s="175"/>
    </row>
    <row r="3" spans="1:31" ht="16.5" thickBot="1" x14ac:dyDescent="0.25">
      <c r="A3" s="176" t="s">
        <v>13</v>
      </c>
      <c r="B3" s="177"/>
      <c r="C3" s="178">
        <f>INFO!E8</f>
        <v>0</v>
      </c>
      <c r="D3" s="179"/>
      <c r="E3" s="179"/>
      <c r="F3" s="179"/>
      <c r="G3" s="179"/>
      <c r="H3" s="179"/>
      <c r="I3" s="180"/>
    </row>
    <row r="4" spans="1:31" ht="16.5" thickBot="1" x14ac:dyDescent="0.25">
      <c r="A4" s="181" t="s">
        <v>24</v>
      </c>
      <c r="B4" s="182"/>
      <c r="C4" s="170">
        <f>INFO!E27</f>
        <v>0</v>
      </c>
      <c r="D4" s="171"/>
      <c r="E4" s="171"/>
      <c r="F4" s="171"/>
      <c r="G4" s="171"/>
      <c r="H4" s="171"/>
      <c r="I4" s="172"/>
    </row>
    <row r="5" spans="1:31" ht="16.5" thickBot="1" x14ac:dyDescent="0.25">
      <c r="A5" s="165" t="s">
        <v>28</v>
      </c>
      <c r="B5" s="166"/>
      <c r="C5" s="170">
        <f>INFO!E29</f>
        <v>0</v>
      </c>
      <c r="D5" s="171"/>
      <c r="E5" s="171"/>
      <c r="F5" s="171"/>
      <c r="G5" s="171"/>
      <c r="H5" s="171"/>
      <c r="I5" s="172"/>
    </row>
    <row r="6" spans="1:31" ht="16.5" thickBot="1" x14ac:dyDescent="0.25">
      <c r="A6" s="165" t="s">
        <v>50</v>
      </c>
      <c r="B6" s="166"/>
      <c r="C6" s="167">
        <v>2025</v>
      </c>
      <c r="D6" s="168"/>
      <c r="E6" s="168"/>
      <c r="F6" s="168"/>
      <c r="G6" s="168"/>
      <c r="H6" s="168"/>
      <c r="I6" s="169"/>
    </row>
    <row r="7" spans="1:31" ht="12.75" customHeight="1" x14ac:dyDescent="0.2">
      <c r="B7" s="48"/>
      <c r="C7" s="48"/>
      <c r="D7" s="48"/>
      <c r="E7" s="48"/>
      <c r="F7" s="48"/>
      <c r="G7" s="48"/>
      <c r="H7" s="48"/>
      <c r="I7" s="48"/>
      <c r="J7" s="48"/>
      <c r="M7" s="48"/>
      <c r="N7" s="48"/>
      <c r="O7" s="48"/>
      <c r="P7" s="48"/>
      <c r="Q7" s="48"/>
      <c r="R7" s="48"/>
      <c r="S7" s="48"/>
      <c r="T7" s="48"/>
      <c r="U7" s="48"/>
      <c r="V7" s="48"/>
      <c r="W7" s="48"/>
      <c r="X7" s="48"/>
      <c r="Y7" s="48"/>
      <c r="Z7" s="48"/>
      <c r="AA7" s="48"/>
      <c r="AB7" s="48"/>
      <c r="AC7" s="48"/>
      <c r="AD7" s="48"/>
      <c r="AE7" s="48"/>
    </row>
    <row r="8" spans="1:31" s="46" customFormat="1" ht="12.75" customHeight="1" x14ac:dyDescent="0.25">
      <c r="A8" s="158" t="s">
        <v>38</v>
      </c>
      <c r="B8" s="159"/>
      <c r="C8" s="159"/>
      <c r="D8" s="159"/>
      <c r="E8" s="159"/>
      <c r="F8" s="159"/>
      <c r="G8" s="159"/>
      <c r="H8" s="159"/>
      <c r="I8" s="159"/>
      <c r="J8" s="48"/>
      <c r="L8" s="159" t="s">
        <v>40</v>
      </c>
      <c r="M8" s="159"/>
      <c r="N8" s="159"/>
      <c r="O8" s="159"/>
      <c r="P8" s="159"/>
      <c r="Q8" s="159"/>
      <c r="R8" s="159"/>
      <c r="S8" s="159"/>
      <c r="T8" s="159"/>
      <c r="U8" s="48"/>
      <c r="V8" s="48"/>
      <c r="W8" s="48"/>
      <c r="X8" s="48"/>
      <c r="Y8" s="48"/>
      <c r="Z8" s="48"/>
      <c r="AA8" s="48"/>
      <c r="AB8" s="48"/>
      <c r="AC8" s="48"/>
      <c r="AD8" s="48"/>
      <c r="AE8" s="48"/>
    </row>
    <row r="9" spans="1:31" ht="20.45" customHeight="1" x14ac:dyDescent="0.2">
      <c r="A9" s="158"/>
      <c r="B9" s="159"/>
      <c r="C9" s="159"/>
      <c r="D9" s="159"/>
      <c r="E9" s="159"/>
      <c r="F9" s="159"/>
      <c r="G9" s="159"/>
      <c r="H9" s="159"/>
      <c r="I9" s="159"/>
      <c r="J9" s="48"/>
      <c r="L9" s="159"/>
      <c r="M9" s="159"/>
      <c r="N9" s="159"/>
      <c r="O9" s="159"/>
      <c r="P9" s="159"/>
      <c r="Q9" s="159"/>
      <c r="R9" s="159"/>
      <c r="S9" s="159"/>
      <c r="T9" s="159"/>
      <c r="U9" s="48"/>
      <c r="V9" s="48"/>
      <c r="W9" s="48"/>
      <c r="X9" s="48"/>
      <c r="Y9" s="48"/>
      <c r="Z9" s="48"/>
      <c r="AA9" s="48"/>
      <c r="AB9" s="48"/>
      <c r="AC9" s="48"/>
      <c r="AD9" s="48"/>
      <c r="AE9" s="48"/>
    </row>
    <row r="10" spans="1:31" ht="13.9" customHeight="1" x14ac:dyDescent="0.2">
      <c r="A10" s="47"/>
      <c r="B10" s="47"/>
      <c r="C10" s="47"/>
      <c r="D10" s="47"/>
      <c r="E10" s="47"/>
      <c r="F10" s="47"/>
      <c r="G10" s="47"/>
      <c r="H10" s="47"/>
      <c r="I10" s="47"/>
      <c r="J10" s="48"/>
      <c r="L10" s="47"/>
      <c r="M10" s="47"/>
      <c r="N10" s="47"/>
      <c r="O10" s="47"/>
      <c r="P10" s="47"/>
      <c r="Q10" s="47"/>
      <c r="R10" s="47"/>
      <c r="S10" s="47"/>
      <c r="T10" s="47"/>
      <c r="U10" s="48"/>
      <c r="V10" s="48"/>
      <c r="W10" s="48"/>
      <c r="X10" s="48"/>
      <c r="Y10" s="48"/>
      <c r="Z10" s="48"/>
      <c r="AA10" s="48"/>
      <c r="AB10" s="48"/>
      <c r="AC10" s="48"/>
      <c r="AD10" s="48"/>
      <c r="AE10" s="48"/>
    </row>
    <row r="11" spans="1:31" ht="43.15" customHeight="1" x14ac:dyDescent="0.2">
      <c r="A11" s="4"/>
      <c r="B11" s="4"/>
      <c r="C11" s="4"/>
      <c r="D11" s="4"/>
      <c r="E11" s="4"/>
      <c r="F11" s="4"/>
      <c r="G11" s="4"/>
      <c r="H11" s="4"/>
      <c r="I11" s="4"/>
      <c r="J11" s="4"/>
      <c r="L11" s="164" t="s">
        <v>41</v>
      </c>
      <c r="M11" s="164"/>
      <c r="N11" s="164"/>
      <c r="O11" s="164"/>
      <c r="P11" s="164"/>
      <c r="Q11" s="164"/>
      <c r="R11" s="164"/>
      <c r="S11" s="164"/>
      <c r="T11" s="164"/>
      <c r="U11" s="54"/>
      <c r="V11" s="54"/>
      <c r="W11" s="54"/>
      <c r="X11" s="54"/>
      <c r="Y11" s="54"/>
      <c r="Z11" s="54"/>
      <c r="AA11" s="54"/>
      <c r="AB11" s="54"/>
    </row>
    <row r="12" spans="1:31" ht="21" customHeight="1" x14ac:dyDescent="0.2">
      <c r="A12" s="4"/>
      <c r="B12" s="4"/>
      <c r="C12" s="4"/>
      <c r="D12" s="4"/>
      <c r="E12" s="4"/>
      <c r="F12" s="4"/>
      <c r="G12" s="4"/>
      <c r="H12" s="4"/>
      <c r="I12" s="4"/>
      <c r="J12" s="4"/>
      <c r="L12" s="163"/>
      <c r="M12" s="163"/>
      <c r="N12" s="163"/>
      <c r="O12" s="163"/>
      <c r="P12" s="163"/>
      <c r="Q12" s="163"/>
      <c r="R12" s="163"/>
      <c r="S12" s="163"/>
      <c r="T12" s="163"/>
      <c r="U12" s="163"/>
      <c r="V12" s="163"/>
      <c r="W12" s="163"/>
      <c r="X12" s="5"/>
      <c r="Y12" s="5"/>
      <c r="Z12" s="5"/>
      <c r="AA12" s="5"/>
      <c r="AB12" s="5"/>
    </row>
    <row r="13" spans="1:31" ht="39.6" customHeight="1" x14ac:dyDescent="0.2">
      <c r="A13" s="6" t="s">
        <v>14</v>
      </c>
      <c r="B13" s="6" t="s">
        <v>0</v>
      </c>
      <c r="C13" s="7" t="s">
        <v>1</v>
      </c>
      <c r="D13" s="8" t="s">
        <v>2</v>
      </c>
      <c r="E13" s="9" t="s">
        <v>25</v>
      </c>
      <c r="L13" s="6" t="s">
        <v>14</v>
      </c>
      <c r="M13" s="6" t="s">
        <v>0</v>
      </c>
      <c r="N13" s="7" t="s">
        <v>1</v>
      </c>
      <c r="O13" s="8" t="s">
        <v>2</v>
      </c>
      <c r="P13" s="9" t="s">
        <v>25</v>
      </c>
    </row>
    <row r="14" spans="1:31" ht="13.9" customHeight="1" x14ac:dyDescent="0.2">
      <c r="A14" s="10" t="s">
        <v>42</v>
      </c>
      <c r="B14" s="107"/>
      <c r="C14" s="108"/>
      <c r="D14" s="109"/>
      <c r="E14" s="11">
        <f>SUM(B14:D14)</f>
        <v>0</v>
      </c>
      <c r="L14" s="10" t="s">
        <v>42</v>
      </c>
      <c r="M14" s="107"/>
      <c r="N14" s="108"/>
      <c r="O14" s="109"/>
      <c r="P14" s="11">
        <f>SUM(M14:O14)</f>
        <v>0</v>
      </c>
    </row>
    <row r="15" spans="1:31" ht="13.9" customHeight="1" x14ac:dyDescent="0.2">
      <c r="A15" s="10" t="s">
        <v>43</v>
      </c>
      <c r="B15" s="107"/>
      <c r="C15" s="108"/>
      <c r="D15" s="109"/>
      <c r="E15" s="11">
        <f t="shared" ref="E15:E19" si="0">SUM(B15:D15)</f>
        <v>0</v>
      </c>
      <c r="L15" s="10" t="s">
        <v>43</v>
      </c>
      <c r="M15" s="107"/>
      <c r="N15" s="108"/>
      <c r="O15" s="109"/>
      <c r="P15" s="11">
        <f t="shared" ref="P15:P25" si="1">SUM(M15:O15)</f>
        <v>0</v>
      </c>
    </row>
    <row r="16" spans="1:31" ht="13.9" customHeight="1" x14ac:dyDescent="0.2">
      <c r="A16" s="10" t="s">
        <v>44</v>
      </c>
      <c r="B16" s="107"/>
      <c r="C16" s="108"/>
      <c r="D16" s="109"/>
      <c r="E16" s="11">
        <f t="shared" si="0"/>
        <v>0</v>
      </c>
      <c r="L16" s="10" t="s">
        <v>44</v>
      </c>
      <c r="M16" s="107"/>
      <c r="N16" s="108"/>
      <c r="O16" s="109"/>
      <c r="P16" s="11">
        <f t="shared" si="1"/>
        <v>0</v>
      </c>
    </row>
    <row r="17" spans="1:31" ht="13.9" customHeight="1" x14ac:dyDescent="0.2">
      <c r="A17" s="10" t="s">
        <v>45</v>
      </c>
      <c r="B17" s="107"/>
      <c r="C17" s="108"/>
      <c r="D17" s="109"/>
      <c r="E17" s="11">
        <f t="shared" si="0"/>
        <v>0</v>
      </c>
      <c r="L17" s="10" t="s">
        <v>45</v>
      </c>
      <c r="M17" s="107"/>
      <c r="N17" s="108"/>
      <c r="O17" s="109"/>
      <c r="P17" s="11">
        <f t="shared" si="1"/>
        <v>0</v>
      </c>
    </row>
    <row r="18" spans="1:31" ht="13.9" customHeight="1" x14ac:dyDescent="0.2">
      <c r="A18" s="10" t="s">
        <v>46</v>
      </c>
      <c r="B18" s="107"/>
      <c r="C18" s="108"/>
      <c r="D18" s="109"/>
      <c r="E18" s="11">
        <f t="shared" si="0"/>
        <v>0</v>
      </c>
      <c r="L18" s="10" t="s">
        <v>46</v>
      </c>
      <c r="M18" s="107"/>
      <c r="N18" s="108"/>
      <c r="O18" s="109"/>
      <c r="P18" s="11">
        <f t="shared" si="1"/>
        <v>0</v>
      </c>
    </row>
    <row r="19" spans="1:31" ht="13.9" customHeight="1" x14ac:dyDescent="0.2">
      <c r="A19" s="10" t="s">
        <v>47</v>
      </c>
      <c r="B19" s="107"/>
      <c r="C19" s="108"/>
      <c r="D19" s="109"/>
      <c r="E19" s="11">
        <f t="shared" si="0"/>
        <v>0</v>
      </c>
      <c r="L19" s="10" t="s">
        <v>47</v>
      </c>
      <c r="M19" s="107"/>
      <c r="N19" s="108"/>
      <c r="O19" s="109"/>
      <c r="P19" s="11">
        <f t="shared" si="1"/>
        <v>0</v>
      </c>
    </row>
    <row r="20" spans="1:31" x14ac:dyDescent="0.2">
      <c r="A20" s="10" t="s">
        <v>17</v>
      </c>
      <c r="B20" s="107"/>
      <c r="C20" s="108"/>
      <c r="D20" s="109"/>
      <c r="E20" s="11">
        <f t="shared" ref="E20:E25" si="2">SUM(B20:D20)</f>
        <v>0</v>
      </c>
      <c r="L20" s="10" t="s">
        <v>17</v>
      </c>
      <c r="M20" s="107"/>
      <c r="N20" s="108"/>
      <c r="O20" s="109"/>
      <c r="P20" s="11">
        <f t="shared" si="1"/>
        <v>0</v>
      </c>
    </row>
    <row r="21" spans="1:31" x14ac:dyDescent="0.2">
      <c r="A21" s="10" t="s">
        <v>18</v>
      </c>
      <c r="B21" s="107"/>
      <c r="C21" s="108"/>
      <c r="D21" s="109"/>
      <c r="E21" s="11">
        <f t="shared" si="2"/>
        <v>0</v>
      </c>
      <c r="L21" s="10" t="s">
        <v>18</v>
      </c>
      <c r="M21" s="107"/>
      <c r="N21" s="108"/>
      <c r="O21" s="109"/>
      <c r="P21" s="11">
        <f t="shared" si="1"/>
        <v>0</v>
      </c>
    </row>
    <row r="22" spans="1:31" x14ac:dyDescent="0.2">
      <c r="A22" s="10" t="s">
        <v>19</v>
      </c>
      <c r="B22" s="107"/>
      <c r="C22" s="108"/>
      <c r="D22" s="109"/>
      <c r="E22" s="11">
        <f t="shared" si="2"/>
        <v>0</v>
      </c>
      <c r="L22" s="10" t="s">
        <v>19</v>
      </c>
      <c r="M22" s="107"/>
      <c r="N22" s="108"/>
      <c r="O22" s="109"/>
      <c r="P22" s="11">
        <f t="shared" si="1"/>
        <v>0</v>
      </c>
    </row>
    <row r="23" spans="1:31" x14ac:dyDescent="0.2">
      <c r="A23" s="10" t="s">
        <v>20</v>
      </c>
      <c r="B23" s="107"/>
      <c r="C23" s="108"/>
      <c r="D23" s="109"/>
      <c r="E23" s="11">
        <f t="shared" si="2"/>
        <v>0</v>
      </c>
      <c r="L23" s="10" t="s">
        <v>20</v>
      </c>
      <c r="M23" s="107"/>
      <c r="N23" s="108"/>
      <c r="O23" s="109"/>
      <c r="P23" s="11">
        <f t="shared" si="1"/>
        <v>0</v>
      </c>
    </row>
    <row r="24" spans="1:31" x14ac:dyDescent="0.2">
      <c r="A24" s="10" t="s">
        <v>21</v>
      </c>
      <c r="B24" s="107"/>
      <c r="C24" s="108"/>
      <c r="D24" s="109"/>
      <c r="E24" s="11">
        <f t="shared" si="2"/>
        <v>0</v>
      </c>
      <c r="L24" s="10" t="s">
        <v>21</v>
      </c>
      <c r="M24" s="107"/>
      <c r="N24" s="108"/>
      <c r="O24" s="109"/>
      <c r="P24" s="11">
        <f t="shared" si="1"/>
        <v>0</v>
      </c>
    </row>
    <row r="25" spans="1:31" x14ac:dyDescent="0.2">
      <c r="A25" s="10" t="s">
        <v>22</v>
      </c>
      <c r="B25" s="107"/>
      <c r="C25" s="108"/>
      <c r="D25" s="109"/>
      <c r="E25" s="11">
        <f t="shared" si="2"/>
        <v>0</v>
      </c>
      <c r="L25" s="10" t="s">
        <v>22</v>
      </c>
      <c r="M25" s="107"/>
      <c r="N25" s="108"/>
      <c r="O25" s="109"/>
      <c r="P25" s="11">
        <f t="shared" si="1"/>
        <v>0</v>
      </c>
    </row>
    <row r="26" spans="1:31" x14ac:dyDescent="0.2">
      <c r="A26" s="12" t="s">
        <v>16</v>
      </c>
      <c r="B26" s="13">
        <f>SUM(B14:B25)</f>
        <v>0</v>
      </c>
      <c r="C26" s="14">
        <f>SUM(C14:C25)</f>
        <v>0</v>
      </c>
      <c r="D26" s="15">
        <f>SUM(D14:D25)</f>
        <v>0</v>
      </c>
      <c r="E26" s="16">
        <f>SUM(E14:E25)</f>
        <v>0</v>
      </c>
      <c r="L26" s="12" t="s">
        <v>16</v>
      </c>
      <c r="M26" s="13">
        <f>SUM(M14:M25)</f>
        <v>0</v>
      </c>
      <c r="N26" s="14">
        <f>SUM(N14:N25)</f>
        <v>0</v>
      </c>
      <c r="O26" s="15">
        <f>SUM(O14:O25)</f>
        <v>0</v>
      </c>
      <c r="P26" s="16">
        <f>SUM(P14:P25)</f>
        <v>0</v>
      </c>
    </row>
    <row r="27" spans="1:31" x14ac:dyDescent="0.2">
      <c r="A27" s="17"/>
      <c r="B27" s="18"/>
      <c r="C27" s="18"/>
      <c r="D27" s="18"/>
      <c r="E27" s="18"/>
      <c r="F27" s="18"/>
      <c r="G27" s="18"/>
      <c r="H27" s="18"/>
      <c r="I27" s="18"/>
      <c r="J27" s="18"/>
      <c r="L27" s="17"/>
      <c r="M27" s="18"/>
      <c r="N27" s="18"/>
      <c r="O27" s="18"/>
      <c r="P27" s="18"/>
      <c r="Q27" s="18"/>
      <c r="R27" s="18"/>
      <c r="S27" s="18"/>
      <c r="T27" s="18"/>
      <c r="U27" s="18"/>
      <c r="V27" s="18"/>
      <c r="W27" s="18"/>
      <c r="X27" s="18"/>
      <c r="Y27" s="18"/>
      <c r="Z27" s="18"/>
      <c r="AA27" s="18"/>
      <c r="AB27" s="18"/>
      <c r="AC27" s="18"/>
      <c r="AD27" s="18"/>
      <c r="AE27" s="19"/>
    </row>
    <row r="28" spans="1:31" x14ac:dyDescent="0.2">
      <c r="A28" s="20"/>
      <c r="B28" s="18"/>
      <c r="C28" s="18"/>
      <c r="D28" s="18"/>
      <c r="E28" s="19"/>
      <c r="F28" s="3"/>
      <c r="G28" s="3"/>
      <c r="H28" s="3"/>
      <c r="I28" s="3"/>
    </row>
    <row r="29" spans="1:31" ht="12.75" customHeight="1" x14ac:dyDescent="0.2">
      <c r="A29" s="160" t="s">
        <v>39</v>
      </c>
      <c r="B29" s="161"/>
      <c r="C29" s="161"/>
      <c r="D29" s="161"/>
      <c r="E29" s="161"/>
      <c r="F29" s="161"/>
      <c r="G29" s="161"/>
      <c r="H29" s="161"/>
      <c r="I29" s="161"/>
      <c r="J29" s="50"/>
    </row>
    <row r="30" spans="1:31" ht="18.75" customHeight="1" x14ac:dyDescent="0.2">
      <c r="A30" s="160"/>
      <c r="B30" s="161"/>
      <c r="C30" s="161"/>
      <c r="D30" s="161"/>
      <c r="E30" s="161"/>
      <c r="F30" s="161"/>
      <c r="G30" s="161"/>
      <c r="H30" s="161"/>
      <c r="I30" s="161"/>
      <c r="J30" s="50"/>
    </row>
    <row r="31" spans="1:31" ht="19.5" customHeight="1" x14ac:dyDescent="0.2">
      <c r="A31" s="49"/>
      <c r="B31" s="50"/>
      <c r="C31" s="50"/>
      <c r="D31" s="50"/>
      <c r="E31" s="50"/>
      <c r="F31" s="50"/>
      <c r="G31" s="50"/>
      <c r="H31" s="50"/>
      <c r="I31" s="50"/>
      <c r="J31" s="50"/>
    </row>
    <row r="32" spans="1:31" x14ac:dyDescent="0.2">
      <c r="A32" s="20"/>
      <c r="B32" s="18"/>
      <c r="C32" s="18"/>
      <c r="D32" s="18"/>
      <c r="E32" s="19"/>
      <c r="F32" s="3"/>
      <c r="G32" s="3"/>
      <c r="H32" s="3"/>
      <c r="I32" s="3"/>
    </row>
    <row r="33" spans="1:9" ht="14.25" customHeight="1" x14ac:dyDescent="0.2">
      <c r="A33" s="51" t="s">
        <v>34</v>
      </c>
      <c r="B33" s="52"/>
      <c r="C33" s="52"/>
      <c r="D33" s="52"/>
      <c r="E33" s="52"/>
      <c r="F33" s="52"/>
      <c r="G33" s="52"/>
      <c r="H33" s="53"/>
      <c r="I33" s="77">
        <v>1.1000000000000001</v>
      </c>
    </row>
    <row r="34" spans="1:9" ht="14.25" customHeight="1" x14ac:dyDescent="0.2">
      <c r="A34" s="20"/>
      <c r="C34" s="18"/>
      <c r="D34" s="18"/>
      <c r="E34" s="19"/>
      <c r="F34" s="3"/>
      <c r="G34" s="3"/>
      <c r="H34" s="3"/>
    </row>
    <row r="35" spans="1:9" ht="14.25" customHeight="1" x14ac:dyDescent="0.2">
      <c r="A35" s="20"/>
      <c r="C35" s="18"/>
      <c r="D35" s="18"/>
      <c r="E35" s="19"/>
      <c r="F35" s="3"/>
      <c r="G35" s="3"/>
      <c r="H35" s="3"/>
    </row>
    <row r="36" spans="1:9" ht="25.5" x14ac:dyDescent="0.2">
      <c r="A36" s="6" t="s">
        <v>14</v>
      </c>
      <c r="B36" s="6" t="s">
        <v>0</v>
      </c>
      <c r="C36" s="7" t="s">
        <v>1</v>
      </c>
      <c r="D36" s="7" t="s">
        <v>2</v>
      </c>
      <c r="E36" s="9" t="s">
        <v>25</v>
      </c>
    </row>
    <row r="37" spans="1:9" x14ac:dyDescent="0.2">
      <c r="A37" s="10" t="s">
        <v>42</v>
      </c>
      <c r="B37" s="16">
        <f>+B14*$I$33</f>
        <v>0</v>
      </c>
      <c r="C37" s="16">
        <f>+C14*$I$33</f>
        <v>0</v>
      </c>
      <c r="D37" s="16">
        <f>+D14*$I$33</f>
        <v>0</v>
      </c>
      <c r="E37" s="16">
        <f>SUM(B37:D37)</f>
        <v>0</v>
      </c>
    </row>
    <row r="38" spans="1:9" x14ac:dyDescent="0.2">
      <c r="A38" s="10" t="s">
        <v>43</v>
      </c>
      <c r="B38" s="16">
        <f>+B15*$I$33</f>
        <v>0</v>
      </c>
      <c r="C38" s="16">
        <f t="shared" ref="B38:D42" si="3">+C15*$I$33</f>
        <v>0</v>
      </c>
      <c r="D38" s="16">
        <f t="shared" si="3"/>
        <v>0</v>
      </c>
      <c r="E38" s="16">
        <f t="shared" ref="E38:E48" si="4">SUM(B38:D38)</f>
        <v>0</v>
      </c>
    </row>
    <row r="39" spans="1:9" x14ac:dyDescent="0.2">
      <c r="A39" s="10" t="s">
        <v>44</v>
      </c>
      <c r="B39" s="16">
        <f t="shared" si="3"/>
        <v>0</v>
      </c>
      <c r="C39" s="16">
        <f t="shared" si="3"/>
        <v>0</v>
      </c>
      <c r="D39" s="16">
        <f t="shared" si="3"/>
        <v>0</v>
      </c>
      <c r="E39" s="16">
        <f t="shared" si="4"/>
        <v>0</v>
      </c>
    </row>
    <row r="40" spans="1:9" x14ac:dyDescent="0.2">
      <c r="A40" s="10" t="s">
        <v>45</v>
      </c>
      <c r="B40" s="16">
        <f t="shared" si="3"/>
        <v>0</v>
      </c>
      <c r="C40" s="16">
        <f t="shared" si="3"/>
        <v>0</v>
      </c>
      <c r="D40" s="16">
        <f t="shared" si="3"/>
        <v>0</v>
      </c>
      <c r="E40" s="16">
        <f t="shared" si="4"/>
        <v>0</v>
      </c>
    </row>
    <row r="41" spans="1:9" x14ac:dyDescent="0.2">
      <c r="A41" s="10" t="s">
        <v>46</v>
      </c>
      <c r="B41" s="16">
        <f t="shared" si="3"/>
        <v>0</v>
      </c>
      <c r="C41" s="16">
        <f>+C18*$I$33</f>
        <v>0</v>
      </c>
      <c r="D41" s="16">
        <f t="shared" si="3"/>
        <v>0</v>
      </c>
      <c r="E41" s="16">
        <f t="shared" si="4"/>
        <v>0</v>
      </c>
    </row>
    <row r="42" spans="1:9" x14ac:dyDescent="0.2">
      <c r="A42" s="10" t="s">
        <v>47</v>
      </c>
      <c r="B42" s="16">
        <f t="shared" si="3"/>
        <v>0</v>
      </c>
      <c r="C42" s="16">
        <f t="shared" si="3"/>
        <v>0</v>
      </c>
      <c r="D42" s="16">
        <f t="shared" si="3"/>
        <v>0</v>
      </c>
      <c r="E42" s="16">
        <f t="shared" si="4"/>
        <v>0</v>
      </c>
    </row>
    <row r="43" spans="1:9" x14ac:dyDescent="0.2">
      <c r="A43" s="55" t="s">
        <v>17</v>
      </c>
      <c r="B43" s="16">
        <f t="shared" ref="B43:D48" si="5">+B20*$I$33</f>
        <v>0</v>
      </c>
      <c r="C43" s="16">
        <f t="shared" si="5"/>
        <v>0</v>
      </c>
      <c r="D43" s="16">
        <f t="shared" si="5"/>
        <v>0</v>
      </c>
      <c r="E43" s="16">
        <f t="shared" si="4"/>
        <v>0</v>
      </c>
    </row>
    <row r="44" spans="1:9" x14ac:dyDescent="0.2">
      <c r="A44" s="55" t="s">
        <v>18</v>
      </c>
      <c r="B44" s="16">
        <f t="shared" si="5"/>
        <v>0</v>
      </c>
      <c r="C44" s="16">
        <f t="shared" si="5"/>
        <v>0</v>
      </c>
      <c r="D44" s="16">
        <f t="shared" si="5"/>
        <v>0</v>
      </c>
      <c r="E44" s="16">
        <f t="shared" si="4"/>
        <v>0</v>
      </c>
    </row>
    <row r="45" spans="1:9" x14ac:dyDescent="0.2">
      <c r="A45" s="55" t="s">
        <v>19</v>
      </c>
      <c r="B45" s="16">
        <f t="shared" si="5"/>
        <v>0</v>
      </c>
      <c r="C45" s="16">
        <f t="shared" si="5"/>
        <v>0</v>
      </c>
      <c r="D45" s="16">
        <f t="shared" si="5"/>
        <v>0</v>
      </c>
      <c r="E45" s="16">
        <f t="shared" si="4"/>
        <v>0</v>
      </c>
    </row>
    <row r="46" spans="1:9" x14ac:dyDescent="0.2">
      <c r="A46" s="55" t="s">
        <v>20</v>
      </c>
      <c r="B46" s="16">
        <f t="shared" si="5"/>
        <v>0</v>
      </c>
      <c r="C46" s="16">
        <f t="shared" si="5"/>
        <v>0</v>
      </c>
      <c r="D46" s="16">
        <f t="shared" si="5"/>
        <v>0</v>
      </c>
      <c r="E46" s="16">
        <f t="shared" si="4"/>
        <v>0</v>
      </c>
    </row>
    <row r="47" spans="1:9" x14ac:dyDescent="0.2">
      <c r="A47" s="55" t="s">
        <v>21</v>
      </c>
      <c r="B47" s="16">
        <f t="shared" si="5"/>
        <v>0</v>
      </c>
      <c r="C47" s="16">
        <f t="shared" si="5"/>
        <v>0</v>
      </c>
      <c r="D47" s="16">
        <f t="shared" si="5"/>
        <v>0</v>
      </c>
      <c r="E47" s="16">
        <f t="shared" si="4"/>
        <v>0</v>
      </c>
    </row>
    <row r="48" spans="1:9" x14ac:dyDescent="0.2">
      <c r="A48" s="55" t="s">
        <v>22</v>
      </c>
      <c r="B48" s="16">
        <f t="shared" si="5"/>
        <v>0</v>
      </c>
      <c r="C48" s="16">
        <f t="shared" si="5"/>
        <v>0</v>
      </c>
      <c r="D48" s="16">
        <f t="shared" si="5"/>
        <v>0</v>
      </c>
      <c r="E48" s="16">
        <f t="shared" si="4"/>
        <v>0</v>
      </c>
    </row>
    <row r="49" spans="1:10" x14ac:dyDescent="0.2">
      <c r="A49" s="56" t="s">
        <v>16</v>
      </c>
      <c r="B49" s="16">
        <f>SUM(B37:B48)</f>
        <v>0</v>
      </c>
      <c r="C49" s="16">
        <f>SUM(C37:C48)</f>
        <v>0</v>
      </c>
      <c r="D49" s="16">
        <f>SUM(D37:D48)</f>
        <v>0</v>
      </c>
      <c r="E49" s="16">
        <f>SUM(E37:E48)</f>
        <v>0</v>
      </c>
    </row>
    <row r="52" spans="1:10" x14ac:dyDescent="0.2">
      <c r="A52" s="21" t="s">
        <v>15</v>
      </c>
      <c r="B52" s="162"/>
      <c r="C52" s="162"/>
      <c r="D52" s="162"/>
      <c r="E52" s="162"/>
      <c r="F52" s="162"/>
      <c r="G52" s="162"/>
      <c r="H52" s="162"/>
      <c r="I52" s="162"/>
      <c r="J52" s="103"/>
    </row>
    <row r="53" spans="1:10" x14ac:dyDescent="0.2">
      <c r="A53" s="3"/>
      <c r="B53" s="162"/>
      <c r="C53" s="162"/>
      <c r="D53" s="162"/>
      <c r="E53" s="162"/>
      <c r="F53" s="162"/>
      <c r="G53" s="162"/>
      <c r="H53" s="162"/>
      <c r="I53" s="162"/>
      <c r="J53" s="103"/>
    </row>
    <row r="54" spans="1:10" x14ac:dyDescent="0.2">
      <c r="A54" s="3"/>
      <c r="B54" s="162"/>
      <c r="C54" s="162"/>
      <c r="D54" s="162"/>
      <c r="E54" s="162"/>
      <c r="F54" s="162"/>
      <c r="G54" s="162"/>
      <c r="H54" s="162"/>
      <c r="I54" s="162"/>
      <c r="J54" s="103"/>
    </row>
    <row r="55" spans="1:10" x14ac:dyDescent="0.2">
      <c r="A55" s="3"/>
      <c r="B55" s="162"/>
      <c r="C55" s="162"/>
      <c r="D55" s="162"/>
      <c r="E55" s="162"/>
      <c r="F55" s="162"/>
      <c r="G55" s="162"/>
      <c r="H55" s="162"/>
      <c r="I55" s="162"/>
      <c r="J55" s="103"/>
    </row>
    <row r="56" spans="1:10" x14ac:dyDescent="0.2">
      <c r="A56" s="3"/>
      <c r="B56" s="162"/>
      <c r="C56" s="162"/>
      <c r="D56" s="162"/>
      <c r="E56" s="162"/>
      <c r="F56" s="162"/>
      <c r="G56" s="162"/>
      <c r="H56" s="162"/>
      <c r="I56" s="162"/>
      <c r="J56" s="103"/>
    </row>
    <row r="57" spans="1:10" x14ac:dyDescent="0.2">
      <c r="A57" s="3"/>
    </row>
    <row r="58" spans="1:10" x14ac:dyDescent="0.2">
      <c r="A58" s="3"/>
    </row>
    <row r="59" spans="1:10" x14ac:dyDescent="0.2">
      <c r="A59" s="3"/>
    </row>
    <row r="60" spans="1:10" x14ac:dyDescent="0.2">
      <c r="A60" s="3"/>
    </row>
  </sheetData>
  <sheetProtection algorithmName="SHA-512" hashValue="w1gSaHmkK+0Y+ikI4fQ9OnH15ivxb4WZsuJsTRM5J+7/4/Sl0j4R5SeHAZN40qm6+O9jUtS26hTxZXUC5u1qaw==" saltValue="ORloRPpP7t6/GsIgpxyUmQ==" spinCount="100000" sheet="1" objects="1" scenarios="1" selectLockedCells="1"/>
  <mergeCells count="16">
    <mergeCell ref="A6:B6"/>
    <mergeCell ref="C6:I6"/>
    <mergeCell ref="A5:B5"/>
    <mergeCell ref="C5:I5"/>
    <mergeCell ref="A1:I1"/>
    <mergeCell ref="A2:I2"/>
    <mergeCell ref="A3:B3"/>
    <mergeCell ref="C3:I3"/>
    <mergeCell ref="A4:B4"/>
    <mergeCell ref="C4:I4"/>
    <mergeCell ref="A8:I9"/>
    <mergeCell ref="A29:I30"/>
    <mergeCell ref="L8:T9"/>
    <mergeCell ref="B52:I56"/>
    <mergeCell ref="L12:W12"/>
    <mergeCell ref="L11:T11"/>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zoomScale="80" zoomScaleNormal="80" workbookViewId="0">
      <selection activeCell="A25" sqref="A25:B25"/>
    </sheetView>
  </sheetViews>
  <sheetFormatPr defaultRowHeight="12.75" x14ac:dyDescent="0.2"/>
  <cols>
    <col min="1" max="1" width="9.140625" style="1"/>
    <col min="2" max="2" width="28.7109375" style="1" customWidth="1"/>
    <col min="3" max="3" width="9.140625" style="1"/>
    <col min="4" max="4" width="13.85546875" style="1" customWidth="1"/>
    <col min="5" max="5" width="39.42578125" style="1" customWidth="1"/>
    <col min="6" max="6" width="28.85546875" style="1" customWidth="1"/>
    <col min="7" max="8" width="9.140625" style="1"/>
    <col min="9" max="9" width="16.42578125" style="1" customWidth="1"/>
    <col min="10" max="10" width="9.140625" style="1"/>
    <col min="11" max="11" width="16" style="1" bestFit="1" customWidth="1"/>
    <col min="12" max="16384" width="9.140625" style="1"/>
  </cols>
  <sheetData>
    <row r="1" spans="1:11" ht="19.5" thickBot="1" x14ac:dyDescent="0.25">
      <c r="A1" s="173" t="s">
        <v>37</v>
      </c>
      <c r="B1" s="174"/>
      <c r="C1" s="174"/>
      <c r="D1" s="174"/>
      <c r="E1" s="174"/>
      <c r="F1" s="174"/>
      <c r="G1" s="174"/>
      <c r="H1" s="174"/>
      <c r="I1" s="174"/>
      <c r="J1" s="175"/>
    </row>
    <row r="2" spans="1:11" ht="19.5" thickBot="1" x14ac:dyDescent="0.25">
      <c r="A2" s="173" t="s">
        <v>33</v>
      </c>
      <c r="B2" s="174"/>
      <c r="C2" s="174"/>
      <c r="D2" s="174"/>
      <c r="E2" s="174"/>
      <c r="F2" s="174"/>
      <c r="G2" s="174"/>
      <c r="H2" s="174"/>
      <c r="I2" s="174"/>
      <c r="J2" s="175"/>
    </row>
    <row r="3" spans="1:11" ht="16.5" thickBot="1" x14ac:dyDescent="0.3">
      <c r="A3" s="176" t="s">
        <v>13</v>
      </c>
      <c r="B3" s="177"/>
      <c r="C3" s="183">
        <f>INFO!E8</f>
        <v>0</v>
      </c>
      <c r="D3" s="184"/>
      <c r="E3" s="184"/>
      <c r="F3" s="184"/>
      <c r="G3" s="184"/>
      <c r="H3" s="184"/>
      <c r="I3" s="184"/>
      <c r="J3" s="185"/>
    </row>
    <row r="4" spans="1:11" ht="16.5" thickBot="1" x14ac:dyDescent="0.25">
      <c r="A4" s="181" t="s">
        <v>24</v>
      </c>
      <c r="B4" s="182"/>
      <c r="C4" s="170">
        <f>+INFO!E27</f>
        <v>0</v>
      </c>
      <c r="D4" s="171"/>
      <c r="E4" s="171"/>
      <c r="F4" s="171"/>
      <c r="G4" s="171"/>
      <c r="H4" s="171"/>
      <c r="I4" s="171"/>
      <c r="J4" s="172"/>
    </row>
    <row r="5" spans="1:11" ht="16.5" thickBot="1" x14ac:dyDescent="0.25">
      <c r="A5" s="165" t="s">
        <v>28</v>
      </c>
      <c r="B5" s="166"/>
      <c r="C5" s="170">
        <f>INFO!E29</f>
        <v>0</v>
      </c>
      <c r="D5" s="171"/>
      <c r="E5" s="171"/>
      <c r="F5" s="171"/>
      <c r="G5" s="171"/>
      <c r="H5" s="171"/>
      <c r="I5" s="171"/>
      <c r="J5" s="172"/>
    </row>
    <row r="6" spans="1:11" ht="16.5" thickBot="1" x14ac:dyDescent="0.25">
      <c r="A6" s="165" t="s">
        <v>50</v>
      </c>
      <c r="B6" s="166"/>
      <c r="C6" s="167">
        <v>2025</v>
      </c>
      <c r="D6" s="168"/>
      <c r="E6" s="168"/>
      <c r="F6" s="168"/>
      <c r="G6" s="168"/>
      <c r="H6" s="168"/>
      <c r="I6" s="168"/>
      <c r="J6" s="169"/>
      <c r="K6" s="2"/>
    </row>
    <row r="7" spans="1:11" ht="15.75" x14ac:dyDescent="0.2">
      <c r="A7" s="22"/>
      <c r="B7" s="22"/>
      <c r="C7" s="23"/>
      <c r="D7" s="23"/>
      <c r="E7" s="23"/>
      <c r="F7" s="23"/>
      <c r="G7" s="23"/>
      <c r="H7" s="23"/>
      <c r="I7" s="23"/>
      <c r="J7" s="23"/>
    </row>
    <row r="8" spans="1:11" ht="15.75" x14ac:dyDescent="0.25">
      <c r="A8" s="188" t="s">
        <v>35</v>
      </c>
      <c r="B8" s="190"/>
      <c r="C8" s="188" t="s">
        <v>36</v>
      </c>
      <c r="D8" s="189"/>
      <c r="E8" s="190"/>
      <c r="F8" s="23"/>
      <c r="G8" s="23"/>
      <c r="H8" s="23"/>
      <c r="I8" s="23"/>
      <c r="J8" s="23"/>
    </row>
    <row r="9" spans="1:11" ht="23.25" customHeight="1" x14ac:dyDescent="0.2">
      <c r="A9" s="186" t="s">
        <v>75</v>
      </c>
      <c r="B9" s="187"/>
      <c r="C9" s="191">
        <v>-0.16600000000000001</v>
      </c>
      <c r="D9" s="192"/>
      <c r="E9" s="193"/>
    </row>
    <row r="10" spans="1:11" ht="23.25" customHeight="1" x14ac:dyDescent="0.2">
      <c r="A10" s="186" t="s">
        <v>76</v>
      </c>
      <c r="B10" s="187"/>
      <c r="C10" s="191">
        <v>-0.20200000000000001</v>
      </c>
      <c r="D10" s="192"/>
      <c r="E10" s="193"/>
    </row>
    <row r="11" spans="1:11" ht="19.5" customHeight="1" x14ac:dyDescent="0.2">
      <c r="A11" s="186" t="s">
        <v>32</v>
      </c>
      <c r="B11" s="187"/>
      <c r="C11" s="191">
        <f>_xlfn.XLOOKUP(INFO!$E$29,'Aree territoriali'!$A$2:$A$8,'Aree territoriali'!$D$2:$D$8,0)</f>
        <v>0</v>
      </c>
      <c r="D11" s="192"/>
      <c r="E11" s="193"/>
      <c r="F11" s="2"/>
    </row>
    <row r="12" spans="1:11" ht="23.25" x14ac:dyDescent="0.35">
      <c r="A12" s="24"/>
      <c r="B12" s="25"/>
      <c r="C12" s="25"/>
    </row>
    <row r="13" spans="1:11" ht="24" thickBot="1" x14ac:dyDescent="0.4">
      <c r="A13" s="24"/>
      <c r="B13" s="25"/>
      <c r="C13" s="25"/>
    </row>
    <row r="14" spans="1:11" ht="13.9" customHeight="1" x14ac:dyDescent="0.2">
      <c r="A14" s="203" t="s">
        <v>29</v>
      </c>
      <c r="B14" s="75"/>
      <c r="C14" s="76"/>
      <c r="D14" s="76"/>
      <c r="E14" s="78"/>
    </row>
    <row r="15" spans="1:11" ht="13.9" customHeight="1" x14ac:dyDescent="0.2">
      <c r="A15" s="204"/>
      <c r="B15" s="65"/>
      <c r="C15" s="66"/>
      <c r="D15" s="66"/>
      <c r="E15" s="79">
        <f>ROUND(C11*'EE prelevata dai clienti finali'!E49/100,2)</f>
        <v>0</v>
      </c>
    </row>
    <row r="16" spans="1:11" ht="13.9" customHeight="1" x14ac:dyDescent="0.2">
      <c r="A16" s="205"/>
      <c r="B16" s="67"/>
      <c r="C16" s="68"/>
      <c r="D16" s="68"/>
      <c r="E16" s="80"/>
    </row>
    <row r="17" spans="1:9" ht="13.9" customHeight="1" x14ac:dyDescent="0.2">
      <c r="A17" s="206" t="s">
        <v>30</v>
      </c>
      <c r="B17" s="63"/>
      <c r="C17" s="64"/>
      <c r="D17" s="64"/>
      <c r="E17" s="81"/>
    </row>
    <row r="18" spans="1:9" ht="13.9" customHeight="1" x14ac:dyDescent="0.2">
      <c r="A18" s="204"/>
      <c r="B18" s="65"/>
      <c r="C18" s="66"/>
      <c r="D18" s="66"/>
      <c r="E18" s="79">
        <f>ROUND((C9*SUM('EE prelevata dai clienti finali'!P14:P19)+C10*SUM('EE prelevata dai clienti finali'!P20:P25))/100,2)</f>
        <v>0</v>
      </c>
      <c r="I18" s="2"/>
    </row>
    <row r="19" spans="1:9" ht="13.9" customHeight="1" x14ac:dyDescent="0.2">
      <c r="A19" s="205"/>
      <c r="B19" s="67"/>
      <c r="C19" s="68"/>
      <c r="D19" s="68"/>
      <c r="E19" s="80"/>
    </row>
    <row r="20" spans="1:9" ht="12.75" customHeight="1" x14ac:dyDescent="0.2">
      <c r="A20" s="200" t="s">
        <v>31</v>
      </c>
      <c r="B20" s="69"/>
      <c r="C20" s="70"/>
      <c r="D20" s="70"/>
      <c r="E20" s="82"/>
    </row>
    <row r="21" spans="1:9" ht="12.75" customHeight="1" x14ac:dyDescent="0.2">
      <c r="A21" s="201"/>
      <c r="B21" s="71"/>
      <c r="C21" s="72"/>
      <c r="D21" s="72"/>
      <c r="E21" s="83">
        <f>+E15-(E18+A25)</f>
        <v>0</v>
      </c>
    </row>
    <row r="22" spans="1:9" ht="13.5" customHeight="1" thickBot="1" x14ac:dyDescent="0.25">
      <c r="A22" s="202"/>
      <c r="B22" s="73"/>
      <c r="C22" s="74"/>
      <c r="D22" s="74"/>
      <c r="E22" s="84"/>
    </row>
    <row r="23" spans="1:9" ht="13.5" thickBot="1" x14ac:dyDescent="0.25">
      <c r="E23" s="85"/>
    </row>
    <row r="24" spans="1:9" ht="18.75" x14ac:dyDescent="0.2">
      <c r="A24" s="194" t="s">
        <v>90</v>
      </c>
      <c r="B24" s="195"/>
    </row>
    <row r="25" spans="1:9" ht="19.5" thickBot="1" x14ac:dyDescent="0.25">
      <c r="A25" s="196"/>
      <c r="B25" s="197"/>
    </row>
    <row r="26" spans="1:9" x14ac:dyDescent="0.2">
      <c r="A26" s="198" t="str">
        <f>IF(ABS(A25)&gt;ROUND(ABS(E18*2%),2),"Attenzione: l'importo supera l'arrotondamento massimo consentito","")</f>
        <v/>
      </c>
      <c r="B26" s="198"/>
    </row>
    <row r="27" spans="1:9" x14ac:dyDescent="0.2">
      <c r="A27" s="199"/>
      <c r="B27" s="199"/>
    </row>
    <row r="28" spans="1:9" x14ac:dyDescent="0.2">
      <c r="A28" s="199"/>
      <c r="B28" s="199"/>
    </row>
  </sheetData>
  <sheetProtection algorithmName="SHA-512" hashValue="s22ZmVsYVJqQ4SoSthtgMJC4ZQc6Ly4npblupO+jlQDsZOke02dNMQNiVBiTA+byuAmO7F//QYLaim1NzaqFww==" saltValue="JeMIW7AnaiXj8NL/sEC3AQ==" spinCount="100000" sheet="1" objects="1" scenarios="1" selectLockedCells="1"/>
  <mergeCells count="24">
    <mergeCell ref="A24:B24"/>
    <mergeCell ref="A25:B25"/>
    <mergeCell ref="A26:B28"/>
    <mergeCell ref="A20:A22"/>
    <mergeCell ref="A6:B6"/>
    <mergeCell ref="A14:A16"/>
    <mergeCell ref="A17:A19"/>
    <mergeCell ref="C6:J6"/>
    <mergeCell ref="A5:B5"/>
    <mergeCell ref="C5:J5"/>
    <mergeCell ref="A11:B11"/>
    <mergeCell ref="A9:B9"/>
    <mergeCell ref="C8:E8"/>
    <mergeCell ref="A8:B8"/>
    <mergeCell ref="C11:E11"/>
    <mergeCell ref="C9:E9"/>
    <mergeCell ref="A10:B10"/>
    <mergeCell ref="C10:E10"/>
    <mergeCell ref="A1:J1"/>
    <mergeCell ref="A2:J2"/>
    <mergeCell ref="A3:B3"/>
    <mergeCell ref="C3:J3"/>
    <mergeCell ref="A4:B4"/>
    <mergeCell ref="C4:J4"/>
  </mergeCells>
  <conditionalFormatting sqref="A26:B28">
    <cfRule type="containsText" dxfId="1" priority="1" operator="containsText" text="Attenzione: l'importo supera l'arrotondamento massimo consentito">
      <formula>NOT(ISERROR(SEARCH("Attenzione: l'importo supera l'arrotondamento massimo consentito",A26)))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E7F8-8FB5-44AD-ACCE-72AD58B1DDA3}">
  <dimension ref="A1:I27"/>
  <sheetViews>
    <sheetView showGridLines="0" zoomScale="90" zoomScaleNormal="90" workbookViewId="0">
      <selection activeCell="A24" sqref="A24"/>
    </sheetView>
  </sheetViews>
  <sheetFormatPr defaultColWidth="8.85546875" defaultRowHeight="15" x14ac:dyDescent="0.25"/>
  <cols>
    <col min="1" max="3" width="39.7109375" style="112" customWidth="1"/>
    <col min="4" max="6" width="15.7109375" style="112" customWidth="1"/>
    <col min="7" max="16384" width="8.85546875" style="112"/>
  </cols>
  <sheetData>
    <row r="1" spans="1:9" ht="42" customHeight="1" x14ac:dyDescent="0.25">
      <c r="A1" s="209" t="s">
        <v>37</v>
      </c>
      <c r="B1" s="209"/>
      <c r="C1" s="209"/>
      <c r="D1" s="111"/>
      <c r="E1" s="111"/>
      <c r="F1" s="111"/>
      <c r="G1" s="111"/>
      <c r="H1" s="111"/>
      <c r="I1" s="111"/>
    </row>
    <row r="2" spans="1:9" x14ac:dyDescent="0.25">
      <c r="A2" s="209" t="s">
        <v>33</v>
      </c>
      <c r="B2" s="209"/>
      <c r="C2" s="209"/>
      <c r="D2" s="111"/>
      <c r="E2" s="111"/>
      <c r="F2" s="111"/>
      <c r="G2" s="111"/>
      <c r="H2" s="111"/>
      <c r="I2" s="111"/>
    </row>
    <row r="3" spans="1:9" x14ac:dyDescent="0.25">
      <c r="A3" s="209" t="s">
        <v>79</v>
      </c>
      <c r="B3" s="209"/>
      <c r="C3" s="209"/>
      <c r="D3" s="111"/>
      <c r="E3" s="111"/>
      <c r="F3" s="111"/>
      <c r="G3" s="111"/>
      <c r="H3" s="111"/>
      <c r="I3" s="111"/>
    </row>
    <row r="4" spans="1:9" x14ac:dyDescent="0.25">
      <c r="A4" s="113" t="s">
        <v>13</v>
      </c>
      <c r="B4" s="210">
        <f>INFO!E8</f>
        <v>0</v>
      </c>
      <c r="C4" s="208"/>
      <c r="D4" s="114"/>
      <c r="E4" s="114"/>
      <c r="F4" s="114"/>
      <c r="G4" s="114"/>
      <c r="H4" s="114"/>
      <c r="I4" s="114"/>
    </row>
    <row r="5" spans="1:9" x14ac:dyDescent="0.25">
      <c r="A5" s="113" t="s">
        <v>24</v>
      </c>
      <c r="B5" s="210">
        <f>INFO!E27</f>
        <v>0</v>
      </c>
      <c r="C5" s="208"/>
      <c r="D5" s="115"/>
      <c r="E5" s="115"/>
      <c r="F5" s="115"/>
      <c r="G5" s="115"/>
      <c r="H5" s="115"/>
      <c r="I5" s="115"/>
    </row>
    <row r="6" spans="1:9" x14ac:dyDescent="0.25">
      <c r="A6" s="113" t="s">
        <v>28</v>
      </c>
      <c r="B6" s="210">
        <f>INFO!E29</f>
        <v>0</v>
      </c>
      <c r="C6" s="208"/>
      <c r="D6" s="115"/>
      <c r="E6" s="115"/>
      <c r="F6" s="115"/>
      <c r="G6" s="115"/>
      <c r="H6" s="115"/>
      <c r="I6" s="115"/>
    </row>
    <row r="7" spans="1:9" x14ac:dyDescent="0.25">
      <c r="A7" s="116" t="s">
        <v>50</v>
      </c>
      <c r="B7" s="208" t="s">
        <v>80</v>
      </c>
      <c r="C7" s="208"/>
      <c r="D7" s="114"/>
      <c r="E7" s="114"/>
      <c r="F7" s="114"/>
      <c r="G7" s="114"/>
      <c r="H7" s="114"/>
      <c r="I7" s="114"/>
    </row>
    <row r="9" spans="1:9" ht="57" customHeight="1" x14ac:dyDescent="0.25">
      <c r="A9" s="117" t="s">
        <v>91</v>
      </c>
      <c r="B9" s="117" t="s">
        <v>92</v>
      </c>
      <c r="C9" s="211" t="s">
        <v>93</v>
      </c>
    </row>
    <row r="10" spans="1:9" ht="23.45" customHeight="1" x14ac:dyDescent="0.25">
      <c r="A10" s="118"/>
      <c r="B10" s="118" t="s">
        <v>73</v>
      </c>
      <c r="C10" s="211"/>
    </row>
    <row r="11" spans="1:9" ht="14.45" customHeight="1" x14ac:dyDescent="0.25">
      <c r="A11" s="119"/>
      <c r="B11" s="119"/>
      <c r="C11"/>
    </row>
    <row r="12" spans="1:9" x14ac:dyDescent="0.25">
      <c r="A12" s="120"/>
      <c r="B12" s="121"/>
      <c r="C12" s="121"/>
    </row>
    <row r="13" spans="1:9" x14ac:dyDescent="0.25">
      <c r="A13" s="122" t="s">
        <v>34</v>
      </c>
      <c r="B13" s="123"/>
      <c r="C13" s="123"/>
      <c r="D13" s="123"/>
      <c r="E13" s="123"/>
      <c r="F13" s="124">
        <v>1.1000000000000001</v>
      </c>
    </row>
    <row r="14" spans="1:9" x14ac:dyDescent="0.25">
      <c r="A14" s="120"/>
      <c r="B14" s="121"/>
      <c r="C14" s="121"/>
    </row>
    <row r="15" spans="1:9" ht="45" x14ac:dyDescent="0.25">
      <c r="A15" s="125" t="s">
        <v>70</v>
      </c>
      <c r="B15" s="126"/>
    </row>
    <row r="16" spans="1:9" x14ac:dyDescent="0.25">
      <c r="A16" s="127">
        <f>+A11*$F$13</f>
        <v>0</v>
      </c>
      <c r="B16" s="128"/>
    </row>
    <row r="17" spans="1:5" x14ac:dyDescent="0.25">
      <c r="A17" s="120"/>
      <c r="B17" s="129"/>
      <c r="C17" s="129"/>
    </row>
    <row r="18" spans="1:5" x14ac:dyDescent="0.25">
      <c r="A18" s="130" t="s">
        <v>71</v>
      </c>
      <c r="B18" s="121"/>
      <c r="C18" s="121"/>
    </row>
    <row r="19" spans="1:5" x14ac:dyDescent="0.25">
      <c r="A19" s="130"/>
      <c r="B19" s="121"/>
    </row>
    <row r="20" spans="1:5" s="36" customFormat="1" ht="33.6" customHeight="1" x14ac:dyDescent="0.2">
      <c r="A20" s="125" t="s">
        <v>81</v>
      </c>
      <c r="B20" s="131" t="s">
        <v>32</v>
      </c>
      <c r="C20" s="131" t="s">
        <v>72</v>
      </c>
      <c r="D20" s="131" t="s">
        <v>30</v>
      </c>
      <c r="E20" s="132" t="s">
        <v>49</v>
      </c>
    </row>
    <row r="21" spans="1:5" x14ac:dyDescent="0.25">
      <c r="A21" s="133">
        <v>-0.16600000000000001</v>
      </c>
      <c r="B21" s="134">
        <f>'art. 38'!C11</f>
        <v>0</v>
      </c>
      <c r="C21" s="127">
        <f>+ROUND(A16*B21/100,2)</f>
        <v>0</v>
      </c>
      <c r="D21" s="135">
        <f>ROUND((B11*A21)/100,2)</f>
        <v>0</v>
      </c>
      <c r="E21" s="136">
        <f>+C21-(D21+A24)</f>
        <v>0</v>
      </c>
    </row>
    <row r="23" spans="1:5" x14ac:dyDescent="0.25">
      <c r="A23" s="131" t="s">
        <v>90</v>
      </c>
    </row>
    <row r="24" spans="1:5" ht="15" customHeight="1" x14ac:dyDescent="0.25">
      <c r="A24" s="140"/>
      <c r="B24"/>
    </row>
    <row r="25" spans="1:5" ht="15" customHeight="1" x14ac:dyDescent="0.25">
      <c r="A25" s="207" t="str">
        <f>IF(ABS(A24)&gt;ROUND(ABS(D21*2%),2),"Attenzione: l'importo supera l'arrotondamento massimo consentito","")</f>
        <v/>
      </c>
      <c r="B25"/>
    </row>
    <row r="26" spans="1:5" x14ac:dyDescent="0.25">
      <c r="A26" s="207"/>
      <c r="B26"/>
    </row>
    <row r="27" spans="1:5" x14ac:dyDescent="0.25">
      <c r="A27" s="142"/>
      <c r="B27" s="141"/>
    </row>
  </sheetData>
  <sheetProtection algorithmName="SHA-512" hashValue="kfzAi+cYRUVUwhjHHoiR9V46hOs7XT96xH+ZVZdsCyy5qo50/+ObmR+coc121SALQ90w5NLvDDhE6vpcfiEgBQ==" saltValue="JMYtAg91+HZftMfIE5OKPg==" spinCount="100000" sheet="1" selectLockedCells="1"/>
  <mergeCells count="9">
    <mergeCell ref="A25:A26"/>
    <mergeCell ref="B7:C7"/>
    <mergeCell ref="A1:C1"/>
    <mergeCell ref="A2:C2"/>
    <mergeCell ref="A3:C3"/>
    <mergeCell ref="B4:C4"/>
    <mergeCell ref="B5:C5"/>
    <mergeCell ref="B6:C6"/>
    <mergeCell ref="C9:C10"/>
  </mergeCells>
  <conditionalFormatting sqref="A25 B27">
    <cfRule type="containsText" dxfId="0" priority="1" operator="containsText" text="Attenzione: l'importo supera l'arrotondamento massimo consentito">
      <formula>NOT(ISERROR(SEARCH("Attenzione: l'importo supera l'arrotondamento massimo consentito",A25)))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showGridLines="0" zoomScale="90" zoomScaleNormal="90" workbookViewId="0">
      <selection sqref="A1:B1"/>
    </sheetView>
  </sheetViews>
  <sheetFormatPr defaultColWidth="8.85546875" defaultRowHeight="15.75" x14ac:dyDescent="0.25"/>
  <cols>
    <col min="1" max="1" width="24.28515625" style="86" customWidth="1"/>
    <col min="2" max="2" width="63.5703125" style="86" customWidth="1"/>
    <col min="3" max="16384" width="8.85546875" style="86"/>
  </cols>
  <sheetData>
    <row r="1" spans="1:9" ht="18.600000000000001" customHeight="1" x14ac:dyDescent="0.25">
      <c r="A1" s="212" t="s">
        <v>37</v>
      </c>
      <c r="B1" s="212"/>
      <c r="C1" s="87"/>
      <c r="D1" s="87"/>
      <c r="E1" s="87"/>
      <c r="F1" s="87"/>
      <c r="G1" s="87"/>
      <c r="H1" s="87"/>
      <c r="I1" s="87"/>
    </row>
    <row r="2" spans="1:9" ht="18.600000000000001" customHeight="1" x14ac:dyDescent="0.25">
      <c r="A2" s="212" t="s">
        <v>33</v>
      </c>
      <c r="B2" s="212"/>
      <c r="C2" s="87"/>
      <c r="D2" s="87"/>
      <c r="E2" s="87"/>
      <c r="F2" s="87"/>
      <c r="G2" s="87"/>
      <c r="H2" s="87"/>
      <c r="I2" s="87"/>
    </row>
    <row r="3" spans="1:9" ht="18.600000000000001" customHeight="1" thickBot="1" x14ac:dyDescent="0.3">
      <c r="A3" s="87"/>
      <c r="B3" s="87"/>
      <c r="C3" s="87"/>
      <c r="D3" s="87"/>
      <c r="E3" s="87"/>
      <c r="F3" s="87"/>
      <c r="G3" s="87"/>
      <c r="H3" s="87"/>
      <c r="I3" s="87"/>
    </row>
    <row r="4" spans="1:9" x14ac:dyDescent="0.25">
      <c r="A4" s="88" t="s">
        <v>13</v>
      </c>
      <c r="B4" s="104">
        <f>+INFO!E8</f>
        <v>0</v>
      </c>
      <c r="C4" s="89"/>
      <c r="D4" s="89"/>
      <c r="E4" s="89"/>
      <c r="F4" s="89"/>
      <c r="G4" s="89"/>
      <c r="H4" s="89"/>
      <c r="I4" s="89"/>
    </row>
    <row r="5" spans="1:9" x14ac:dyDescent="0.25">
      <c r="A5" s="90" t="s">
        <v>24</v>
      </c>
      <c r="B5" s="106">
        <f>INFO!E27</f>
        <v>0</v>
      </c>
      <c r="C5" s="91"/>
      <c r="D5" s="91"/>
      <c r="E5" s="91"/>
      <c r="F5" s="91"/>
      <c r="G5" s="91"/>
      <c r="H5" s="91"/>
      <c r="I5" s="91"/>
    </row>
    <row r="6" spans="1:9" ht="16.5" thickBot="1" x14ac:dyDescent="0.3">
      <c r="A6" s="92" t="s">
        <v>28</v>
      </c>
      <c r="B6" s="105">
        <f>INFO!E29</f>
        <v>0</v>
      </c>
      <c r="C6" s="89"/>
      <c r="D6" s="89"/>
      <c r="E6" s="89"/>
      <c r="F6" s="89"/>
      <c r="G6" s="89"/>
      <c r="H6" s="89"/>
      <c r="I6" s="89"/>
    </row>
    <row r="8" spans="1:9" ht="16.5" thickBot="1" x14ac:dyDescent="0.3"/>
    <row r="9" spans="1:9" x14ac:dyDescent="0.25">
      <c r="A9" s="88" t="s">
        <v>50</v>
      </c>
      <c r="B9" s="93">
        <v>2025</v>
      </c>
      <c r="C9" s="89"/>
      <c r="D9" s="89"/>
      <c r="E9" s="89"/>
      <c r="F9" s="89"/>
      <c r="G9" s="89"/>
      <c r="H9" s="89"/>
      <c r="I9" s="89"/>
    </row>
    <row r="10" spans="1:9" x14ac:dyDescent="0.25">
      <c r="A10" s="94" t="s">
        <v>29</v>
      </c>
      <c r="B10" s="95">
        <f>+'art. 38'!E15</f>
        <v>0</v>
      </c>
    </row>
    <row r="11" spans="1:9" x14ac:dyDescent="0.25">
      <c r="A11" s="94" t="s">
        <v>30</v>
      </c>
      <c r="B11" s="95">
        <f>+'art. 38'!E18</f>
        <v>0</v>
      </c>
    </row>
    <row r="12" spans="1:9" x14ac:dyDescent="0.25">
      <c r="A12" s="143" t="s">
        <v>90</v>
      </c>
      <c r="B12" s="144">
        <f>'art. 38'!A25</f>
        <v>0</v>
      </c>
    </row>
    <row r="13" spans="1:9" ht="16.5" thickBot="1" x14ac:dyDescent="0.3">
      <c r="A13" s="96" t="s">
        <v>49</v>
      </c>
      <c r="B13" s="97">
        <f>+'art. 38'!E21</f>
        <v>0</v>
      </c>
    </row>
    <row r="14" spans="1:9" ht="16.5" thickBot="1" x14ac:dyDescent="0.3"/>
    <row r="15" spans="1:9" x14ac:dyDescent="0.25">
      <c r="A15" s="88" t="s">
        <v>77</v>
      </c>
      <c r="B15" s="137" t="s">
        <v>74</v>
      </c>
    </row>
    <row r="16" spans="1:9" x14ac:dyDescent="0.25">
      <c r="A16" s="94" t="s">
        <v>29</v>
      </c>
      <c r="B16" s="95">
        <f>'Cong. 2024'!C21</f>
        <v>0</v>
      </c>
    </row>
    <row r="17" spans="1:9" x14ac:dyDescent="0.25">
      <c r="A17" s="94" t="s">
        <v>30</v>
      </c>
      <c r="B17" s="95">
        <f>'Cong. 2024'!D21</f>
        <v>0</v>
      </c>
    </row>
    <row r="18" spans="1:9" x14ac:dyDescent="0.25">
      <c r="A18" s="143" t="s">
        <v>90</v>
      </c>
      <c r="B18" s="144">
        <f>'Cong. 2024'!A24</f>
        <v>0</v>
      </c>
    </row>
    <row r="19" spans="1:9" ht="16.5" thickBot="1" x14ac:dyDescent="0.3">
      <c r="A19" s="96" t="s">
        <v>49</v>
      </c>
      <c r="B19" s="97">
        <f>'Cong. 2024'!E21</f>
        <v>0</v>
      </c>
    </row>
    <row r="20" spans="1:9" ht="16.5" thickBot="1" x14ac:dyDescent="0.3"/>
    <row r="21" spans="1:9" x14ac:dyDescent="0.25">
      <c r="A21" s="98" t="s">
        <v>51</v>
      </c>
      <c r="B21" s="99"/>
      <c r="C21" s="100"/>
      <c r="D21" s="100"/>
      <c r="E21" s="100"/>
      <c r="F21" s="100"/>
      <c r="G21" s="100"/>
      <c r="H21" s="100"/>
      <c r="I21" s="100"/>
    </row>
    <row r="22" spans="1:9" ht="16.5" thickBot="1" x14ac:dyDescent="0.3">
      <c r="A22" s="96" t="s">
        <v>49</v>
      </c>
      <c r="B22" s="101">
        <f>+B13+B19</f>
        <v>0</v>
      </c>
    </row>
  </sheetData>
  <sheetProtection algorithmName="SHA-512" hashValue="XeP5YZ/qwEqh3UBCZQHISNwdEh0rZMWJFJZp31QWYdkvy11Fgx3YYJ7JjvlHT8qSDdMAHIg+Xa2FrnP5A0y3hw==" saltValue="bStkA5T97nMN4pGkwUt5Bg==" spinCount="100000" sheet="1" objects="1" scenarios="1" selectLockedCells="1"/>
  <mergeCells count="2">
    <mergeCell ref="A1:B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72E4-3421-4243-9966-3EA991E6DE03}">
  <dimension ref="A1:G14"/>
  <sheetViews>
    <sheetView workbookViewId="0">
      <selection activeCell="A16" sqref="A16"/>
    </sheetView>
  </sheetViews>
  <sheetFormatPr defaultRowHeight="12.75" x14ac:dyDescent="0.2"/>
  <cols>
    <col min="1" max="1" width="12.5703125" bestFit="1" customWidth="1"/>
    <col min="2" max="2" width="16.28515625" bestFit="1" customWidth="1"/>
    <col min="3" max="3" width="12.140625" bestFit="1" customWidth="1"/>
    <col min="4" max="4" width="24.5703125" customWidth="1"/>
    <col min="5" max="5" width="17" customWidth="1"/>
    <col min="6" max="7" width="14.28515625" customWidth="1"/>
  </cols>
  <sheetData>
    <row r="1" spans="1:7" x14ac:dyDescent="0.2">
      <c r="A1" t="s">
        <v>82</v>
      </c>
      <c r="B1" t="s">
        <v>83</v>
      </c>
      <c r="C1" t="s">
        <v>84</v>
      </c>
      <c r="D1" t="s">
        <v>85</v>
      </c>
      <c r="E1" t="s">
        <v>86</v>
      </c>
      <c r="F1" t="s">
        <v>87</v>
      </c>
      <c r="G1" t="s">
        <v>88</v>
      </c>
    </row>
    <row r="2" spans="1:7" x14ac:dyDescent="0.2">
      <c r="A2" s="138">
        <f>INFO!$E$31</f>
        <v>0</v>
      </c>
      <c r="B2">
        <f>'EE prelevata dai clienti finali'!$C$6</f>
        <v>2025</v>
      </c>
      <c r="C2" s="138">
        <f>INFO!$E$27</f>
        <v>0</v>
      </c>
      <c r="D2" s="138">
        <f>INFO!$E$29</f>
        <v>0</v>
      </c>
      <c r="E2">
        <v>1</v>
      </c>
      <c r="F2" s="139">
        <f>'EE prelevata dai clienti finali'!$E37</f>
        <v>0</v>
      </c>
      <c r="G2" s="139">
        <f>'EE prelevata dai clienti finali'!$P14</f>
        <v>0</v>
      </c>
    </row>
    <row r="3" spans="1:7" x14ac:dyDescent="0.2">
      <c r="A3" s="138">
        <f>INFO!$E$31</f>
        <v>0</v>
      </c>
      <c r="B3">
        <f>'EE prelevata dai clienti finali'!$C$6</f>
        <v>2025</v>
      </c>
      <c r="C3" s="138">
        <f>INFO!$E$27</f>
        <v>0</v>
      </c>
      <c r="D3" s="138">
        <f>INFO!$E$29</f>
        <v>0</v>
      </c>
      <c r="E3">
        <v>2</v>
      </c>
      <c r="F3" s="139">
        <f>'EE prelevata dai clienti finali'!$E38</f>
        <v>0</v>
      </c>
      <c r="G3" s="139">
        <f>'EE prelevata dai clienti finali'!$P15</f>
        <v>0</v>
      </c>
    </row>
    <row r="4" spans="1:7" x14ac:dyDescent="0.2">
      <c r="A4" s="138">
        <f>INFO!$E$31</f>
        <v>0</v>
      </c>
      <c r="B4">
        <f>'EE prelevata dai clienti finali'!$C$6</f>
        <v>2025</v>
      </c>
      <c r="C4" s="138">
        <f>INFO!$E$27</f>
        <v>0</v>
      </c>
      <c r="D4" s="138">
        <f>INFO!$E$29</f>
        <v>0</v>
      </c>
      <c r="E4">
        <v>3</v>
      </c>
      <c r="F4" s="139">
        <f>'EE prelevata dai clienti finali'!$E39</f>
        <v>0</v>
      </c>
      <c r="G4" s="139">
        <f>'EE prelevata dai clienti finali'!$P16</f>
        <v>0</v>
      </c>
    </row>
    <row r="5" spans="1:7" x14ac:dyDescent="0.2">
      <c r="A5" s="138">
        <f>INFO!$E$31</f>
        <v>0</v>
      </c>
      <c r="B5">
        <f>'EE prelevata dai clienti finali'!$C$6</f>
        <v>2025</v>
      </c>
      <c r="C5" s="138">
        <f>INFO!$E$27</f>
        <v>0</v>
      </c>
      <c r="D5" s="138">
        <f>INFO!$E$29</f>
        <v>0</v>
      </c>
      <c r="E5">
        <v>4</v>
      </c>
      <c r="F5" s="139">
        <f>'EE prelevata dai clienti finali'!$E40</f>
        <v>0</v>
      </c>
      <c r="G5" s="139">
        <f>'EE prelevata dai clienti finali'!$P17</f>
        <v>0</v>
      </c>
    </row>
    <row r="6" spans="1:7" x14ac:dyDescent="0.2">
      <c r="A6" s="138">
        <f>INFO!$E$31</f>
        <v>0</v>
      </c>
      <c r="B6">
        <f>'EE prelevata dai clienti finali'!$C$6</f>
        <v>2025</v>
      </c>
      <c r="C6" s="138">
        <f>INFO!$E$27</f>
        <v>0</v>
      </c>
      <c r="D6" s="138">
        <f>INFO!$E$29</f>
        <v>0</v>
      </c>
      <c r="E6">
        <v>5</v>
      </c>
      <c r="F6" s="139">
        <f>'EE prelevata dai clienti finali'!$E41</f>
        <v>0</v>
      </c>
      <c r="G6" s="139">
        <f>'EE prelevata dai clienti finali'!$P18</f>
        <v>0</v>
      </c>
    </row>
    <row r="7" spans="1:7" x14ac:dyDescent="0.2">
      <c r="A7" s="138">
        <f>INFO!$E$31</f>
        <v>0</v>
      </c>
      <c r="B7">
        <f>'EE prelevata dai clienti finali'!$C$6</f>
        <v>2025</v>
      </c>
      <c r="C7" s="138">
        <f>INFO!$E$27</f>
        <v>0</v>
      </c>
      <c r="D7" s="138">
        <f>INFO!$E$29</f>
        <v>0</v>
      </c>
      <c r="E7">
        <v>6</v>
      </c>
      <c r="F7" s="139">
        <f>'EE prelevata dai clienti finali'!$E42</f>
        <v>0</v>
      </c>
      <c r="G7" s="139">
        <f>'EE prelevata dai clienti finali'!$P19</f>
        <v>0</v>
      </c>
    </row>
    <row r="8" spans="1:7" x14ac:dyDescent="0.2">
      <c r="A8" s="138">
        <f>INFO!$E$31</f>
        <v>0</v>
      </c>
      <c r="B8">
        <f>'EE prelevata dai clienti finali'!$C$6</f>
        <v>2025</v>
      </c>
      <c r="C8" s="138">
        <f>INFO!$E$27</f>
        <v>0</v>
      </c>
      <c r="D8" s="138">
        <f>INFO!$E$29</f>
        <v>0</v>
      </c>
      <c r="E8">
        <v>7</v>
      </c>
      <c r="F8" s="139">
        <f>'EE prelevata dai clienti finali'!$E43</f>
        <v>0</v>
      </c>
      <c r="G8" s="139">
        <f>'EE prelevata dai clienti finali'!$P20</f>
        <v>0</v>
      </c>
    </row>
    <row r="9" spans="1:7" x14ac:dyDescent="0.2">
      <c r="A9" s="138">
        <f>INFO!$E$31</f>
        <v>0</v>
      </c>
      <c r="B9">
        <f>'EE prelevata dai clienti finali'!$C$6</f>
        <v>2025</v>
      </c>
      <c r="C9" s="138">
        <f>INFO!$E$27</f>
        <v>0</v>
      </c>
      <c r="D9" s="138">
        <f>INFO!$E$29</f>
        <v>0</v>
      </c>
      <c r="E9">
        <v>8</v>
      </c>
      <c r="F9" s="139">
        <f>'EE prelevata dai clienti finali'!$E44</f>
        <v>0</v>
      </c>
      <c r="G9" s="139">
        <f>'EE prelevata dai clienti finali'!$P21</f>
        <v>0</v>
      </c>
    </row>
    <row r="10" spans="1:7" x14ac:dyDescent="0.2">
      <c r="A10" s="138">
        <f>INFO!$E$31</f>
        <v>0</v>
      </c>
      <c r="B10">
        <f>'EE prelevata dai clienti finali'!$C$6</f>
        <v>2025</v>
      </c>
      <c r="C10" s="138">
        <f>INFO!$E$27</f>
        <v>0</v>
      </c>
      <c r="D10" s="138">
        <f>INFO!$E$29</f>
        <v>0</v>
      </c>
      <c r="E10">
        <v>9</v>
      </c>
      <c r="F10" s="139">
        <f>'EE prelevata dai clienti finali'!$E45</f>
        <v>0</v>
      </c>
      <c r="G10" s="139">
        <f>'EE prelevata dai clienti finali'!$P22</f>
        <v>0</v>
      </c>
    </row>
    <row r="11" spans="1:7" x14ac:dyDescent="0.2">
      <c r="A11" s="138">
        <f>INFO!$E$31</f>
        <v>0</v>
      </c>
      <c r="B11">
        <f>'EE prelevata dai clienti finali'!$C$6</f>
        <v>2025</v>
      </c>
      <c r="C11" s="138">
        <f>INFO!$E$27</f>
        <v>0</v>
      </c>
      <c r="D11" s="138">
        <f>INFO!$E$29</f>
        <v>0</v>
      </c>
      <c r="E11">
        <v>10</v>
      </c>
      <c r="F11" s="139">
        <f>'EE prelevata dai clienti finali'!$E46</f>
        <v>0</v>
      </c>
      <c r="G11" s="139">
        <f>'EE prelevata dai clienti finali'!$P23</f>
        <v>0</v>
      </c>
    </row>
    <row r="12" spans="1:7" x14ac:dyDescent="0.2">
      <c r="A12" s="138">
        <f>INFO!$E$31</f>
        <v>0</v>
      </c>
      <c r="B12">
        <f>'EE prelevata dai clienti finali'!$C$6</f>
        <v>2025</v>
      </c>
      <c r="C12" s="138">
        <f>INFO!$E$27</f>
        <v>0</v>
      </c>
      <c r="D12" s="138">
        <f>INFO!$E$29</f>
        <v>0</v>
      </c>
      <c r="E12">
        <v>11</v>
      </c>
      <c r="F12" s="139">
        <f>'EE prelevata dai clienti finali'!$E47</f>
        <v>0</v>
      </c>
      <c r="G12" s="139">
        <f>'EE prelevata dai clienti finali'!$P24</f>
        <v>0</v>
      </c>
    </row>
    <row r="13" spans="1:7" x14ac:dyDescent="0.2">
      <c r="A13" s="138">
        <f>INFO!$E$31</f>
        <v>0</v>
      </c>
      <c r="B13">
        <f>'EE prelevata dai clienti finali'!$C$6</f>
        <v>2025</v>
      </c>
      <c r="C13" s="138">
        <f>INFO!$E$27</f>
        <v>0</v>
      </c>
      <c r="D13" s="138">
        <f>INFO!$E$29</f>
        <v>0</v>
      </c>
      <c r="E13">
        <v>12</v>
      </c>
      <c r="F13" s="139">
        <f>'EE prelevata dai clienti finali'!$E48</f>
        <v>0</v>
      </c>
      <c r="G13" s="139">
        <f>'EE prelevata dai clienti finali'!$P25</f>
        <v>0</v>
      </c>
    </row>
    <row r="14" spans="1:7" x14ac:dyDescent="0.2">
      <c r="A14" s="138">
        <f>INFO!$E$31</f>
        <v>0</v>
      </c>
      <c r="B14" t="str">
        <f>'Cong. 2024'!B7</f>
        <v>2024 - II semestre</v>
      </c>
      <c r="C14" s="138">
        <f>INFO!$E$27</f>
        <v>0</v>
      </c>
      <c r="D14" s="138">
        <f>INFO!$E$29</f>
        <v>0</v>
      </c>
      <c r="E14" t="s">
        <v>89</v>
      </c>
      <c r="F14" s="139">
        <f>'Cong. 2024'!A16</f>
        <v>0</v>
      </c>
      <c r="G14" s="139">
        <f>'Cong. 2024'!B11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INFO</vt:lpstr>
      <vt:lpstr>Aree territoriali</vt:lpstr>
      <vt:lpstr>EE prelevata dai clienti finali</vt:lpstr>
      <vt:lpstr>art. 38</vt:lpstr>
      <vt:lpstr>Cong. 2024</vt:lpstr>
      <vt:lpstr>Riepilogo</vt:lpstr>
      <vt:lpstr>DB</vt:lpstr>
      <vt:lpstr>A2A_Energia_S.p.A</vt:lpstr>
      <vt:lpstr>Enel_Energia_S.p.A.</vt:lpstr>
      <vt:lpstr>Iren_Mercato_S.p.A.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Danilo Granato</cp:lastModifiedBy>
  <cp:lastPrinted>2009-08-07T12:50:50Z</cp:lastPrinted>
  <dcterms:created xsi:type="dcterms:W3CDTF">1996-11-05T10:16:36Z</dcterms:created>
  <dcterms:modified xsi:type="dcterms:W3CDTF">2026-01-26T09:05:18Z</dcterms:modified>
</cp:coreProperties>
</file>