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Questa_cartella_di_lavoro"/>
  <mc:AlternateContent xmlns:mc="http://schemas.openxmlformats.org/markup-compatibility/2006">
    <mc:Choice Requires="x15">
      <x15ac:absPath xmlns:x15ac="http://schemas.microsoft.com/office/spreadsheetml/2010/11/ac" url="\\192.168.0.130\csea-nas\DIE\Ufficio_Perequazioni\NEW\EE\TIV\TIV2025\Tutele graduali piccole imprese\Modelli\"/>
    </mc:Choice>
  </mc:AlternateContent>
  <xr:revisionPtr revIDLastSave="0" documentId="13_ncr:1_{38555890-E276-4A49-B3B5-6C74457EDBC9}" xr6:coauthVersionLast="47" xr6:coauthVersionMax="47" xr10:uidLastSave="{00000000-0000-0000-0000-000000000000}"/>
  <workbookProtection workbookAlgorithmName="SHA-512" workbookHashValue="Zw+QR1R2sHlLM8tDa1m92X7iFLQtGI0ZkIG/3/hm8UV/mG1pUb2E3J6gLUXK1hWl4p663L5uu6MGJKCRtdi1ew==" workbookSaltValue="pqYGEO+21RevLAVNwSFkpA==" workbookSpinCount="100000" lockStructure="1"/>
  <bookViews>
    <workbookView xWindow="-120" yWindow="-120" windowWidth="29040" windowHeight="15720" tabRatio="821" xr2:uid="{00000000-000D-0000-FFFF-FFFF00000000}"/>
  </bookViews>
  <sheets>
    <sheet name="INFO" sheetId="364" r:id="rId1"/>
    <sheet name="Aree territoriali" sheetId="8243" state="hidden" r:id="rId2"/>
    <sheet name="Cong. 2024" sheetId="8245" r:id="rId3"/>
    <sheet name="Cong. 2023" sheetId="8244" r:id="rId4"/>
    <sheet name="Cong. 2022" sheetId="8241" r:id="rId5"/>
    <sheet name="Cong. 2021" sheetId="8240" r:id="rId6"/>
    <sheet name="Riepilogo" sheetId="8242" r:id="rId7"/>
  </sheets>
  <definedNames>
    <definedName name="_AMO_UniqueIdentifier" hidden="1">"'3c6911ac-3911-4319-be0a-b4dbacb8f3fc'"</definedName>
    <definedName name="A2A_Energia_S.p.A.">'Aree territoriali'!$H$2:$H$4</definedName>
    <definedName name="Axpo_Italia_S.p.A.">'Aree territoriali'!$I$2</definedName>
    <definedName name="HERA_COMM_SPA">'Aree territoriali'!$G$2:$G$4</definedName>
    <definedName name="Iren_Mercato_S.p.A.">'Aree territoriali'!$F$2:$F$3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8242" l="1"/>
  <c r="B24" i="8242"/>
  <c r="B18" i="8242"/>
  <c r="B12" i="8242"/>
  <c r="F21" i="8241"/>
  <c r="F21" i="8244"/>
  <c r="E21" i="8245"/>
  <c r="A25" i="8241"/>
  <c r="A25" i="8244"/>
  <c r="A25" i="8245"/>
  <c r="B11" i="8242" l="1"/>
  <c r="B20" i="8240"/>
  <c r="C21" i="8241"/>
  <c r="C21" i="8244"/>
  <c r="D21" i="8245"/>
  <c r="B21" i="8245"/>
  <c r="C21" i="8245" s="1"/>
  <c r="B10" i="8242" s="1"/>
  <c r="A16" i="8245"/>
  <c r="B6" i="8245"/>
  <c r="B5" i="8245"/>
  <c r="B4" i="8245"/>
  <c r="E21" i="8244"/>
  <c r="B17" i="8242" s="1"/>
  <c r="B6" i="8242"/>
  <c r="B5" i="8242"/>
  <c r="A16" i="8244"/>
  <c r="B6" i="8244"/>
  <c r="B5" i="8244"/>
  <c r="B4" i="8244"/>
  <c r="B6" i="8240"/>
  <c r="B6" i="8241"/>
  <c r="B5" i="8240"/>
  <c r="B5" i="8241"/>
  <c r="B13" i="8242" l="1"/>
  <c r="D21" i="8244"/>
  <c r="A15" i="8240"/>
  <c r="C20" i="8240" s="1"/>
  <c r="D20" i="8240"/>
  <c r="E21" i="8241"/>
  <c r="B23" i="8242" s="1"/>
  <c r="A16" i="8241"/>
  <c r="B4" i="8241"/>
  <c r="B4" i="8240"/>
  <c r="B4" i="8242"/>
  <c r="B29" i="8242" l="1"/>
  <c r="E20" i="8240"/>
  <c r="B31" i="8242" s="1"/>
  <c r="A24" i="8240"/>
  <c r="B19" i="8242"/>
  <c r="B16" i="8242"/>
  <c r="D21" i="8241"/>
  <c r="B22" i="8242" s="1"/>
  <c r="B28" i="8242"/>
  <c r="B25" i="8242" l="1"/>
  <c r="B34" i="8242" l="1"/>
</calcChain>
</file>

<file path=xl/sharedStrings.xml><?xml version="1.0" encoding="utf-8"?>
<sst xmlns="http://schemas.openxmlformats.org/spreadsheetml/2006/main" count="165" uniqueCount="77">
  <si>
    <t>INFORMAZIONI GENERALI</t>
  </si>
  <si>
    <t>1.1 - DENOMINAZIONE</t>
  </si>
  <si>
    <t>1.2 - INDIRIZZO</t>
  </si>
  <si>
    <t>1.3 - CODICE FISCALE</t>
  </si>
  <si>
    <t>1.4 - REFERENTE 1</t>
  </si>
  <si>
    <t>1.5 - TELEFONO REF. 1</t>
  </si>
  <si>
    <t>1.6 - INDIRIZZO EMAIL REF. 1</t>
  </si>
  <si>
    <t>1.7 - REFERENTE 2</t>
  </si>
  <si>
    <t>1.8 - TELEFONO REF. 2</t>
  </si>
  <si>
    <t>1.9 - INDIRIZZO EMAIL REF.2</t>
  </si>
  <si>
    <t>DENOMINAZIONE:</t>
  </si>
  <si>
    <t>1.10 - CODICE ESERCENTE</t>
  </si>
  <si>
    <t>CODICE ESERCENTE:</t>
  </si>
  <si>
    <t>DATI ESERCENTE TUTELE GRADUALI</t>
  </si>
  <si>
    <t>1.11 - AREA TERRITORIALE</t>
  </si>
  <si>
    <t>AREA TERRITORIALE:</t>
  </si>
  <si>
    <t>RA</t>
  </si>
  <si>
    <t>R</t>
  </si>
  <si>
    <t>β</t>
  </si>
  <si>
    <t>Art. 38 del TIV</t>
  </si>
  <si>
    <t>Fattore percentuale di perdita di energia elettrica sulle reti con obbligo di connessione di terzi (tabella 4 TIS)</t>
  </si>
  <si>
    <t xml:space="preserve">Meccanismo di compensazione dei ricavi degli esercenti le tutele graduali </t>
  </si>
  <si>
    <t>1.12 - ANNO</t>
  </si>
  <si>
    <t>α</t>
  </si>
  <si>
    <t>Conguagli anno 2021</t>
  </si>
  <si>
    <t xml:space="preserve">Calcolo art. 38 TIV </t>
  </si>
  <si>
    <t xml:space="preserve">RA </t>
  </si>
  <si>
    <t xml:space="preserve">PS </t>
  </si>
  <si>
    <r>
      <t xml:space="preserve">Energia prelevata dai  clienti finali in tutele graduali </t>
    </r>
    <r>
      <rPr>
        <b/>
        <sz val="11"/>
        <color indexed="8"/>
        <rFont val="Calibri"/>
        <family val="2"/>
      </rPr>
      <t>corretta per le perdite di rete</t>
    </r>
    <r>
      <rPr>
        <sz val="11"/>
        <rFont val="Calibri"/>
        <family val="2"/>
      </rPr>
      <t xml:space="preserve"> ai fini del calcolo di RA</t>
    </r>
  </si>
  <si>
    <t>Conguagli anno 2022</t>
  </si>
  <si>
    <t xml:space="preserve">Conguagli </t>
  </si>
  <si>
    <t>Importo totale da compensare</t>
  </si>
  <si>
    <t>(dall'1/01/2022 al 30/09/2022)</t>
  </si>
  <si>
    <t xml:space="preserve">(dall'1/10/2022 al 31/12/2022) </t>
  </si>
  <si>
    <t>Area territoriale</t>
  </si>
  <si>
    <t>Impresa</t>
  </si>
  <si>
    <t>Valore β
(€/MWh)</t>
  </si>
  <si>
    <t>Valore β
(cent€/kWh)</t>
  </si>
  <si>
    <t>1) Puglia, Toscana</t>
  </si>
  <si>
    <t>Iren Mercato S.p.A.</t>
  </si>
  <si>
    <t>2) Lazio</t>
  </si>
  <si>
    <t>A2A Energia S.p.A.</t>
  </si>
  <si>
    <t>3) Lombardia senza il Comune di Milano</t>
  </si>
  <si>
    <t>4) Piemonte, Emilia-Romagna</t>
  </si>
  <si>
    <t>Axpo Italia S.p.A.</t>
  </si>
  <si>
    <t>5) Comune di Milano, Friuli-Venezia Giulia, Valle d'Aosta</t>
  </si>
  <si>
    <t>6) Veneto, Liguria; Trentino-Alto Adige</t>
  </si>
  <si>
    <t>7) Campania, Marche</t>
  </si>
  <si>
    <t>HERA COMM SPA</t>
  </si>
  <si>
    <t>8) Umbria, Abruzzo, Molise, Basilicata, Calabria</t>
  </si>
  <si>
    <t>9) Sicilia, Sardegna</t>
  </si>
  <si>
    <t>α
(dall'1/01/2022 al 30/09/2022)</t>
  </si>
  <si>
    <t>α
(dall'1/10/2022 al 31/12/2022)</t>
  </si>
  <si>
    <t>(dall'1/01/2023 al 30/09/2023)</t>
  </si>
  <si>
    <t xml:space="preserve">(dall'1/10/2023 al 31/12/2023) </t>
  </si>
  <si>
    <t>α
(dall'1/01/2023 al 30/09/2023)</t>
  </si>
  <si>
    <t>α
(dall'1/10/2023 al 31/12/2023)</t>
  </si>
  <si>
    <t>Conguagli anno 2023</t>
  </si>
  <si>
    <t>5594E</t>
  </si>
  <si>
    <t>5601E</t>
  </si>
  <si>
    <t>5603E</t>
  </si>
  <si>
    <t>5629E</t>
  </si>
  <si>
    <t>(dall'1/01/2024 al 30/06/2024)</t>
  </si>
  <si>
    <t>α
(dall'1/01/2024 al 30/06/2024)</t>
  </si>
  <si>
    <t>I semestre 2024</t>
  </si>
  <si>
    <r>
      <t xml:space="preserve">L’esercente riporta la propria denominazione (ragione sociale, indirizzo), indica il proprio codice fiscale e riporta il proprio codice esercente assegnato dall'Autorità di regolazione per energia reti e ambiente ai sensi della deliberazione 23 giugno 2008, GOP 35/08 e s.m.i. Devono essere indicati il nome ed i recapiti di almeno due persone alle quali gli Uffici dell'Autorità ovvero della Cassa per i servizi energetici e ambientali possano fare riferimento per le comunicazioni di carattere tecnico. Deve inoltre essere indicata per quale area territoriale l'esercente risulti affidatario in esito alla procedura concorsuale per l’individuazione degli esercenti il Servizio a Tutele Graduali per il periodo </t>
    </r>
    <r>
      <rPr>
        <b/>
        <i/>
        <u/>
        <sz val="10"/>
        <color theme="1"/>
        <rFont val="Calibri"/>
        <family val="2"/>
        <scheme val="minor"/>
      </rPr>
      <t>1° luglio 2021</t>
    </r>
    <r>
      <rPr>
        <i/>
        <sz val="10"/>
        <color theme="1"/>
        <rFont val="Calibri"/>
        <family val="2"/>
        <scheme val="minor"/>
      </rPr>
      <t xml:space="preserve"> - </t>
    </r>
    <r>
      <rPr>
        <b/>
        <i/>
        <u/>
        <sz val="10"/>
        <color theme="1"/>
        <rFont val="Calibri"/>
        <family val="2"/>
        <scheme val="minor"/>
      </rPr>
      <t>30 giugno 2024</t>
    </r>
    <r>
      <rPr>
        <i/>
        <sz val="10"/>
        <color theme="1"/>
        <rFont val="Calibri"/>
        <family val="2"/>
        <scheme val="minor"/>
      </rPr>
      <t>.  La denominazione, il codice esercente e l'area territoriale verranno automaticamente riportati in ciascuna delle pagine che compongono il presente modulo.</t>
    </r>
  </si>
  <si>
    <t>1.13 - DATA DI ESTRAZIONE DATI</t>
  </si>
  <si>
    <t>Conguagli anno 2024 - I semestre</t>
  </si>
  <si>
    <t>2024 - I semestre</t>
  </si>
  <si>
    <t>ANNO:</t>
  </si>
  <si>
    <t>Arrotondamento</t>
  </si>
  <si>
    <t>*N.B. indicare i dati fisici di competenza del I semestre 2024 rilevati alla data di estrazione dati e non dichiarati nelle precedenti raccolte.</t>
  </si>
  <si>
    <t>*N.B. indicare i dati fisici di competenza dell'anno 2023 rilevati alla data di estrazione dati e non dichiarati nelle precedenti raccolte.</t>
  </si>
  <si>
    <t>*N.B. indicare i dati fisici di competenza dell'anno 2022 rilevati alla data di estrazione dati e non dichiarati nelle precedenti raccolte.</t>
  </si>
  <si>
    <t>*N.B. indicare i dati fisici di competenza dell'anno 2021 rilevati alla data di estrazione dati e non dichiarati nelle precedenti raccolte.</t>
  </si>
  <si>
    <t>Energia prelevata dai clienti finali in tutele graduali ai fini del calcolo di RA*
[kWh]</t>
  </si>
  <si>
    <t>Energia prelevata dai clienti finali in tutele graduali ai fini del calcolo di R*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</si>
</sst>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_-[$€]\ * #,##0.00_-;\-[$€]\ * #,##0.00_-;_-[$€]\ * &quot;-&quot;??_-;_-@_-"/>
    <numFmt numFmtId="166" formatCode="0.000"/>
    <numFmt numFmtId="167" formatCode="#,##0.000"/>
    <numFmt numFmtId="168" formatCode="#,##0.00_ ;\-#,##0.00\ "/>
  </numFmts>
  <fonts count="24" x14ac:knownFonts="1">
    <font>
      <sz val="10"/>
      <name val="Arial"/>
    </font>
    <font>
      <sz val="10"/>
      <name val="Arial"/>
      <family val="2"/>
    </font>
    <font>
      <sz val="10"/>
      <name val="Arial"/>
      <family val="2"/>
    </font>
    <font>
      <b/>
      <sz val="11"/>
      <color indexed="8"/>
      <name val="Calibri"/>
      <family val="2"/>
    </font>
    <font>
      <sz val="11"/>
      <name val="Calibri"/>
      <family val="2"/>
    </font>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sz val="12"/>
      <name val="Calibri"/>
      <family val="2"/>
      <scheme val="minor"/>
    </font>
    <font>
      <b/>
      <sz val="12"/>
      <name val="Calibri"/>
      <family val="2"/>
      <scheme val="minor"/>
    </font>
    <font>
      <b/>
      <i/>
      <sz val="12"/>
      <name val="Calibri"/>
      <family val="2"/>
      <scheme val="minor"/>
    </font>
    <font>
      <b/>
      <sz val="14"/>
      <name val="Calibri"/>
      <family val="2"/>
      <scheme val="minor"/>
    </font>
    <font>
      <i/>
      <sz val="10"/>
      <name val="Calibri"/>
      <family val="2"/>
      <scheme val="minor"/>
    </font>
    <font>
      <sz val="11"/>
      <name val="Calibri"/>
      <family val="2"/>
      <scheme val="minor"/>
    </font>
    <font>
      <b/>
      <sz val="11"/>
      <name val="Calibri"/>
      <family val="2"/>
      <scheme val="minor"/>
    </font>
    <font>
      <b/>
      <i/>
      <sz val="11"/>
      <name val="Calibri"/>
      <family val="2"/>
      <scheme val="minor"/>
    </font>
    <font>
      <b/>
      <sz val="11"/>
      <color indexed="10"/>
      <name val="Calibri"/>
      <family val="2"/>
      <scheme val="minor"/>
    </font>
    <font>
      <sz val="11"/>
      <color rgb="FF000000"/>
      <name val="Calibri"/>
      <family val="2"/>
      <scheme val="minor"/>
    </font>
    <font>
      <b/>
      <sz val="11"/>
      <color rgb="FF000000"/>
      <name val="Calibri"/>
      <family val="2"/>
      <scheme val="minor"/>
    </font>
    <font>
      <b/>
      <sz val="12"/>
      <color indexed="10"/>
      <name val="Calibri"/>
      <family val="2"/>
      <scheme val="minor"/>
    </font>
    <font>
      <i/>
      <sz val="10"/>
      <color theme="1"/>
      <name val="Calibri"/>
      <family val="2"/>
      <scheme val="minor"/>
    </font>
    <font>
      <b/>
      <sz val="18"/>
      <name val="Calibri"/>
      <family val="2"/>
      <scheme val="minor"/>
    </font>
    <font>
      <b/>
      <i/>
      <u/>
      <sz val="10"/>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CCFFFF"/>
        <bgColor indexed="64"/>
      </patternFill>
    </fill>
    <fill>
      <patternFill patternType="solid">
        <fgColor rgb="FFFFFFFF"/>
        <bgColor indexed="64"/>
      </patternFill>
    </fill>
    <fill>
      <patternFill patternType="solid">
        <fgColor rgb="FFD9D9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165" fontId="1" fillId="0" borderId="0" applyFont="0" applyFill="0" applyBorder="0" applyAlignment="0" applyProtection="0"/>
    <xf numFmtId="43" fontId="1"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cellStyleXfs>
  <cellXfs count="109">
    <xf numFmtId="0" fontId="0" fillId="0" borderId="0" xfId="0"/>
    <xf numFmtId="0" fontId="7" fillId="0" borderId="0" xfId="0" applyFont="1" applyAlignment="1">
      <alignment vertical="center"/>
    </xf>
    <xf numFmtId="0" fontId="11" fillId="0" borderId="3" xfId="0" applyFont="1" applyBorder="1" applyAlignment="1">
      <alignment vertical="center"/>
    </xf>
    <xf numFmtId="0" fontId="12" fillId="0" borderId="4" xfId="0" applyFont="1" applyBorder="1" applyAlignment="1">
      <alignment horizontal="center" vertical="center" wrapText="1"/>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10" fillId="0" borderId="7" xfId="0" applyFont="1" applyBorder="1" applyAlignment="1">
      <alignment horizontal="center" vertical="center"/>
    </xf>
    <xf numFmtId="0" fontId="13" fillId="0" borderId="6" xfId="0" applyFont="1" applyBorder="1" applyAlignment="1">
      <alignment horizontal="justify" vertical="center" wrapText="1"/>
    </xf>
    <xf numFmtId="0" fontId="13" fillId="0" borderId="0" xfId="0" applyFont="1" applyAlignment="1">
      <alignment horizontal="justify" vertical="center" wrapText="1"/>
    </xf>
    <xf numFmtId="0" fontId="14" fillId="0" borderId="6" xfId="0" applyFont="1" applyBorder="1" applyAlignment="1">
      <alignment vertical="center"/>
    </xf>
    <xf numFmtId="0" fontId="14" fillId="0" borderId="0" xfId="0" applyFont="1" applyAlignment="1">
      <alignment vertical="center"/>
    </xf>
    <xf numFmtId="20" fontId="14" fillId="0" borderId="6" xfId="0" applyNumberFormat="1" applyFont="1" applyBorder="1" applyAlignment="1">
      <alignment vertical="center"/>
    </xf>
    <xf numFmtId="0" fontId="14"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2" xfId="0" applyFont="1" applyBorder="1" applyAlignment="1">
      <alignment vertical="center"/>
    </xf>
    <xf numFmtId="0" fontId="14" fillId="0" borderId="9" xfId="0" applyFont="1" applyBorder="1" applyAlignment="1">
      <alignment vertical="center"/>
    </xf>
    <xf numFmtId="0" fontId="7" fillId="0" borderId="8" xfId="0" applyFont="1" applyBorder="1" applyAlignment="1">
      <alignment vertical="center"/>
    </xf>
    <xf numFmtId="0" fontId="5" fillId="0" borderId="6" xfId="0" applyFont="1" applyBorder="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49" fontId="7" fillId="0" borderId="0" xfId="0" applyNumberFormat="1" applyFont="1" applyAlignment="1">
      <alignment vertical="center" wrapText="1"/>
    </xf>
    <xf numFmtId="49" fontId="7" fillId="0" borderId="0" xfId="0" applyNumberFormat="1" applyFont="1" applyAlignment="1">
      <alignment vertical="center"/>
    </xf>
    <xf numFmtId="49" fontId="12" fillId="0" borderId="0" xfId="2" applyNumberFormat="1" applyFont="1" applyFill="1" applyBorder="1" applyAlignment="1" applyProtection="1">
      <alignment horizontal="center" vertical="center"/>
    </xf>
    <xf numFmtId="49" fontId="8" fillId="0" borderId="0" xfId="0" applyNumberFormat="1" applyFont="1" applyAlignment="1">
      <alignment vertical="center" wrapText="1"/>
    </xf>
    <xf numFmtId="0" fontId="15" fillId="2" borderId="1" xfId="5" applyFont="1" applyFill="1" applyBorder="1" applyAlignment="1">
      <alignment vertical="center"/>
    </xf>
    <xf numFmtId="0" fontId="15" fillId="0" borderId="1" xfId="5" applyFont="1" applyBorder="1" applyAlignment="1">
      <alignment vertical="center"/>
    </xf>
    <xf numFmtId="49" fontId="16" fillId="0" borderId="0" xfId="4" applyNumberFormat="1" applyFont="1" applyFill="1" applyBorder="1" applyAlignment="1" applyProtection="1">
      <alignment vertical="center"/>
    </xf>
    <xf numFmtId="0" fontId="17" fillId="0" borderId="0" xfId="5" applyFont="1" applyAlignment="1">
      <alignment vertical="center" wrapText="1"/>
    </xf>
    <xf numFmtId="1" fontId="16" fillId="0" borderId="0" xfId="4" applyNumberFormat="1" applyFont="1" applyFill="1" applyBorder="1" applyAlignment="1" applyProtection="1">
      <alignment vertical="center"/>
    </xf>
    <xf numFmtId="4" fontId="18" fillId="4" borderId="1" xfId="0" applyNumberFormat="1" applyFont="1" applyFill="1" applyBorder="1" applyAlignment="1" applyProtection="1">
      <alignment horizontal="right" vertical="center"/>
      <protection locked="0"/>
    </xf>
    <xf numFmtId="4" fontId="18" fillId="5" borderId="1" xfId="0" applyNumberFormat="1" applyFont="1" applyFill="1" applyBorder="1" applyAlignment="1">
      <alignment horizontal="right" vertical="center"/>
    </xf>
    <xf numFmtId="0" fontId="14" fillId="0" borderId="0" xfId="0" applyFont="1"/>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5" xfId="0" applyFont="1" applyFill="1" applyBorder="1" applyAlignment="1">
      <alignment horizontal="center" vertical="center"/>
    </xf>
    <xf numFmtId="0" fontId="18" fillId="0" borderId="0" xfId="0" applyFont="1" applyAlignment="1">
      <alignment vertical="center"/>
    </xf>
    <xf numFmtId="4" fontId="18" fillId="0" borderId="0" xfId="0" applyNumberFormat="1" applyFont="1" applyAlignment="1">
      <alignment horizontal="right" vertical="center"/>
    </xf>
    <xf numFmtId="0" fontId="15" fillId="0" borderId="11" xfId="5" applyFont="1" applyBorder="1" applyAlignment="1">
      <alignment vertical="center"/>
    </xf>
    <xf numFmtId="0" fontId="15" fillId="0" borderId="12" xfId="5" applyFont="1" applyBorder="1" applyAlignment="1">
      <alignment vertical="center"/>
    </xf>
    <xf numFmtId="0" fontId="15" fillId="0" borderId="13" xfId="5" applyFont="1" applyBorder="1" applyAlignment="1">
      <alignment vertical="center"/>
    </xf>
    <xf numFmtId="4" fontId="18" fillId="0" borderId="6" xfId="0" applyNumberFormat="1" applyFont="1" applyBorder="1" applyAlignment="1">
      <alignment horizontal="left" vertical="center" wrapText="1"/>
    </xf>
    <xf numFmtId="4" fontId="18" fillId="0" borderId="6" xfId="0" applyNumberFormat="1" applyFont="1" applyBorder="1" applyAlignment="1">
      <alignment horizontal="right" vertical="center"/>
    </xf>
    <xf numFmtId="4" fontId="19" fillId="0" borderId="0" xfId="0" applyNumberFormat="1" applyFont="1" applyAlignment="1">
      <alignment horizontal="right" vertical="center"/>
    </xf>
    <xf numFmtId="0" fontId="19" fillId="0" borderId="0" xfId="0" applyFont="1" applyAlignment="1">
      <alignment vertical="center"/>
    </xf>
    <xf numFmtId="0" fontId="14" fillId="0" borderId="1" xfId="0" applyFont="1" applyBorder="1" applyAlignment="1">
      <alignment horizontal="center" vertical="center"/>
    </xf>
    <xf numFmtId="0" fontId="14" fillId="0" borderId="1" xfId="0" applyFont="1" applyBorder="1"/>
    <xf numFmtId="4" fontId="14" fillId="5" borderId="1" xfId="0" applyNumberFormat="1" applyFont="1" applyFill="1" applyBorder="1" applyAlignment="1">
      <alignment horizontal="right" vertical="center"/>
    </xf>
    <xf numFmtId="4" fontId="19" fillId="5" borderId="1" xfId="0" applyNumberFormat="1" applyFont="1" applyFill="1" applyBorder="1" applyAlignment="1">
      <alignment horizontal="right" vertical="center"/>
    </xf>
    <xf numFmtId="0" fontId="18"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4" fontId="18" fillId="5" borderId="1" xfId="0" applyNumberFormat="1" applyFont="1" applyFill="1" applyBorder="1" applyAlignment="1" applyProtection="1">
      <alignment horizontal="right" vertical="center"/>
      <protection hidden="1"/>
    </xf>
    <xf numFmtId="4" fontId="19" fillId="5" borderId="1" xfId="0" applyNumberFormat="1" applyFont="1" applyFill="1" applyBorder="1" applyAlignment="1" applyProtection="1">
      <alignment horizontal="right" vertical="center"/>
      <protection hidden="1"/>
    </xf>
    <xf numFmtId="0" fontId="9" fillId="0" borderId="0" xfId="0" applyFont="1" applyProtection="1">
      <protection hidden="1"/>
    </xf>
    <xf numFmtId="0" fontId="20" fillId="0" borderId="0" xfId="5" applyFont="1" applyAlignment="1" applyProtection="1">
      <alignment vertical="center"/>
      <protection hidden="1"/>
    </xf>
    <xf numFmtId="0" fontId="10" fillId="0" borderId="16" xfId="5" applyFont="1" applyBorder="1" applyAlignment="1" applyProtection="1">
      <alignment vertical="center"/>
      <protection hidden="1"/>
    </xf>
    <xf numFmtId="49" fontId="11" fillId="0" borderId="0" xfId="4" applyNumberFormat="1" applyFont="1" applyFill="1" applyBorder="1" applyAlignment="1" applyProtection="1">
      <alignment vertical="center"/>
      <protection hidden="1"/>
    </xf>
    <xf numFmtId="0" fontId="10" fillId="0" borderId="18" xfId="5" applyFont="1" applyBorder="1" applyAlignment="1" applyProtection="1">
      <alignment vertical="center"/>
      <protection hidden="1"/>
    </xf>
    <xf numFmtId="1" fontId="11" fillId="0" borderId="0" xfId="4" applyNumberFormat="1" applyFont="1" applyFill="1" applyBorder="1" applyAlignment="1" applyProtection="1">
      <alignment vertical="center"/>
      <protection hidden="1"/>
    </xf>
    <xf numFmtId="0" fontId="10" fillId="0" borderId="20" xfId="5" applyFont="1" applyBorder="1" applyAlignment="1" applyProtection="1">
      <alignment vertical="center"/>
      <protection hidden="1"/>
    </xf>
    <xf numFmtId="0" fontId="10" fillId="0" borderId="17" xfId="5" applyFont="1" applyBorder="1" applyAlignment="1" applyProtection="1">
      <alignment vertical="center"/>
      <protection hidden="1"/>
    </xf>
    <xf numFmtId="0" fontId="9" fillId="7" borderId="18" xfId="0" applyFont="1" applyFill="1" applyBorder="1" applyProtection="1">
      <protection hidden="1"/>
    </xf>
    <xf numFmtId="4" fontId="9" fillId="7" borderId="19" xfId="0" applyNumberFormat="1" applyFont="1" applyFill="1" applyBorder="1" applyProtection="1">
      <protection hidden="1"/>
    </xf>
    <xf numFmtId="0" fontId="9" fillId="5" borderId="20" xfId="0" applyFont="1" applyFill="1" applyBorder="1" applyProtection="1">
      <protection hidden="1"/>
    </xf>
    <xf numFmtId="4" fontId="9" fillId="5" borderId="21" xfId="0" applyNumberFormat="1" applyFont="1" applyFill="1" applyBorder="1" applyProtection="1">
      <protection hidden="1"/>
    </xf>
    <xf numFmtId="0" fontId="10" fillId="0" borderId="22" xfId="5" applyFont="1" applyBorder="1" applyAlignment="1" applyProtection="1">
      <alignment vertical="center"/>
      <protection hidden="1"/>
    </xf>
    <xf numFmtId="0" fontId="10" fillId="0" borderId="23" xfId="5" applyFont="1" applyBorder="1" applyAlignment="1" applyProtection="1">
      <alignment vertical="center"/>
      <protection hidden="1"/>
    </xf>
    <xf numFmtId="0" fontId="10" fillId="0" borderId="0" xfId="5" applyFont="1" applyAlignment="1" applyProtection="1">
      <alignment vertical="center"/>
      <protection hidden="1"/>
    </xf>
    <xf numFmtId="4" fontId="10" fillId="5" borderId="21" xfId="0" applyNumberFormat="1" applyFont="1" applyFill="1" applyBorder="1" applyProtection="1">
      <protection hidden="1"/>
    </xf>
    <xf numFmtId="164" fontId="7" fillId="0" borderId="0" xfId="0" applyNumberFormat="1" applyFont="1" applyAlignment="1">
      <alignment vertical="center"/>
    </xf>
    <xf numFmtId="0" fontId="14" fillId="0" borderId="1" xfId="0" applyFont="1" applyBorder="1" applyAlignment="1">
      <alignment horizontal="center" vertical="center" wrapText="1"/>
    </xf>
    <xf numFmtId="0" fontId="6" fillId="0" borderId="1" xfId="0" applyFont="1" applyBorder="1" applyAlignment="1">
      <alignment horizontal="center" vertical="center"/>
    </xf>
    <xf numFmtId="166" fontId="14" fillId="0" borderId="1" xfId="0" applyNumberFormat="1" applyFont="1" applyBorder="1" applyAlignment="1">
      <alignment horizontal="right"/>
    </xf>
    <xf numFmtId="167" fontId="18" fillId="0" borderId="1" xfId="0" applyNumberFormat="1" applyFont="1" applyBorder="1" applyAlignment="1">
      <alignment horizontal="right" vertical="center"/>
    </xf>
    <xf numFmtId="166" fontId="15" fillId="0" borderId="13" xfId="5" applyNumberFormat="1" applyFont="1" applyBorder="1" applyAlignment="1">
      <alignment vertical="center"/>
    </xf>
    <xf numFmtId="166" fontId="14" fillId="0" borderId="1" xfId="0" applyNumberFormat="1" applyFont="1" applyBorder="1"/>
    <xf numFmtId="49" fontId="10" fillId="0" borderId="24" xfId="5" applyNumberFormat="1" applyFont="1" applyBorder="1" applyAlignment="1" applyProtection="1">
      <alignment horizontal="right" vertical="center"/>
      <protection hidden="1"/>
    </xf>
    <xf numFmtId="49" fontId="10" fillId="0" borderId="21" xfId="5" applyNumberFormat="1" applyFont="1" applyBorder="1" applyAlignment="1" applyProtection="1">
      <alignment horizontal="right" vertical="center"/>
      <protection hidden="1"/>
    </xf>
    <xf numFmtId="49" fontId="10" fillId="0" borderId="19" xfId="5" applyNumberFormat="1" applyFont="1" applyBorder="1" applyAlignment="1" applyProtection="1">
      <alignment horizontal="right" vertical="center"/>
      <protection hidden="1"/>
    </xf>
    <xf numFmtId="49" fontId="8" fillId="0" borderId="0" xfId="0" applyNumberFormat="1" applyFont="1" applyAlignment="1">
      <alignment horizontal="center" vertical="center"/>
    </xf>
    <xf numFmtId="0" fontId="10" fillId="0" borderId="17" xfId="5" applyFont="1" applyBorder="1" applyAlignment="1" applyProtection="1">
      <alignment horizontal="right" vertical="center"/>
      <protection hidden="1"/>
    </xf>
    <xf numFmtId="168" fontId="14" fillId="4" borderId="1" xfId="3" applyNumberFormat="1" applyFont="1" applyFill="1" applyBorder="1" applyAlignment="1" applyProtection="1">
      <alignment horizontal="right" vertical="center"/>
      <protection locked="0"/>
    </xf>
    <xf numFmtId="0" fontId="9" fillId="7" borderId="25" xfId="0" applyFont="1" applyFill="1" applyBorder="1" applyProtection="1">
      <protection hidden="1"/>
    </xf>
    <xf numFmtId="4" fontId="9" fillId="7" borderId="26" xfId="0" applyNumberFormat="1" applyFont="1" applyFill="1" applyBorder="1" applyProtection="1">
      <protection hidden="1"/>
    </xf>
    <xf numFmtId="49" fontId="8" fillId="4" borderId="1" xfId="0" applyNumberFormat="1" applyFont="1" applyFill="1" applyBorder="1" applyAlignment="1" applyProtection="1">
      <alignment horizontal="center" vertical="center" wrapText="1"/>
      <protection locked="0"/>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xf numFmtId="49" fontId="7" fillId="3" borderId="13"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49" fontId="7" fillId="4" borderId="1" xfId="0" applyNumberFormat="1" applyFont="1" applyFill="1" applyBorder="1" applyAlignment="1" applyProtection="1">
      <alignment horizontal="center" vertical="center" wrapText="1"/>
      <protection locked="0"/>
    </xf>
    <xf numFmtId="0" fontId="21" fillId="0" borderId="6" xfId="0" applyFont="1" applyBorder="1" applyAlignment="1">
      <alignment horizontal="justify" vertical="center" wrapText="1"/>
    </xf>
    <xf numFmtId="0" fontId="21" fillId="0" borderId="0" xfId="0" applyFont="1" applyAlignment="1">
      <alignment horizontal="justify" vertical="center" wrapText="1"/>
    </xf>
    <xf numFmtId="0" fontId="7" fillId="0" borderId="0" xfId="0" applyFont="1" applyAlignment="1">
      <alignment horizontal="center" vertical="center" wrapText="1"/>
    </xf>
    <xf numFmtId="0" fontId="16" fillId="0" borderId="1" xfId="4" applyNumberFormat="1" applyFont="1" applyFill="1" applyBorder="1" applyAlignment="1" applyProtection="1">
      <alignment horizontal="right" vertical="center"/>
    </xf>
    <xf numFmtId="0" fontId="17" fillId="2" borderId="1" xfId="5" applyFont="1" applyFill="1" applyBorder="1" applyAlignment="1">
      <alignment horizontal="center" vertical="center" wrapText="1"/>
    </xf>
    <xf numFmtId="49" fontId="16" fillId="0" borderId="1" xfId="0" applyNumberFormat="1" applyFont="1" applyBorder="1" applyAlignment="1">
      <alignment horizontal="right" vertical="center"/>
    </xf>
    <xf numFmtId="49" fontId="16" fillId="0" borderId="1" xfId="4" applyNumberFormat="1" applyFont="1" applyFill="1" applyBorder="1" applyAlignment="1" applyProtection="1">
      <alignment horizontal="right" vertical="center"/>
    </xf>
    <xf numFmtId="0" fontId="7" fillId="0" borderId="6"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pplyBorder="1" applyAlignment="1">
      <alignment horizontal="left" vertical="center" wrapText="1"/>
    </xf>
    <xf numFmtId="0" fontId="14" fillId="0" borderId="0" xfId="0" applyFont="1" applyAlignment="1">
      <alignment horizontal="left" vertical="center" wrapText="1"/>
    </xf>
    <xf numFmtId="0" fontId="20" fillId="0" borderId="0" xfId="5" applyFont="1" applyAlignment="1" applyProtection="1">
      <alignment horizontal="center" vertical="center"/>
      <protection hidden="1"/>
    </xf>
  </cellXfs>
  <cellStyles count="6">
    <cellStyle name="Euro" xfId="1" xr:uid="{00000000-0005-0000-0000-000000000000}"/>
    <cellStyle name="Migliaia" xfId="2" builtinId="3"/>
    <cellStyle name="Migliaia [0] 2" xfId="3" xr:uid="{00000000-0005-0000-0000-000002000000}"/>
    <cellStyle name="Migliaia 2" xfId="4" xr:uid="{00000000-0005-0000-0000-000003000000}"/>
    <cellStyle name="Normale" xfId="0" builtinId="0"/>
    <cellStyle name="Normale 2" xfId="5" xr:uid="{00000000-0005-0000-0000-000005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O41"/>
  <sheetViews>
    <sheetView showGridLines="0" tabSelected="1" zoomScale="85" zoomScaleNormal="85" zoomScaleSheetLayoutView="100" workbookViewId="0">
      <selection activeCell="E17" sqref="E17:G17"/>
    </sheetView>
  </sheetViews>
  <sheetFormatPr defaultRowHeight="12.75" x14ac:dyDescent="0.2"/>
  <cols>
    <col min="1" max="1" width="1.85546875" style="1" customWidth="1"/>
    <col min="2" max="2" width="4.140625" style="1" customWidth="1"/>
    <col min="3" max="3" width="1" style="1" customWidth="1"/>
    <col min="4" max="4" width="47.85546875" style="1" customWidth="1"/>
    <col min="5" max="5" width="4.28515625" style="1" customWidth="1"/>
    <col min="6" max="6" width="26.7109375" style="1" customWidth="1"/>
    <col min="7" max="7" width="22.85546875" style="1" customWidth="1"/>
    <col min="8" max="8" width="1.7109375" style="1" customWidth="1"/>
    <col min="9" max="9" width="1.85546875" style="1" customWidth="1"/>
    <col min="10" max="10" width="24.42578125" style="1" customWidth="1"/>
    <col min="11" max="16384" width="9.140625" style="1"/>
  </cols>
  <sheetData>
    <row r="1" spans="1:10" ht="7.5" customHeight="1" x14ac:dyDescent="0.2"/>
    <row r="2" spans="1:10" ht="39" customHeight="1" x14ac:dyDescent="0.2">
      <c r="A2" s="87" t="s">
        <v>0</v>
      </c>
      <c r="B2" s="88"/>
      <c r="C2" s="88"/>
      <c r="D2" s="88"/>
      <c r="E2" s="88"/>
      <c r="F2" s="88"/>
      <c r="G2" s="88"/>
      <c r="H2" s="88"/>
      <c r="I2" s="89"/>
    </row>
    <row r="3" spans="1:10" ht="19.5" customHeight="1" x14ac:dyDescent="0.2">
      <c r="A3" s="2"/>
      <c r="B3" s="3"/>
      <c r="C3" s="3"/>
      <c r="D3" s="3"/>
      <c r="E3" s="3"/>
      <c r="F3" s="3"/>
      <c r="G3" s="3"/>
      <c r="H3" s="3"/>
      <c r="I3" s="4"/>
    </row>
    <row r="4" spans="1:10" ht="18.75" customHeight="1" x14ac:dyDescent="0.2">
      <c r="A4" s="5"/>
      <c r="B4" s="93" t="s">
        <v>13</v>
      </c>
      <c r="C4" s="94"/>
      <c r="D4" s="94"/>
      <c r="E4" s="94"/>
      <c r="F4" s="94"/>
      <c r="G4" s="94"/>
      <c r="H4" s="95"/>
      <c r="I4" s="6"/>
    </row>
    <row r="5" spans="1:10" ht="22.5" customHeight="1" x14ac:dyDescent="0.2">
      <c r="A5" s="5"/>
      <c r="B5" s="97" t="s">
        <v>65</v>
      </c>
      <c r="C5" s="98"/>
      <c r="D5" s="98"/>
      <c r="E5" s="98"/>
      <c r="F5" s="98"/>
      <c r="G5" s="98"/>
      <c r="H5" s="7"/>
      <c r="I5" s="6"/>
      <c r="J5" s="21"/>
    </row>
    <row r="6" spans="1:10" ht="79.900000000000006" customHeight="1" x14ac:dyDescent="0.2">
      <c r="A6" s="5"/>
      <c r="B6" s="97"/>
      <c r="C6" s="98"/>
      <c r="D6" s="98"/>
      <c r="E6" s="98"/>
      <c r="F6" s="98"/>
      <c r="G6" s="98"/>
      <c r="H6" s="6"/>
      <c r="I6" s="6"/>
      <c r="J6" s="22"/>
    </row>
    <row r="7" spans="1:10" ht="18.75" customHeight="1" x14ac:dyDescent="0.2">
      <c r="A7" s="5"/>
      <c r="B7" s="8"/>
      <c r="C7" s="9"/>
      <c r="D7" s="9"/>
      <c r="E7" s="9"/>
      <c r="F7" s="9"/>
      <c r="G7" s="9"/>
      <c r="H7" s="6"/>
      <c r="I7" s="6"/>
    </row>
    <row r="8" spans="1:10" ht="28.5" customHeight="1" x14ac:dyDescent="0.2">
      <c r="A8" s="5"/>
      <c r="B8" s="10" t="s">
        <v>1</v>
      </c>
      <c r="C8" s="11"/>
      <c r="D8" s="11"/>
      <c r="E8" s="90"/>
      <c r="F8" s="91"/>
      <c r="G8" s="92"/>
      <c r="H8" s="6"/>
      <c r="I8" s="6"/>
    </row>
    <row r="9" spans="1:10" ht="5.25" customHeight="1" x14ac:dyDescent="0.2">
      <c r="A9" s="5"/>
      <c r="B9" s="10"/>
      <c r="C9" s="11"/>
      <c r="D9" s="11"/>
      <c r="E9" s="23"/>
      <c r="F9" s="23"/>
      <c r="G9" s="23"/>
      <c r="H9" s="6"/>
      <c r="I9" s="6"/>
    </row>
    <row r="10" spans="1:10" ht="45" customHeight="1" x14ac:dyDescent="0.2">
      <c r="A10" s="5"/>
      <c r="B10" s="12" t="s">
        <v>2</v>
      </c>
      <c r="C10" s="11"/>
      <c r="D10" s="11"/>
      <c r="E10" s="90"/>
      <c r="F10" s="91"/>
      <c r="G10" s="92"/>
      <c r="H10" s="6"/>
      <c r="I10" s="6"/>
    </row>
    <row r="11" spans="1:10" ht="5.25" customHeight="1" x14ac:dyDescent="0.2">
      <c r="A11" s="5"/>
      <c r="B11" s="10"/>
      <c r="C11" s="11"/>
      <c r="D11" s="11"/>
      <c r="E11" s="23"/>
      <c r="F11" s="23"/>
      <c r="G11" s="23"/>
      <c r="H11" s="6"/>
      <c r="I11" s="6"/>
    </row>
    <row r="12" spans="1:10" ht="15.95" customHeight="1" x14ac:dyDescent="0.2">
      <c r="A12" s="5"/>
      <c r="B12" s="10" t="s">
        <v>3</v>
      </c>
      <c r="C12" s="11"/>
      <c r="D12" s="11"/>
      <c r="E12" s="90"/>
      <c r="F12" s="91"/>
      <c r="G12" s="92"/>
      <c r="H12" s="6"/>
      <c r="I12" s="6"/>
    </row>
    <row r="13" spans="1:10" ht="3" customHeight="1" x14ac:dyDescent="0.2">
      <c r="A13" s="5"/>
      <c r="B13" s="10"/>
      <c r="C13" s="11"/>
      <c r="D13" s="11"/>
      <c r="E13" s="23"/>
      <c r="F13" s="23"/>
      <c r="G13" s="23"/>
      <c r="H13" s="6"/>
      <c r="I13" s="6"/>
    </row>
    <row r="14" spans="1:10" ht="16.5" customHeight="1" x14ac:dyDescent="0.2">
      <c r="A14" s="5"/>
      <c r="B14" s="10"/>
      <c r="C14" s="11"/>
      <c r="D14" s="11"/>
      <c r="E14" s="23"/>
      <c r="F14" s="23"/>
      <c r="G14" s="23"/>
      <c r="H14" s="6"/>
      <c r="I14" s="6"/>
    </row>
    <row r="15" spans="1:10" ht="15.95" customHeight="1" x14ac:dyDescent="0.2">
      <c r="A15" s="5"/>
      <c r="B15" s="10" t="s">
        <v>4</v>
      </c>
      <c r="C15" s="11"/>
      <c r="D15" s="11"/>
      <c r="E15" s="90"/>
      <c r="F15" s="91"/>
      <c r="G15" s="92"/>
      <c r="H15" s="6"/>
      <c r="I15" s="6"/>
    </row>
    <row r="16" spans="1:10" ht="3.75" customHeight="1" x14ac:dyDescent="0.2">
      <c r="A16" s="5"/>
      <c r="B16" s="10"/>
      <c r="C16" s="11"/>
      <c r="D16" s="11"/>
      <c r="E16" s="23"/>
      <c r="F16" s="23"/>
      <c r="G16" s="23"/>
      <c r="H16" s="6"/>
      <c r="I16" s="6"/>
    </row>
    <row r="17" spans="1:15" ht="15.95" customHeight="1" x14ac:dyDescent="0.2">
      <c r="A17" s="5"/>
      <c r="B17" s="10" t="s">
        <v>5</v>
      </c>
      <c r="C17" s="11"/>
      <c r="D17" s="11"/>
      <c r="E17" s="90"/>
      <c r="F17" s="91"/>
      <c r="G17" s="92"/>
      <c r="H17" s="6"/>
      <c r="I17" s="6"/>
    </row>
    <row r="18" spans="1:15" ht="3.75" customHeight="1" x14ac:dyDescent="0.2">
      <c r="A18" s="5"/>
      <c r="B18" s="10"/>
      <c r="C18" s="11"/>
      <c r="D18" s="11"/>
      <c r="E18" s="23"/>
      <c r="F18" s="23"/>
      <c r="G18" s="23"/>
      <c r="H18" s="6"/>
      <c r="I18" s="6"/>
    </row>
    <row r="19" spans="1:15" ht="15.95" customHeight="1" x14ac:dyDescent="0.2">
      <c r="A19" s="5"/>
      <c r="B19" s="10" t="s">
        <v>6</v>
      </c>
      <c r="C19" s="11"/>
      <c r="D19" s="11"/>
      <c r="E19" s="90"/>
      <c r="F19" s="91"/>
      <c r="G19" s="92"/>
      <c r="H19" s="6"/>
      <c r="I19" s="6"/>
    </row>
    <row r="20" spans="1:15" ht="17.25" customHeight="1" x14ac:dyDescent="0.2">
      <c r="A20" s="5"/>
      <c r="B20" s="10"/>
      <c r="C20" s="11"/>
      <c r="D20" s="11"/>
      <c r="E20" s="23"/>
      <c r="F20" s="23"/>
      <c r="G20" s="23"/>
      <c r="H20" s="6"/>
      <c r="I20" s="6"/>
    </row>
    <row r="21" spans="1:15" ht="15.95" customHeight="1" x14ac:dyDescent="0.2">
      <c r="A21" s="5"/>
      <c r="B21" s="10" t="s">
        <v>7</v>
      </c>
      <c r="C21" s="11"/>
      <c r="D21" s="11"/>
      <c r="E21" s="90"/>
      <c r="F21" s="91"/>
      <c r="G21" s="92"/>
      <c r="H21" s="6"/>
      <c r="I21" s="6"/>
    </row>
    <row r="22" spans="1:15" ht="3.75" customHeight="1" x14ac:dyDescent="0.2">
      <c r="A22" s="5"/>
      <c r="B22" s="10"/>
      <c r="C22" s="11"/>
      <c r="D22" s="11"/>
      <c r="E22" s="23"/>
      <c r="F22" s="23"/>
      <c r="G22" s="23"/>
      <c r="H22" s="6"/>
      <c r="I22" s="6"/>
    </row>
    <row r="23" spans="1:15" ht="15.95" customHeight="1" x14ac:dyDescent="0.2">
      <c r="A23" s="5"/>
      <c r="B23" s="10" t="s">
        <v>8</v>
      </c>
      <c r="C23" s="11"/>
      <c r="D23" s="11"/>
      <c r="E23" s="90"/>
      <c r="F23" s="91"/>
      <c r="G23" s="92"/>
      <c r="H23" s="6"/>
      <c r="I23" s="6"/>
    </row>
    <row r="24" spans="1:15" ht="3.75" customHeight="1" x14ac:dyDescent="0.2">
      <c r="A24" s="5"/>
      <c r="B24" s="10"/>
      <c r="C24" s="11"/>
      <c r="D24" s="11"/>
      <c r="E24" s="23"/>
      <c r="F24" s="23"/>
      <c r="G24" s="23"/>
      <c r="H24" s="6"/>
      <c r="I24" s="6"/>
    </row>
    <row r="25" spans="1:15" ht="15.95" customHeight="1" x14ac:dyDescent="0.2">
      <c r="A25" s="5"/>
      <c r="B25" s="10" t="s">
        <v>9</v>
      </c>
      <c r="C25" s="11"/>
      <c r="D25" s="11"/>
      <c r="E25" s="90"/>
      <c r="F25" s="91"/>
      <c r="G25" s="92"/>
      <c r="H25" s="6"/>
      <c r="I25" s="6"/>
      <c r="M25" s="71"/>
      <c r="N25" s="71"/>
      <c r="O25" s="71"/>
    </row>
    <row r="26" spans="1:15" ht="9.75" customHeight="1" x14ac:dyDescent="0.2">
      <c r="A26" s="5"/>
      <c r="B26" s="5"/>
      <c r="E26" s="24"/>
      <c r="F26" s="24"/>
      <c r="G26" s="24"/>
      <c r="H26" s="6"/>
      <c r="I26" s="6"/>
    </row>
    <row r="27" spans="1:15" ht="15.95" customHeight="1" x14ac:dyDescent="0.2">
      <c r="A27" s="5"/>
      <c r="B27" s="10" t="s">
        <v>11</v>
      </c>
      <c r="C27" s="11"/>
      <c r="D27" s="11"/>
      <c r="E27" s="96"/>
      <c r="F27" s="96"/>
      <c r="G27" s="96"/>
      <c r="H27" s="6"/>
      <c r="I27" s="6"/>
    </row>
    <row r="28" spans="1:15" ht="15.95" customHeight="1" x14ac:dyDescent="0.2">
      <c r="A28" s="5"/>
      <c r="B28" s="10"/>
      <c r="C28" s="11"/>
      <c r="D28" s="11"/>
      <c r="E28" s="23"/>
      <c r="F28" s="25"/>
      <c r="G28" s="23"/>
      <c r="H28" s="6"/>
      <c r="I28" s="6"/>
    </row>
    <row r="29" spans="1:15" ht="15.95" customHeight="1" x14ac:dyDescent="0.2">
      <c r="A29" s="5"/>
      <c r="B29" s="19" t="s">
        <v>14</v>
      </c>
      <c r="C29" s="20"/>
      <c r="D29" s="11"/>
      <c r="E29" s="86"/>
      <c r="F29" s="86"/>
      <c r="G29" s="86"/>
      <c r="H29" s="6"/>
      <c r="I29" s="6"/>
      <c r="J29" s="21"/>
    </row>
    <row r="30" spans="1:15" ht="15.95" customHeight="1" x14ac:dyDescent="0.2">
      <c r="A30" s="5"/>
      <c r="B30" s="19"/>
      <c r="C30" s="20"/>
      <c r="D30" s="11"/>
      <c r="E30" s="26"/>
      <c r="F30" s="81"/>
      <c r="G30" s="26"/>
      <c r="H30" s="6"/>
      <c r="I30" s="6"/>
      <c r="J30" s="21"/>
    </row>
    <row r="31" spans="1:15" ht="15.95" customHeight="1" x14ac:dyDescent="0.2">
      <c r="A31" s="5"/>
      <c r="B31" s="19" t="s">
        <v>22</v>
      </c>
      <c r="C31" s="20"/>
      <c r="D31" s="11"/>
      <c r="E31" s="86"/>
      <c r="F31" s="86"/>
      <c r="G31" s="86"/>
      <c r="H31" s="6"/>
      <c r="I31" s="6"/>
      <c r="J31" s="21"/>
    </row>
    <row r="32" spans="1:15" ht="15.95" customHeight="1" x14ac:dyDescent="0.2">
      <c r="A32" s="5"/>
      <c r="B32" s="19"/>
      <c r="C32" s="20"/>
      <c r="D32" s="11"/>
      <c r="E32"/>
      <c r="F32"/>
      <c r="G32"/>
      <c r="H32" s="6"/>
      <c r="I32" s="6"/>
      <c r="J32" s="21"/>
    </row>
    <row r="33" spans="1:10" ht="15.95" customHeight="1" x14ac:dyDescent="0.2">
      <c r="A33" s="5"/>
      <c r="B33" s="19" t="s">
        <v>66</v>
      </c>
      <c r="C33" s="20"/>
      <c r="D33" s="11"/>
      <c r="E33" s="86"/>
      <c r="F33" s="86"/>
      <c r="G33" s="86"/>
      <c r="H33" s="6"/>
      <c r="I33" s="6"/>
      <c r="J33" s="21"/>
    </row>
    <row r="34" spans="1:10" ht="19.5" customHeight="1" x14ac:dyDescent="0.2">
      <c r="A34" s="5"/>
      <c r="B34" s="13"/>
      <c r="C34" s="14"/>
      <c r="D34" s="14"/>
      <c r="E34" s="14"/>
      <c r="F34" s="14"/>
      <c r="G34" s="14"/>
      <c r="H34" s="15"/>
      <c r="I34" s="16"/>
    </row>
    <row r="35" spans="1:10" ht="27.75" customHeight="1" x14ac:dyDescent="0.2">
      <c r="A35" s="14"/>
      <c r="B35" s="17"/>
      <c r="C35" s="14"/>
      <c r="D35" s="14"/>
      <c r="E35" s="14"/>
      <c r="F35" s="14"/>
      <c r="G35" s="14"/>
      <c r="H35" s="14"/>
      <c r="I35" s="15"/>
    </row>
    <row r="36" spans="1:10" ht="28.5" customHeight="1" x14ac:dyDescent="0.2"/>
    <row r="37" spans="1:10" ht="28.5" customHeight="1" x14ac:dyDescent="0.2"/>
    <row r="38" spans="1:10" ht="28.5" customHeight="1" x14ac:dyDescent="0.2">
      <c r="A38" s="5"/>
    </row>
    <row r="39" spans="1:10" ht="32.25" customHeight="1" x14ac:dyDescent="0.2">
      <c r="A39" s="5"/>
    </row>
    <row r="40" spans="1:10" ht="6.75" customHeight="1" x14ac:dyDescent="0.2">
      <c r="A40" s="5"/>
    </row>
    <row r="41" spans="1:10" ht="9" customHeight="1" x14ac:dyDescent="0.2">
      <c r="A41" s="18"/>
    </row>
  </sheetData>
  <sheetProtection algorithmName="SHA-512" hashValue="J1KnvNbYrACuBiz6eAIosxnfWvzl7V7JfGGn2zmRgL12SkyOcd0oXL9iLSGl02BNtuttI856S42BjHweOX1J6g==" saltValue="a/MhjtCd0E9wYf6nXMRqRg==" spinCount="100000" sheet="1" objects="1" scenarios="1" selectLockedCells="1"/>
  <mergeCells count="16">
    <mergeCell ref="E33:G33"/>
    <mergeCell ref="A2:I2"/>
    <mergeCell ref="E8:G8"/>
    <mergeCell ref="B4:H4"/>
    <mergeCell ref="E10:G10"/>
    <mergeCell ref="E25:G25"/>
    <mergeCell ref="E12:G12"/>
    <mergeCell ref="E15:G15"/>
    <mergeCell ref="E17:G17"/>
    <mergeCell ref="E19:G19"/>
    <mergeCell ref="E21:G21"/>
    <mergeCell ref="E29:G29"/>
    <mergeCell ref="E27:G27"/>
    <mergeCell ref="E31:G31"/>
    <mergeCell ref="B5:G6"/>
    <mergeCell ref="E23:G23"/>
  </mergeCells>
  <phoneticPr fontId="0" type="noConversion"/>
  <dataValidations count="1">
    <dataValidation type="textLength" operator="equal" allowBlank="1" showErrorMessage="1" errorTitle="ERRORE" error="Inserire il codice esercente tutele graduali di 5 caratteri alfanumerici" sqref="E27:G27" xr:uid="{0DE56EEA-AB0D-4C22-B6EA-442A0FDE9942}">
      <formula1>5</formula1>
    </dataValidation>
  </dataValidations>
  <printOptions horizontalCentered="1" verticalCentered="1"/>
  <pageMargins left="0.78740157480314965" right="0.78740157480314965" top="0.78740157480314965" bottom="0.78740157480314965" header="0.39370078740157483" footer="0.39370078740157483"/>
  <pageSetup paperSize="9" orientation="landscape" r:id="rId1"/>
  <headerFooter alignWithMargins="0">
    <oddHeader>&amp;L&amp;F</oddHeader>
    <oddFooter>&amp;L&amp;A&amp;Rpag. &amp;P/&amp;N</oddFooter>
  </headerFooter>
  <extLst>
    <ext xmlns:x14="http://schemas.microsoft.com/office/spreadsheetml/2009/9/main" uri="{CCE6A557-97BC-4b89-ADB6-D9C93CAAB3DF}">
      <x14:dataValidations xmlns:xm="http://schemas.microsoft.com/office/excel/2006/main" count="1">
        <x14:dataValidation type="list" showInputMessage="1" showErrorMessage="1" errorTitle="Errore" error="Selezionare un valore dalla lista" prompt="Inserire il codice esercente per attivare la lista delle aree territoriali" xr:uid="{00000000-0002-0000-0000-000000000000}">
          <x14:formula1>
            <xm:f>_xlfn.IFS(E27='Aree territoriali'!F1,Iren_Mercato_S.p.A.,E27='Aree territoriali'!G1,HERA_COMM_SPA,E27='Aree territoriali'!H1,A2A_Energia_S.p.A.,E27='Aree territoriali'!I1,Axpo_Italia_S.p.A.)</xm:f>
          </x14:formula1>
          <xm:sqref>E29:G29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workbookViewId="0">
      <selection activeCell="A15" sqref="A15"/>
    </sheetView>
  </sheetViews>
  <sheetFormatPr defaultRowHeight="12.75" x14ac:dyDescent="0.2"/>
  <cols>
    <col min="1" max="1" width="49" bestFit="1" customWidth="1"/>
    <col min="2" max="2" width="17.5703125" bestFit="1" customWidth="1"/>
    <col min="3" max="3" width="15" bestFit="1" customWidth="1"/>
    <col min="4" max="4" width="18.140625" bestFit="1" customWidth="1"/>
  </cols>
  <sheetData>
    <row r="1" spans="1:9" x14ac:dyDescent="0.2">
      <c r="A1" t="s">
        <v>34</v>
      </c>
      <c r="B1" t="s">
        <v>35</v>
      </c>
      <c r="C1" t="s">
        <v>36</v>
      </c>
      <c r="D1" t="s">
        <v>37</v>
      </c>
      <c r="F1" t="s">
        <v>58</v>
      </c>
      <c r="G1" t="s">
        <v>59</v>
      </c>
      <c r="H1" t="s">
        <v>60</v>
      </c>
      <c r="I1" t="s">
        <v>61</v>
      </c>
    </row>
    <row r="2" spans="1:9" x14ac:dyDescent="0.2">
      <c r="A2" t="s">
        <v>38</v>
      </c>
      <c r="B2" t="s">
        <v>39</v>
      </c>
      <c r="C2">
        <v>0</v>
      </c>
      <c r="D2">
        <v>0</v>
      </c>
      <c r="F2" t="s">
        <v>38</v>
      </c>
      <c r="G2" t="s">
        <v>47</v>
      </c>
      <c r="H2" t="s">
        <v>40</v>
      </c>
      <c r="I2" t="s">
        <v>43</v>
      </c>
    </row>
    <row r="3" spans="1:9" x14ac:dyDescent="0.2">
      <c r="A3" t="s">
        <v>40</v>
      </c>
      <c r="B3" t="s">
        <v>41</v>
      </c>
      <c r="C3">
        <v>4.57</v>
      </c>
      <c r="D3">
        <v>0.45700000000000002</v>
      </c>
      <c r="F3" t="s">
        <v>45</v>
      </c>
      <c r="G3" t="s">
        <v>49</v>
      </c>
      <c r="H3" t="s">
        <v>42</v>
      </c>
    </row>
    <row r="4" spans="1:9" x14ac:dyDescent="0.2">
      <c r="A4" t="s">
        <v>42</v>
      </c>
      <c r="B4" t="s">
        <v>41</v>
      </c>
      <c r="C4">
        <v>0</v>
      </c>
      <c r="D4">
        <v>0</v>
      </c>
      <c r="G4" t="s">
        <v>50</v>
      </c>
      <c r="H4" t="s">
        <v>46</v>
      </c>
    </row>
    <row r="5" spans="1:9" x14ac:dyDescent="0.2">
      <c r="A5" t="s">
        <v>43</v>
      </c>
      <c r="B5" t="s">
        <v>44</v>
      </c>
      <c r="C5">
        <v>0</v>
      </c>
      <c r="D5">
        <v>0</v>
      </c>
    </row>
    <row r="6" spans="1:9" x14ac:dyDescent="0.2">
      <c r="A6" t="s">
        <v>45</v>
      </c>
      <c r="B6" t="s">
        <v>39</v>
      </c>
      <c r="C6">
        <v>0</v>
      </c>
      <c r="D6">
        <v>0</v>
      </c>
    </row>
    <row r="7" spans="1:9" x14ac:dyDescent="0.2">
      <c r="A7" t="s">
        <v>46</v>
      </c>
      <c r="B7" t="s">
        <v>41</v>
      </c>
      <c r="C7">
        <v>0</v>
      </c>
      <c r="D7">
        <v>0</v>
      </c>
    </row>
    <row r="8" spans="1:9" x14ac:dyDescent="0.2">
      <c r="A8" t="s">
        <v>47</v>
      </c>
      <c r="B8" t="s">
        <v>48</v>
      </c>
      <c r="C8">
        <v>7.47</v>
      </c>
      <c r="D8">
        <v>0.747</v>
      </c>
    </row>
    <row r="9" spans="1:9" x14ac:dyDescent="0.2">
      <c r="A9" t="s">
        <v>49</v>
      </c>
      <c r="B9" t="s">
        <v>48</v>
      </c>
      <c r="C9">
        <v>0</v>
      </c>
      <c r="D9">
        <v>0</v>
      </c>
    </row>
    <row r="10" spans="1:9" x14ac:dyDescent="0.2">
      <c r="A10" t="s">
        <v>50</v>
      </c>
      <c r="B10" t="s">
        <v>48</v>
      </c>
      <c r="C10">
        <v>2.94</v>
      </c>
      <c r="D10">
        <v>0.29399999999999998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AEA9F-1559-4F4F-AE90-0196CF7CFA30}">
  <dimension ref="A1:I26"/>
  <sheetViews>
    <sheetView showGridLines="0" zoomScale="90" zoomScaleNormal="90" workbookViewId="0">
      <selection activeCell="A11" sqref="A11"/>
    </sheetView>
  </sheetViews>
  <sheetFormatPr defaultColWidth="8.85546875" defaultRowHeight="15" x14ac:dyDescent="0.25"/>
  <cols>
    <col min="1" max="3" width="39.7109375" style="34" customWidth="1"/>
    <col min="4" max="6" width="15.7109375" style="34" customWidth="1"/>
    <col min="7" max="16384" width="8.85546875" style="34"/>
  </cols>
  <sheetData>
    <row r="1" spans="1:9" ht="42" customHeight="1" x14ac:dyDescent="0.25">
      <c r="A1" s="101" t="s">
        <v>21</v>
      </c>
      <c r="B1" s="101"/>
      <c r="C1" s="101"/>
      <c r="D1" s="30"/>
      <c r="E1" s="30"/>
      <c r="F1" s="30"/>
      <c r="G1" s="30"/>
      <c r="H1" s="30"/>
      <c r="I1" s="30"/>
    </row>
    <row r="2" spans="1:9" x14ac:dyDescent="0.25">
      <c r="A2" s="101" t="s">
        <v>19</v>
      </c>
      <c r="B2" s="101"/>
      <c r="C2" s="101"/>
      <c r="D2" s="30"/>
      <c r="E2" s="30"/>
      <c r="F2" s="30"/>
      <c r="G2" s="30"/>
      <c r="H2" s="30"/>
      <c r="I2" s="30"/>
    </row>
    <row r="3" spans="1:9" x14ac:dyDescent="0.25">
      <c r="A3" s="101" t="s">
        <v>67</v>
      </c>
      <c r="B3" s="101"/>
      <c r="C3" s="101"/>
      <c r="D3" s="30"/>
      <c r="E3" s="30"/>
      <c r="F3" s="30"/>
      <c r="G3" s="30"/>
      <c r="H3" s="30"/>
      <c r="I3" s="30"/>
    </row>
    <row r="4" spans="1:9" x14ac:dyDescent="0.25">
      <c r="A4" s="27" t="s">
        <v>10</v>
      </c>
      <c r="B4" s="102">
        <f>INFO!E8</f>
        <v>0</v>
      </c>
      <c r="C4" s="102"/>
      <c r="D4" s="29"/>
      <c r="E4" s="29"/>
      <c r="F4" s="29"/>
      <c r="G4" s="29"/>
      <c r="H4" s="29"/>
      <c r="I4" s="29"/>
    </row>
    <row r="5" spans="1:9" x14ac:dyDescent="0.25">
      <c r="A5" s="27" t="s">
        <v>12</v>
      </c>
      <c r="B5" s="103">
        <f>INFO!E27</f>
        <v>0</v>
      </c>
      <c r="C5" s="103"/>
      <c r="D5" s="31"/>
      <c r="E5" s="31"/>
      <c r="F5" s="31"/>
      <c r="G5" s="31"/>
      <c r="H5" s="31"/>
      <c r="I5" s="31"/>
    </row>
    <row r="6" spans="1:9" x14ac:dyDescent="0.25">
      <c r="A6" s="27" t="s">
        <v>15</v>
      </c>
      <c r="B6" s="103">
        <f>INFO!E29</f>
        <v>0</v>
      </c>
      <c r="C6" s="103"/>
      <c r="D6" s="31"/>
      <c r="E6" s="31"/>
      <c r="F6" s="31"/>
      <c r="G6" s="31"/>
      <c r="H6" s="31"/>
      <c r="I6" s="31"/>
    </row>
    <row r="7" spans="1:9" x14ac:dyDescent="0.25">
      <c r="A7" s="28" t="s">
        <v>69</v>
      </c>
      <c r="B7" s="100" t="s">
        <v>68</v>
      </c>
      <c r="C7" s="100"/>
      <c r="D7" s="29"/>
      <c r="E7" s="29"/>
      <c r="F7" s="29"/>
      <c r="G7" s="29"/>
      <c r="H7" s="29"/>
      <c r="I7" s="29"/>
    </row>
    <row r="9" spans="1:9" ht="57" customHeight="1" x14ac:dyDescent="0.25">
      <c r="A9" s="35" t="s">
        <v>75</v>
      </c>
      <c r="B9" s="35" t="s">
        <v>76</v>
      </c>
      <c r="C9" s="104" t="s">
        <v>71</v>
      </c>
    </row>
    <row r="10" spans="1:9" ht="23.45" customHeight="1" x14ac:dyDescent="0.25">
      <c r="A10" s="37"/>
      <c r="B10" s="37" t="s">
        <v>62</v>
      </c>
      <c r="C10" s="104"/>
    </row>
    <row r="11" spans="1:9" ht="14.45" customHeight="1" x14ac:dyDescent="0.25">
      <c r="A11" s="32"/>
      <c r="B11" s="32"/>
      <c r="C11"/>
    </row>
    <row r="12" spans="1:9" x14ac:dyDescent="0.25">
      <c r="A12" s="38"/>
      <c r="B12" s="39"/>
      <c r="C12" s="39"/>
    </row>
    <row r="13" spans="1:9" x14ac:dyDescent="0.25">
      <c r="A13" s="40" t="s">
        <v>20</v>
      </c>
      <c r="B13" s="41"/>
      <c r="C13" s="41"/>
      <c r="D13" s="41"/>
      <c r="E13" s="41"/>
      <c r="F13" s="76">
        <v>1.1000000000000001</v>
      </c>
    </row>
    <row r="14" spans="1:9" x14ac:dyDescent="0.25">
      <c r="A14" s="38"/>
      <c r="B14" s="39"/>
      <c r="C14" s="39"/>
    </row>
    <row r="15" spans="1:9" ht="45" x14ac:dyDescent="0.25">
      <c r="A15" s="72" t="s">
        <v>28</v>
      </c>
      <c r="B15" s="43"/>
    </row>
    <row r="16" spans="1:9" x14ac:dyDescent="0.25">
      <c r="A16" s="33">
        <f>+A11*$F$13</f>
        <v>0</v>
      </c>
      <c r="B16" s="44"/>
    </row>
    <row r="17" spans="1:5" x14ac:dyDescent="0.25">
      <c r="A17" s="38"/>
      <c r="B17" s="45"/>
      <c r="C17" s="45"/>
    </row>
    <row r="18" spans="1:5" x14ac:dyDescent="0.25">
      <c r="A18" s="46" t="s">
        <v>25</v>
      </c>
      <c r="B18" s="39"/>
      <c r="C18" s="39"/>
    </row>
    <row r="19" spans="1:5" x14ac:dyDescent="0.25">
      <c r="A19" s="46"/>
      <c r="B19" s="39"/>
    </row>
    <row r="20" spans="1:5" s="11" customFormat="1" ht="33.6" customHeight="1" x14ac:dyDescent="0.2">
      <c r="A20" s="72" t="s">
        <v>63</v>
      </c>
      <c r="B20" s="47" t="s">
        <v>18</v>
      </c>
      <c r="C20" s="47" t="s">
        <v>26</v>
      </c>
      <c r="D20" s="47" t="s">
        <v>17</v>
      </c>
      <c r="E20" s="73" t="s">
        <v>27</v>
      </c>
    </row>
    <row r="21" spans="1:5" x14ac:dyDescent="0.25">
      <c r="A21" s="77">
        <v>0.17499999999999999</v>
      </c>
      <c r="B21" s="75">
        <f>_xlfn.XLOOKUP(INFO!$E$29,'Aree territoriali'!$A$2:$A$10,'Aree territoriali'!$D$2:$D$10,0)</f>
        <v>0</v>
      </c>
      <c r="C21" s="33">
        <f>+ROUND(A16*B21/100,2)</f>
        <v>0</v>
      </c>
      <c r="D21" s="49">
        <f>ROUND((B11*A21)/100,2)</f>
        <v>0</v>
      </c>
      <c r="E21" s="50">
        <f>+C21-(D21+A24)</f>
        <v>0</v>
      </c>
    </row>
    <row r="23" spans="1:5" x14ac:dyDescent="0.25">
      <c r="A23" s="47" t="s">
        <v>70</v>
      </c>
    </row>
    <row r="24" spans="1:5" x14ac:dyDescent="0.25">
      <c r="A24" s="83"/>
    </row>
    <row r="25" spans="1:5" x14ac:dyDescent="0.25">
      <c r="A25" s="99" t="str">
        <f>IF(ABS(A24)&gt;ROUND(ABS(D21*2%),2),"Attenzione: l'importo supera l'arrotondamento massimo consentito","")</f>
        <v/>
      </c>
    </row>
    <row r="26" spans="1:5" x14ac:dyDescent="0.25">
      <c r="A26" s="99"/>
    </row>
  </sheetData>
  <sheetProtection algorithmName="SHA-512" hashValue="jhIeuBuXeeIj4Z9tbPN6RcgZj3bGCN/qByivfm/2v6v6egPyfdmxiCCkswlF7DmpgIpu+8RZBbQWGSDMBZwdQA==" saltValue="En6GAfuAOCHERzhMgT+QHw==" spinCount="100000" sheet="1" objects="1" scenarios="1" selectLockedCells="1"/>
  <mergeCells count="9">
    <mergeCell ref="A25:A26"/>
    <mergeCell ref="B7:C7"/>
    <mergeCell ref="A1:C1"/>
    <mergeCell ref="A2:C2"/>
    <mergeCell ref="A3:C3"/>
    <mergeCell ref="B4:C4"/>
    <mergeCell ref="B5:C5"/>
    <mergeCell ref="B6:C6"/>
    <mergeCell ref="C9:C10"/>
  </mergeCells>
  <conditionalFormatting sqref="A25">
    <cfRule type="containsText" dxfId="3" priority="1" operator="containsText" text="Attenzione: l'importo supera l'arrotondamento massimo consentito">
      <formula>NOT(ISERROR(SEARCH("Attenzione: l'importo supera l'arrotondamento massimo consentito",A25)))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70C75-49AC-4477-A56A-7B91A65C6F10}">
  <dimension ref="A1:I26"/>
  <sheetViews>
    <sheetView showGridLines="0" zoomScale="90" zoomScaleNormal="90" workbookViewId="0">
      <selection activeCell="A24" sqref="A24"/>
    </sheetView>
  </sheetViews>
  <sheetFormatPr defaultColWidth="8.85546875" defaultRowHeight="15" x14ac:dyDescent="0.25"/>
  <cols>
    <col min="1" max="3" width="39.7109375" style="34" customWidth="1"/>
    <col min="4" max="6" width="15.7109375" style="34" customWidth="1"/>
    <col min="7" max="16384" width="8.85546875" style="34"/>
  </cols>
  <sheetData>
    <row r="1" spans="1:9" ht="42" customHeight="1" x14ac:dyDescent="0.25">
      <c r="A1" s="101" t="s">
        <v>21</v>
      </c>
      <c r="B1" s="101"/>
      <c r="C1" s="101"/>
      <c r="D1" s="30"/>
      <c r="E1" s="30"/>
      <c r="F1" s="30"/>
      <c r="G1" s="30"/>
      <c r="H1" s="30"/>
      <c r="I1" s="30"/>
    </row>
    <row r="2" spans="1:9" x14ac:dyDescent="0.25">
      <c r="A2" s="101" t="s">
        <v>19</v>
      </c>
      <c r="B2" s="101"/>
      <c r="C2" s="101"/>
      <c r="D2" s="30"/>
      <c r="E2" s="30"/>
      <c r="F2" s="30"/>
      <c r="G2" s="30"/>
      <c r="H2" s="30"/>
      <c r="I2" s="30"/>
    </row>
    <row r="3" spans="1:9" x14ac:dyDescent="0.25">
      <c r="A3" s="101" t="s">
        <v>57</v>
      </c>
      <c r="B3" s="101"/>
      <c r="C3" s="101"/>
      <c r="D3" s="30"/>
      <c r="E3" s="30"/>
      <c r="F3" s="30"/>
      <c r="G3" s="30"/>
      <c r="H3" s="30"/>
      <c r="I3" s="30"/>
    </row>
    <row r="4" spans="1:9" x14ac:dyDescent="0.25">
      <c r="A4" s="27" t="s">
        <v>10</v>
      </c>
      <c r="B4" s="102">
        <f>INFO!E8</f>
        <v>0</v>
      </c>
      <c r="C4" s="102"/>
      <c r="D4" s="29"/>
      <c r="E4" s="29"/>
      <c r="F4" s="29"/>
      <c r="G4" s="29"/>
      <c r="H4" s="29"/>
      <c r="I4" s="29"/>
    </row>
    <row r="5" spans="1:9" x14ac:dyDescent="0.25">
      <c r="A5" s="27" t="s">
        <v>12</v>
      </c>
      <c r="B5" s="103">
        <f>INFO!E27</f>
        <v>0</v>
      </c>
      <c r="C5" s="103"/>
      <c r="D5" s="31"/>
      <c r="E5" s="31"/>
      <c r="F5" s="31"/>
      <c r="G5" s="31"/>
      <c r="H5" s="31"/>
      <c r="I5" s="31"/>
    </row>
    <row r="6" spans="1:9" x14ac:dyDescent="0.25">
      <c r="A6" s="27" t="s">
        <v>15</v>
      </c>
      <c r="B6" s="103">
        <f>INFO!E29</f>
        <v>0</v>
      </c>
      <c r="C6" s="103"/>
      <c r="D6" s="31"/>
      <c r="E6" s="31"/>
      <c r="F6" s="31"/>
      <c r="G6" s="31"/>
      <c r="H6" s="31"/>
      <c r="I6" s="31"/>
    </row>
    <row r="7" spans="1:9" x14ac:dyDescent="0.25">
      <c r="A7" s="28" t="s">
        <v>69</v>
      </c>
      <c r="B7" s="100">
        <v>2023</v>
      </c>
      <c r="C7" s="100"/>
      <c r="D7" s="29"/>
      <c r="E7" s="29"/>
      <c r="F7" s="29"/>
      <c r="G7" s="29"/>
      <c r="H7" s="29"/>
      <c r="I7" s="29"/>
    </row>
    <row r="9" spans="1:9" ht="57" customHeight="1" x14ac:dyDescent="0.25">
      <c r="A9" s="35" t="s">
        <v>75</v>
      </c>
      <c r="B9" s="35" t="s">
        <v>76</v>
      </c>
      <c r="C9" s="35" t="s">
        <v>76</v>
      </c>
      <c r="D9" s="105" t="s">
        <v>72</v>
      </c>
      <c r="E9" s="106"/>
      <c r="F9" s="106"/>
    </row>
    <row r="10" spans="1:9" ht="23.45" customHeight="1" x14ac:dyDescent="0.25">
      <c r="A10" s="36"/>
      <c r="B10" s="37" t="s">
        <v>53</v>
      </c>
      <c r="C10" s="37" t="s">
        <v>54</v>
      </c>
      <c r="D10" s="105"/>
      <c r="E10" s="106"/>
      <c r="F10" s="106"/>
    </row>
    <row r="11" spans="1:9" ht="14.45" customHeight="1" x14ac:dyDescent="0.25">
      <c r="A11" s="32"/>
      <c r="B11" s="32"/>
      <c r="C11" s="32"/>
    </row>
    <row r="12" spans="1:9" x14ac:dyDescent="0.25">
      <c r="A12" s="38"/>
      <c r="B12" s="39"/>
      <c r="C12" s="39"/>
    </row>
    <row r="13" spans="1:9" x14ac:dyDescent="0.25">
      <c r="A13" s="40" t="s">
        <v>20</v>
      </c>
      <c r="B13" s="41"/>
      <c r="C13" s="41"/>
      <c r="D13" s="41"/>
      <c r="E13" s="41"/>
      <c r="F13" s="76">
        <v>1.1000000000000001</v>
      </c>
    </row>
    <row r="14" spans="1:9" x14ac:dyDescent="0.25">
      <c r="A14" s="38"/>
      <c r="B14" s="39"/>
      <c r="C14" s="39"/>
    </row>
    <row r="15" spans="1:9" ht="45" x14ac:dyDescent="0.25">
      <c r="A15" s="72" t="s">
        <v>28</v>
      </c>
      <c r="B15" s="43"/>
    </row>
    <row r="16" spans="1:9" x14ac:dyDescent="0.25">
      <c r="A16" s="33">
        <f>+A11*$F$13</f>
        <v>0</v>
      </c>
      <c r="B16" s="44"/>
    </row>
    <row r="17" spans="1:6" x14ac:dyDescent="0.25">
      <c r="A17" s="38"/>
      <c r="B17" s="45"/>
      <c r="C17" s="45"/>
    </row>
    <row r="18" spans="1:6" x14ac:dyDescent="0.25">
      <c r="A18" s="46" t="s">
        <v>25</v>
      </c>
      <c r="B18" s="39"/>
      <c r="C18" s="39"/>
    </row>
    <row r="19" spans="1:6" x14ac:dyDescent="0.25">
      <c r="A19" s="46"/>
      <c r="B19" s="39"/>
      <c r="C19" s="39"/>
    </row>
    <row r="20" spans="1:6" s="11" customFormat="1" ht="33.6" customHeight="1" x14ac:dyDescent="0.2">
      <c r="A20" s="72" t="s">
        <v>55</v>
      </c>
      <c r="B20" s="72" t="s">
        <v>56</v>
      </c>
      <c r="C20" s="47" t="s">
        <v>18</v>
      </c>
      <c r="D20" s="47" t="s">
        <v>26</v>
      </c>
      <c r="E20" s="47" t="s">
        <v>17</v>
      </c>
      <c r="F20" s="73" t="s">
        <v>27</v>
      </c>
    </row>
    <row r="21" spans="1:6" x14ac:dyDescent="0.25">
      <c r="A21" s="77">
        <v>0.17</v>
      </c>
      <c r="B21" s="74">
        <v>0.17499999999999999</v>
      </c>
      <c r="C21" s="75">
        <f>_xlfn.XLOOKUP(INFO!$E$29,'Aree territoriali'!$A$2:$A$10,'Aree territoriali'!$D$2:$D$10,0)</f>
        <v>0</v>
      </c>
      <c r="D21" s="33">
        <f>+ROUND(A16*C21/100,2)</f>
        <v>0</v>
      </c>
      <c r="E21" s="49">
        <f>ROUND(((B11*A21)+(C11*B21))/100,2)</f>
        <v>0</v>
      </c>
      <c r="F21" s="50">
        <f>+D21-(E21+A24)</f>
        <v>0</v>
      </c>
    </row>
    <row r="23" spans="1:6" x14ac:dyDescent="0.25">
      <c r="A23" s="47" t="s">
        <v>70</v>
      </c>
    </row>
    <row r="24" spans="1:6" x14ac:dyDescent="0.25">
      <c r="A24" s="83"/>
    </row>
    <row r="25" spans="1:6" x14ac:dyDescent="0.25">
      <c r="A25" s="99" t="str">
        <f>IF(ABS(A24)&gt;ROUND(ABS(E21*2%),2),"Attenzione: l'importo supera l'arrotondamento massimo consentito","")</f>
        <v/>
      </c>
    </row>
    <row r="26" spans="1:6" x14ac:dyDescent="0.25">
      <c r="A26" s="99"/>
    </row>
  </sheetData>
  <sheetProtection algorithmName="SHA-512" hashValue="Wi3IOcI/xcy5IB09bv9KnWJ4S+CiLd1P7vJli+xPSo/W4S9oOiyesFar5qoelVelS1Xm79+xJYCF082bd0Q5Ww==" saltValue="cDDYJiPWyc+pEi5/NbFJ1g==" spinCount="100000" sheet="1" objects="1" scenarios="1" selectLockedCells="1"/>
  <mergeCells count="9">
    <mergeCell ref="A1:C1"/>
    <mergeCell ref="A2:C2"/>
    <mergeCell ref="A3:C3"/>
    <mergeCell ref="D9:F10"/>
    <mergeCell ref="A25:A26"/>
    <mergeCell ref="B4:C4"/>
    <mergeCell ref="B5:C5"/>
    <mergeCell ref="B6:C6"/>
    <mergeCell ref="B7:C7"/>
  </mergeCells>
  <conditionalFormatting sqref="A25">
    <cfRule type="containsText" dxfId="2" priority="1" operator="containsText" text="Attenzione: l'importo supera l'arrotondamento massimo consentito">
      <formula>NOT(ISERROR(SEARCH("Attenzione: l'importo supera l'arrotondamento massimo consentito",A25)))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6"/>
  <sheetViews>
    <sheetView showGridLines="0" topLeftCell="A6" zoomScale="90" zoomScaleNormal="90" workbookViewId="0">
      <selection activeCell="A24" sqref="A24"/>
    </sheetView>
  </sheetViews>
  <sheetFormatPr defaultColWidth="8.85546875" defaultRowHeight="15" x14ac:dyDescent="0.25"/>
  <cols>
    <col min="1" max="3" width="39.7109375" style="34" customWidth="1"/>
    <col min="4" max="6" width="15.7109375" style="34" customWidth="1"/>
    <col min="7" max="16384" width="8.85546875" style="34"/>
  </cols>
  <sheetData>
    <row r="1" spans="1:9" ht="42" customHeight="1" x14ac:dyDescent="0.25">
      <c r="A1" s="101" t="s">
        <v>21</v>
      </c>
      <c r="B1" s="101"/>
      <c r="C1" s="101"/>
      <c r="D1" s="30"/>
      <c r="E1" s="30"/>
      <c r="F1" s="30"/>
      <c r="G1" s="30"/>
      <c r="H1" s="30"/>
      <c r="I1" s="30"/>
    </row>
    <row r="2" spans="1:9" x14ac:dyDescent="0.25">
      <c r="A2" s="101" t="s">
        <v>19</v>
      </c>
      <c r="B2" s="101"/>
      <c r="C2" s="101"/>
      <c r="D2" s="30"/>
      <c r="E2" s="30"/>
      <c r="F2" s="30"/>
      <c r="G2" s="30"/>
      <c r="H2" s="30"/>
      <c r="I2" s="30"/>
    </row>
    <row r="3" spans="1:9" x14ac:dyDescent="0.25">
      <c r="A3" s="101" t="s">
        <v>29</v>
      </c>
      <c r="B3" s="101"/>
      <c r="C3" s="101"/>
      <c r="D3" s="30"/>
      <c r="E3" s="30"/>
      <c r="F3" s="30"/>
      <c r="G3" s="30"/>
      <c r="H3" s="30"/>
      <c r="I3" s="30"/>
    </row>
    <row r="4" spans="1:9" x14ac:dyDescent="0.25">
      <c r="A4" s="27" t="s">
        <v>10</v>
      </c>
      <c r="B4" s="102">
        <f>INFO!E8</f>
        <v>0</v>
      </c>
      <c r="C4" s="102"/>
      <c r="D4" s="29"/>
      <c r="E4" s="29"/>
      <c r="F4" s="29"/>
      <c r="G4" s="29"/>
      <c r="H4" s="29"/>
      <c r="I4" s="29"/>
    </row>
    <row r="5" spans="1:9" x14ac:dyDescent="0.25">
      <c r="A5" s="27" t="s">
        <v>12</v>
      </c>
      <c r="B5" s="103">
        <f>INFO!E27</f>
        <v>0</v>
      </c>
      <c r="C5" s="103"/>
      <c r="D5" s="31"/>
      <c r="E5" s="31"/>
      <c r="F5" s="31"/>
      <c r="G5" s="31"/>
      <c r="H5" s="31"/>
      <c r="I5" s="31"/>
    </row>
    <row r="6" spans="1:9" x14ac:dyDescent="0.25">
      <c r="A6" s="27" t="s">
        <v>15</v>
      </c>
      <c r="B6" s="103">
        <f>INFO!E29</f>
        <v>0</v>
      </c>
      <c r="C6" s="103"/>
      <c r="D6" s="31"/>
      <c r="E6" s="31"/>
      <c r="F6" s="31"/>
      <c r="G6" s="31"/>
      <c r="H6" s="31"/>
      <c r="I6" s="31"/>
    </row>
    <row r="7" spans="1:9" x14ac:dyDescent="0.25">
      <c r="A7" s="28" t="s">
        <v>69</v>
      </c>
      <c r="B7" s="100">
        <v>2022</v>
      </c>
      <c r="C7" s="100"/>
      <c r="D7" s="29"/>
      <c r="E7" s="29"/>
      <c r="F7" s="29"/>
      <c r="G7" s="29"/>
      <c r="H7" s="29"/>
      <c r="I7" s="29"/>
    </row>
    <row r="9" spans="1:9" ht="57" customHeight="1" x14ac:dyDescent="0.25">
      <c r="A9" s="35" t="s">
        <v>75</v>
      </c>
      <c r="B9" s="35" t="s">
        <v>76</v>
      </c>
      <c r="C9" s="35" t="s">
        <v>76</v>
      </c>
      <c r="D9" s="105" t="s">
        <v>73</v>
      </c>
      <c r="E9" s="107"/>
      <c r="F9" s="107"/>
    </row>
    <row r="10" spans="1:9" ht="23.45" customHeight="1" x14ac:dyDescent="0.25">
      <c r="A10" s="36"/>
      <c r="B10" s="37" t="s">
        <v>32</v>
      </c>
      <c r="C10" s="37" t="s">
        <v>33</v>
      </c>
      <c r="D10" s="105"/>
      <c r="E10" s="107"/>
      <c r="F10" s="107"/>
    </row>
    <row r="11" spans="1:9" ht="14.45" customHeight="1" x14ac:dyDescent="0.25">
      <c r="A11" s="32"/>
      <c r="B11" s="32"/>
      <c r="C11" s="32"/>
    </row>
    <row r="12" spans="1:9" x14ac:dyDescent="0.25">
      <c r="A12" s="38"/>
      <c r="B12" s="39"/>
      <c r="C12" s="39"/>
    </row>
    <row r="13" spans="1:9" x14ac:dyDescent="0.25">
      <c r="A13" s="40" t="s">
        <v>20</v>
      </c>
      <c r="B13" s="41"/>
      <c r="C13" s="41"/>
      <c r="D13" s="41"/>
      <c r="E13" s="41"/>
      <c r="F13" s="42">
        <v>1.1020000000000001</v>
      </c>
    </row>
    <row r="14" spans="1:9" x14ac:dyDescent="0.25">
      <c r="A14" s="38"/>
      <c r="B14" s="39"/>
      <c r="C14" s="39"/>
    </row>
    <row r="15" spans="1:9" ht="45" x14ac:dyDescent="0.25">
      <c r="A15" s="72" t="s">
        <v>28</v>
      </c>
      <c r="B15" s="43"/>
    </row>
    <row r="16" spans="1:9" x14ac:dyDescent="0.25">
      <c r="A16" s="33">
        <f>+A11*$F$13</f>
        <v>0</v>
      </c>
      <c r="B16" s="44"/>
    </row>
    <row r="17" spans="1:6" x14ac:dyDescent="0.25">
      <c r="A17" s="38"/>
      <c r="B17" s="45"/>
      <c r="C17" s="45"/>
    </row>
    <row r="18" spans="1:6" x14ac:dyDescent="0.25">
      <c r="A18" s="46" t="s">
        <v>25</v>
      </c>
      <c r="B18" s="39"/>
      <c r="C18" s="39"/>
    </row>
    <row r="19" spans="1:6" x14ac:dyDescent="0.25">
      <c r="A19" s="46"/>
      <c r="B19" s="39"/>
      <c r="C19" s="39"/>
    </row>
    <row r="20" spans="1:6" s="11" customFormat="1" ht="33.6" customHeight="1" x14ac:dyDescent="0.2">
      <c r="A20" s="72" t="s">
        <v>51</v>
      </c>
      <c r="B20" s="72" t="s">
        <v>52</v>
      </c>
      <c r="C20" s="47" t="s">
        <v>18</v>
      </c>
      <c r="D20" s="47" t="s">
        <v>26</v>
      </c>
      <c r="E20" s="47" t="s">
        <v>17</v>
      </c>
      <c r="F20" s="73" t="s">
        <v>27</v>
      </c>
    </row>
    <row r="21" spans="1:6" x14ac:dyDescent="0.25">
      <c r="A21" s="48">
        <v>0.17699999999999999</v>
      </c>
      <c r="B21" s="74">
        <v>0.17</v>
      </c>
      <c r="C21" s="75">
        <f>_xlfn.XLOOKUP(INFO!$E$29,'Aree territoriali'!$A$2:$A$10,'Aree territoriali'!$D$2:$D$10,0)</f>
        <v>0</v>
      </c>
      <c r="D21" s="33">
        <f>+ROUND(A16*C21/100,2)</f>
        <v>0</v>
      </c>
      <c r="E21" s="49">
        <f>ROUND(((B11*A21)+(C11*B21))/100,2)</f>
        <v>0</v>
      </c>
      <c r="F21" s="50">
        <f>+D21-(E21+A24)</f>
        <v>0</v>
      </c>
    </row>
    <row r="23" spans="1:6" x14ac:dyDescent="0.25">
      <c r="A23" s="47" t="s">
        <v>70</v>
      </c>
    </row>
    <row r="24" spans="1:6" x14ac:dyDescent="0.25">
      <c r="A24" s="83"/>
    </row>
    <row r="25" spans="1:6" x14ac:dyDescent="0.25">
      <c r="A25" s="99" t="str">
        <f>IF(ABS(A24)&gt;ROUND(ABS(E21*2%),2),"Attenzione: l'importo supera l'arrotondamento massimo consentito","")</f>
        <v/>
      </c>
    </row>
    <row r="26" spans="1:6" x14ac:dyDescent="0.25">
      <c r="A26" s="99"/>
    </row>
  </sheetData>
  <sheetProtection algorithmName="SHA-512" hashValue="r522n9vcsLa/jMdXQ8ZJetcQrZGSHd6ZnwVnLu/B94SFDpi8a1QHB1KOLMa3P/y7puIafXpGEY3iU8kzxPFc9g==" saltValue="upNZqyx09biXcrfxx/8R0Q==" spinCount="100000" sheet="1" objects="1" scenarios="1" selectLockedCells="1"/>
  <mergeCells count="9">
    <mergeCell ref="A1:C1"/>
    <mergeCell ref="A2:C2"/>
    <mergeCell ref="A3:C3"/>
    <mergeCell ref="D9:F10"/>
    <mergeCell ref="A25:A26"/>
    <mergeCell ref="B4:C4"/>
    <mergeCell ref="B5:C5"/>
    <mergeCell ref="B6:C6"/>
    <mergeCell ref="B7:C7"/>
  </mergeCells>
  <conditionalFormatting sqref="A25">
    <cfRule type="containsText" dxfId="1" priority="1" operator="containsText" text="Attenzione: l'importo supera l'arrotondamento massimo consentito">
      <formula>NOT(ISERROR(SEARCH("Attenzione: l'importo supera l'arrotondamento massimo consentito",A25)))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5"/>
  <sheetViews>
    <sheetView showGridLines="0" topLeftCell="A6" zoomScale="90" zoomScaleNormal="90" workbookViewId="0">
      <selection activeCell="B10" sqref="B10"/>
    </sheetView>
  </sheetViews>
  <sheetFormatPr defaultColWidth="8.85546875" defaultRowHeight="15" x14ac:dyDescent="0.25"/>
  <cols>
    <col min="1" max="2" width="39.7109375" style="34" customWidth="1"/>
    <col min="3" max="5" width="15.7109375" style="34" customWidth="1"/>
    <col min="6" max="16384" width="8.85546875" style="34"/>
  </cols>
  <sheetData>
    <row r="1" spans="1:9" ht="42" customHeight="1" x14ac:dyDescent="0.25">
      <c r="A1" s="101" t="s">
        <v>21</v>
      </c>
      <c r="B1" s="101"/>
      <c r="C1" s="101"/>
      <c r="D1" s="30"/>
      <c r="E1" s="30"/>
      <c r="F1" s="30"/>
      <c r="G1" s="30"/>
      <c r="H1" s="30"/>
      <c r="I1" s="30"/>
    </row>
    <row r="2" spans="1:9" x14ac:dyDescent="0.25">
      <c r="A2" s="101" t="s">
        <v>19</v>
      </c>
      <c r="B2" s="101"/>
      <c r="C2" s="101"/>
      <c r="D2" s="30"/>
      <c r="E2" s="30"/>
      <c r="F2" s="30"/>
      <c r="G2" s="30"/>
      <c r="H2" s="30"/>
      <c r="I2" s="30"/>
    </row>
    <row r="3" spans="1:9" x14ac:dyDescent="0.25">
      <c r="A3" s="101" t="s">
        <v>24</v>
      </c>
      <c r="B3" s="101"/>
      <c r="C3" s="101"/>
      <c r="D3" s="30"/>
      <c r="E3" s="30"/>
      <c r="F3" s="30"/>
      <c r="G3" s="30"/>
      <c r="H3" s="30"/>
      <c r="I3" s="30"/>
    </row>
    <row r="4" spans="1:9" x14ac:dyDescent="0.25">
      <c r="A4" s="27" t="s">
        <v>10</v>
      </c>
      <c r="B4" s="102">
        <f>INFO!E8</f>
        <v>0</v>
      </c>
      <c r="C4" s="102"/>
      <c r="D4" s="29"/>
      <c r="E4" s="29"/>
      <c r="F4" s="29"/>
      <c r="G4" s="29"/>
      <c r="H4" s="29"/>
      <c r="I4" s="29"/>
    </row>
    <row r="5" spans="1:9" x14ac:dyDescent="0.25">
      <c r="A5" s="27" t="s">
        <v>12</v>
      </c>
      <c r="B5" s="103">
        <f>INFO!E27</f>
        <v>0</v>
      </c>
      <c r="C5" s="103"/>
      <c r="D5" s="31"/>
      <c r="E5" s="31"/>
      <c r="F5" s="31"/>
      <c r="G5" s="31"/>
      <c r="H5" s="31"/>
      <c r="I5" s="31"/>
    </row>
    <row r="6" spans="1:9" x14ac:dyDescent="0.25">
      <c r="A6" s="27" t="s">
        <v>15</v>
      </c>
      <c r="B6" s="103">
        <f>INFO!E29</f>
        <v>0</v>
      </c>
      <c r="C6" s="103"/>
      <c r="D6" s="31"/>
      <c r="E6" s="31"/>
      <c r="F6" s="31"/>
      <c r="G6" s="31"/>
      <c r="H6" s="31"/>
      <c r="I6" s="31"/>
    </row>
    <row r="7" spans="1:9" x14ac:dyDescent="0.25">
      <c r="A7" s="28" t="s">
        <v>69</v>
      </c>
      <c r="B7" s="100">
        <v>2021</v>
      </c>
      <c r="C7" s="100"/>
      <c r="D7" s="29"/>
      <c r="E7" s="29"/>
      <c r="F7" s="29"/>
      <c r="G7" s="29"/>
      <c r="H7" s="29"/>
      <c r="I7" s="29"/>
    </row>
    <row r="9" spans="1:9" ht="52.15" customHeight="1" x14ac:dyDescent="0.25">
      <c r="A9" s="51" t="s">
        <v>75</v>
      </c>
      <c r="B9" s="52" t="s">
        <v>76</v>
      </c>
      <c r="C9" s="105" t="s">
        <v>74</v>
      </c>
      <c r="D9" s="106"/>
      <c r="E9" s="106"/>
    </row>
    <row r="10" spans="1:9" ht="14.45" customHeight="1" x14ac:dyDescent="0.25">
      <c r="A10" s="32"/>
      <c r="B10" s="32"/>
    </row>
    <row r="11" spans="1:9" x14ac:dyDescent="0.25">
      <c r="A11" s="38"/>
      <c r="B11" s="39"/>
      <c r="C11" s="39"/>
    </row>
    <row r="12" spans="1:9" x14ac:dyDescent="0.25">
      <c r="A12" s="40" t="s">
        <v>20</v>
      </c>
      <c r="B12" s="41"/>
      <c r="C12" s="41"/>
      <c r="D12" s="41"/>
      <c r="E12" s="41"/>
      <c r="F12" s="42">
        <v>1.1020000000000001</v>
      </c>
    </row>
    <row r="13" spans="1:9" x14ac:dyDescent="0.25">
      <c r="A13" s="38"/>
      <c r="B13" s="39"/>
      <c r="C13" s="39"/>
    </row>
    <row r="14" spans="1:9" ht="45" x14ac:dyDescent="0.25">
      <c r="A14" s="72" t="s">
        <v>28</v>
      </c>
      <c r="B14" s="43"/>
    </row>
    <row r="15" spans="1:9" x14ac:dyDescent="0.25">
      <c r="A15" s="53">
        <f>+A10*$F$12</f>
        <v>0</v>
      </c>
      <c r="B15" s="44"/>
    </row>
    <row r="16" spans="1:9" x14ac:dyDescent="0.25">
      <c r="A16" s="38"/>
      <c r="B16" s="45"/>
      <c r="C16" s="45"/>
    </row>
    <row r="17" spans="1:5" x14ac:dyDescent="0.25">
      <c r="A17" s="46" t="s">
        <v>25</v>
      </c>
      <c r="B17" s="39"/>
      <c r="C17" s="39"/>
    </row>
    <row r="18" spans="1:5" x14ac:dyDescent="0.25">
      <c r="A18" s="46"/>
      <c r="B18" s="39"/>
      <c r="C18" s="39"/>
    </row>
    <row r="19" spans="1:5" s="11" customFormat="1" ht="33.6" customHeight="1" x14ac:dyDescent="0.2">
      <c r="A19" s="47" t="s">
        <v>23</v>
      </c>
      <c r="B19" s="47" t="s">
        <v>18</v>
      </c>
      <c r="C19" s="47" t="s">
        <v>26</v>
      </c>
      <c r="D19" s="47" t="s">
        <v>17</v>
      </c>
      <c r="E19" s="73" t="s">
        <v>27</v>
      </c>
    </row>
    <row r="20" spans="1:5" x14ac:dyDescent="0.25">
      <c r="A20" s="48">
        <v>0.17699999999999999</v>
      </c>
      <c r="B20" s="75">
        <f>_xlfn.XLOOKUP(INFO!$E$29,'Aree territoriali'!$A$2:$A$10,'Aree territoriali'!$D$2:$D$10,0)</f>
        <v>0</v>
      </c>
      <c r="C20" s="53">
        <f>+ROUND(A15*B20/100,2)</f>
        <v>0</v>
      </c>
      <c r="D20" s="53">
        <f>+ROUND(B10*A20/100,2)</f>
        <v>0</v>
      </c>
      <c r="E20" s="54">
        <f>+C20-(D20+A23)</f>
        <v>0</v>
      </c>
    </row>
    <row r="22" spans="1:5" x14ac:dyDescent="0.25">
      <c r="A22" s="47" t="s">
        <v>70</v>
      </c>
    </row>
    <row r="23" spans="1:5" x14ac:dyDescent="0.25">
      <c r="A23" s="83"/>
    </row>
    <row r="24" spans="1:5" x14ac:dyDescent="0.25">
      <c r="A24" s="99" t="str">
        <f>IF(ABS(A23)&gt;ROUND(ABS(D20*2%),2),"Attenzione: l'importo supera l'arrotondamento massimo consentito","")</f>
        <v/>
      </c>
    </row>
    <row r="25" spans="1:5" x14ac:dyDescent="0.25">
      <c r="A25" s="99"/>
    </row>
  </sheetData>
  <sheetProtection algorithmName="SHA-512" hashValue="gaBaWSZ9lnqxN5DiANYxVQP+DuhlzH0bCIptcQYwK/U9B2GDI/a3OnHA2O9LBpznzuFoU6Wl8gcpBl2Gn+MKbw==" saltValue="NYNb4MoXM/ks0e40PGx15Q==" spinCount="100000" sheet="1" objects="1" scenarios="1" selectLockedCells="1"/>
  <mergeCells count="9">
    <mergeCell ref="A1:C1"/>
    <mergeCell ref="A2:C2"/>
    <mergeCell ref="A3:C3"/>
    <mergeCell ref="C9:E9"/>
    <mergeCell ref="A24:A25"/>
    <mergeCell ref="B4:C4"/>
    <mergeCell ref="B5:C5"/>
    <mergeCell ref="B6:C6"/>
    <mergeCell ref="B7:C7"/>
  </mergeCells>
  <conditionalFormatting sqref="A24">
    <cfRule type="containsText" dxfId="0" priority="1" operator="containsText" text="Attenzione: l'importo supera l'arrotondamento massimo consentito">
      <formula>NOT(ISERROR(SEARCH("Attenzione: l'importo supera l'arrotondamento massimo consentito",A24)))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showGridLines="0" zoomScale="90" zoomScaleNormal="90" workbookViewId="0">
      <selection sqref="A1:B1"/>
    </sheetView>
  </sheetViews>
  <sheetFormatPr defaultColWidth="8.85546875" defaultRowHeight="15.75" x14ac:dyDescent="0.25"/>
  <cols>
    <col min="1" max="1" width="24.28515625" style="55" customWidth="1"/>
    <col min="2" max="2" width="53.28515625" style="55" customWidth="1"/>
    <col min="3" max="16384" width="8.85546875" style="55"/>
  </cols>
  <sheetData>
    <row r="1" spans="1:9" ht="18.600000000000001" customHeight="1" x14ac:dyDescent="0.25">
      <c r="A1" s="108" t="s">
        <v>21</v>
      </c>
      <c r="B1" s="108"/>
      <c r="C1" s="56"/>
      <c r="D1" s="56"/>
      <c r="E1" s="56"/>
      <c r="F1" s="56"/>
      <c r="G1" s="56"/>
      <c r="H1" s="56"/>
      <c r="I1" s="56"/>
    </row>
    <row r="2" spans="1:9" ht="18.600000000000001" customHeight="1" x14ac:dyDescent="0.25">
      <c r="A2" s="108" t="s">
        <v>19</v>
      </c>
      <c r="B2" s="108"/>
      <c r="C2" s="56"/>
      <c r="D2" s="56"/>
      <c r="E2" s="56"/>
      <c r="F2" s="56"/>
      <c r="G2" s="56"/>
      <c r="H2" s="56"/>
      <c r="I2" s="56"/>
    </row>
    <row r="3" spans="1:9" ht="18.600000000000001" customHeight="1" thickBot="1" x14ac:dyDescent="0.3">
      <c r="A3" s="56"/>
      <c r="B3" s="56"/>
      <c r="C3" s="56"/>
      <c r="D3" s="56"/>
      <c r="E3" s="56"/>
      <c r="F3" s="56"/>
      <c r="G3" s="56"/>
      <c r="H3" s="56"/>
      <c r="I3" s="56"/>
    </row>
    <row r="4" spans="1:9" x14ac:dyDescent="0.25">
      <c r="A4" s="57" t="s">
        <v>10</v>
      </c>
      <c r="B4" s="78">
        <f>+INFO!E8</f>
        <v>0</v>
      </c>
      <c r="C4" s="58"/>
      <c r="D4" s="58"/>
      <c r="E4" s="58"/>
      <c r="F4" s="58"/>
      <c r="G4" s="58"/>
      <c r="H4" s="58"/>
      <c r="I4" s="58"/>
    </row>
    <row r="5" spans="1:9" x14ac:dyDescent="0.25">
      <c r="A5" s="59" t="s">
        <v>12</v>
      </c>
      <c r="B5" s="80">
        <f>INFO!E27</f>
        <v>0</v>
      </c>
      <c r="C5" s="60"/>
      <c r="D5" s="60"/>
      <c r="E5" s="60"/>
      <c r="F5" s="60"/>
      <c r="G5" s="60"/>
      <c r="H5" s="60"/>
      <c r="I5" s="60"/>
    </row>
    <row r="6" spans="1:9" ht="16.5" thickBot="1" x14ac:dyDescent="0.3">
      <c r="A6" s="61" t="s">
        <v>15</v>
      </c>
      <c r="B6" s="79">
        <f>INFO!E29</f>
        <v>0</v>
      </c>
      <c r="C6" s="58"/>
      <c r="D6" s="58"/>
      <c r="E6" s="58"/>
      <c r="F6" s="58"/>
      <c r="G6" s="58"/>
      <c r="H6" s="58"/>
      <c r="I6" s="58"/>
    </row>
    <row r="8" spans="1:9" ht="16.5" thickBot="1" x14ac:dyDescent="0.3"/>
    <row r="9" spans="1:9" x14ac:dyDescent="0.25">
      <c r="A9" s="57" t="s">
        <v>30</v>
      </c>
      <c r="B9" s="82" t="s">
        <v>64</v>
      </c>
      <c r="C9" s="58"/>
      <c r="D9" s="58"/>
      <c r="E9" s="58"/>
      <c r="F9" s="58"/>
      <c r="G9" s="58"/>
      <c r="H9" s="58"/>
      <c r="I9" s="58"/>
    </row>
    <row r="10" spans="1:9" x14ac:dyDescent="0.25">
      <c r="A10" s="63" t="s">
        <v>16</v>
      </c>
      <c r="B10" s="64">
        <f>'Cong. 2024'!C21</f>
        <v>0</v>
      </c>
    </row>
    <row r="11" spans="1:9" x14ac:dyDescent="0.25">
      <c r="A11" s="63" t="s">
        <v>17</v>
      </c>
      <c r="B11" s="64">
        <f>'Cong. 2024'!D21</f>
        <v>0</v>
      </c>
    </row>
    <row r="12" spans="1:9" x14ac:dyDescent="0.25">
      <c r="A12" s="84" t="s">
        <v>70</v>
      </c>
      <c r="B12" s="85">
        <f>'Cong. 2024'!A24</f>
        <v>0</v>
      </c>
    </row>
    <row r="13" spans="1:9" ht="16.5" thickBot="1" x14ac:dyDescent="0.3">
      <c r="A13" s="65" t="s">
        <v>27</v>
      </c>
      <c r="B13" s="66">
        <f>'Cong. 2024'!E21</f>
        <v>0</v>
      </c>
    </row>
    <row r="14" spans="1:9" ht="16.5" thickBot="1" x14ac:dyDescent="0.3"/>
    <row r="15" spans="1:9" x14ac:dyDescent="0.25">
      <c r="A15" s="57" t="s">
        <v>30</v>
      </c>
      <c r="B15" s="62">
        <v>2023</v>
      </c>
    </row>
    <row r="16" spans="1:9" x14ac:dyDescent="0.25">
      <c r="A16" s="63" t="s">
        <v>26</v>
      </c>
      <c r="B16" s="64">
        <f>+'Cong. 2023'!D21</f>
        <v>0</v>
      </c>
    </row>
    <row r="17" spans="1:9" x14ac:dyDescent="0.25">
      <c r="A17" s="63" t="s">
        <v>17</v>
      </c>
      <c r="B17" s="64">
        <f>+'Cong. 2023'!E21</f>
        <v>0</v>
      </c>
    </row>
    <row r="18" spans="1:9" x14ac:dyDescent="0.25">
      <c r="A18" s="84" t="s">
        <v>70</v>
      </c>
      <c r="B18" s="85">
        <f>'Cong. 2023'!A24</f>
        <v>0</v>
      </c>
    </row>
    <row r="19" spans="1:9" ht="16.5" thickBot="1" x14ac:dyDescent="0.3">
      <c r="A19" s="65" t="s">
        <v>27</v>
      </c>
      <c r="B19" s="66">
        <f>+'Cong. 2023'!F21</f>
        <v>0</v>
      </c>
    </row>
    <row r="20" spans="1:9" ht="16.5" thickBot="1" x14ac:dyDescent="0.3"/>
    <row r="21" spans="1:9" x14ac:dyDescent="0.25">
      <c r="A21" s="57" t="s">
        <v>30</v>
      </c>
      <c r="B21" s="62">
        <v>2022</v>
      </c>
      <c r="C21" s="58"/>
      <c r="D21" s="58"/>
      <c r="E21" s="58"/>
      <c r="F21" s="58"/>
      <c r="G21" s="58"/>
      <c r="H21" s="58"/>
      <c r="I21" s="58"/>
    </row>
    <row r="22" spans="1:9" x14ac:dyDescent="0.25">
      <c r="A22" s="63" t="s">
        <v>26</v>
      </c>
      <c r="B22" s="64">
        <f>+'Cong. 2022'!D21</f>
        <v>0</v>
      </c>
    </row>
    <row r="23" spans="1:9" x14ac:dyDescent="0.25">
      <c r="A23" s="63" t="s">
        <v>17</v>
      </c>
      <c r="B23" s="64">
        <f>+'Cong. 2022'!E21</f>
        <v>0</v>
      </c>
    </row>
    <row r="24" spans="1:9" x14ac:dyDescent="0.25">
      <c r="A24" s="84" t="s">
        <v>70</v>
      </c>
      <c r="B24" s="85">
        <f>'Cong. 2022'!A24</f>
        <v>0</v>
      </c>
    </row>
    <row r="25" spans="1:9" ht="16.5" thickBot="1" x14ac:dyDescent="0.3">
      <c r="A25" s="65" t="s">
        <v>27</v>
      </c>
      <c r="B25" s="66">
        <f>+'Cong. 2022'!F21</f>
        <v>0</v>
      </c>
    </row>
    <row r="26" spans="1:9" ht="16.5" thickBot="1" x14ac:dyDescent="0.3"/>
    <row r="27" spans="1:9" x14ac:dyDescent="0.25">
      <c r="A27" s="57" t="s">
        <v>30</v>
      </c>
      <c r="B27" s="62">
        <v>2021</v>
      </c>
      <c r="C27" s="58"/>
      <c r="D27" s="58"/>
      <c r="E27" s="58"/>
      <c r="F27" s="58"/>
      <c r="G27" s="58"/>
      <c r="H27" s="58"/>
      <c r="I27" s="58"/>
    </row>
    <row r="28" spans="1:9" x14ac:dyDescent="0.25">
      <c r="A28" s="63" t="s">
        <v>26</v>
      </c>
      <c r="B28" s="64">
        <f>+'Cong. 2021'!C20</f>
        <v>0</v>
      </c>
    </row>
    <row r="29" spans="1:9" x14ac:dyDescent="0.25">
      <c r="A29" s="63" t="s">
        <v>17</v>
      </c>
      <c r="B29" s="64">
        <f>+'Cong. 2021'!D20</f>
        <v>0</v>
      </c>
    </row>
    <row r="30" spans="1:9" x14ac:dyDescent="0.25">
      <c r="A30" s="84" t="s">
        <v>70</v>
      </c>
      <c r="B30" s="85">
        <f>'Cong. 2021'!A23</f>
        <v>0</v>
      </c>
    </row>
    <row r="31" spans="1:9" ht="16.5" thickBot="1" x14ac:dyDescent="0.3">
      <c r="A31" s="65" t="s">
        <v>27</v>
      </c>
      <c r="B31" s="66">
        <f>+'Cong. 2021'!E20</f>
        <v>0</v>
      </c>
    </row>
    <row r="32" spans="1:9" ht="16.5" thickBot="1" x14ac:dyDescent="0.3"/>
    <row r="33" spans="1:9" x14ac:dyDescent="0.25">
      <c r="A33" s="67" t="s">
        <v>31</v>
      </c>
      <c r="B33" s="68"/>
      <c r="C33" s="69"/>
      <c r="D33" s="69"/>
      <c r="E33" s="69"/>
      <c r="F33" s="69"/>
      <c r="G33" s="69"/>
      <c r="H33" s="69"/>
      <c r="I33" s="69"/>
    </row>
    <row r="34" spans="1:9" ht="16.5" thickBot="1" x14ac:dyDescent="0.3">
      <c r="A34" s="65" t="s">
        <v>27</v>
      </c>
      <c r="B34" s="70">
        <f>+B13+B19+B25+B31</f>
        <v>0</v>
      </c>
    </row>
  </sheetData>
  <sheetProtection algorithmName="SHA-512" hashValue="NKIreElw5b8GxH7P6pDYQ9ytJfdGKEjUms7ZS1q5S5/jRV1Nb7d+GgA4/G6+yDeuwxa27154IQYtvN7J4Plvcg==" saltValue="U0usPvJhdxVf8rUZj8PvNg==" spinCount="100000" sheet="1" objects="1" scenarios="1" selectLockedCells="1"/>
  <mergeCells count="2">
    <mergeCell ref="A2:B2"/>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4</vt:i4>
      </vt:variant>
    </vt:vector>
  </HeadingPairs>
  <TitlesOfParts>
    <vt:vector size="11" baseType="lpstr">
      <vt:lpstr>INFO</vt:lpstr>
      <vt:lpstr>Aree territoriali</vt:lpstr>
      <vt:lpstr>Cong. 2024</vt:lpstr>
      <vt:lpstr>Cong. 2023</vt:lpstr>
      <vt:lpstr>Cong. 2022</vt:lpstr>
      <vt:lpstr>Cong. 2021</vt:lpstr>
      <vt:lpstr>Riepilogo</vt:lpstr>
      <vt:lpstr>A2A_Energia_S.p.A.</vt:lpstr>
      <vt:lpstr>Axpo_Italia_S.p.A.</vt:lpstr>
      <vt:lpstr>HERA_COMM_SPA</vt:lpstr>
      <vt:lpstr>Iren_Mercato_S.p.A.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Danilo Granato</cp:lastModifiedBy>
  <cp:lastPrinted>2009-08-07T12:50:50Z</cp:lastPrinted>
  <dcterms:created xsi:type="dcterms:W3CDTF">1996-11-05T10:16:36Z</dcterms:created>
  <dcterms:modified xsi:type="dcterms:W3CDTF">2026-01-22T16:32:38Z</dcterms:modified>
</cp:coreProperties>
</file>