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6930" windowWidth="28125" windowHeight="5880" tabRatio="908"/>
  </bookViews>
  <sheets>
    <sheet name="Info" sheetId="4" r:id="rId1"/>
    <sheet name="Legenda 1)-2)-3)-4)" sheetId="14" r:id="rId2"/>
    <sheet name="1) ott2017-sett2018_FDD" sheetId="21" r:id="rId3"/>
    <sheet name="2) ott2016-sett2017_FDD" sheetId="22" r:id="rId4"/>
    <sheet name="3) ott2015-sett2016_FDD" sheetId="13" r:id="rId5"/>
    <sheet name="4) ott2014-sett2015_FDD" sheetId="20" r:id="rId6"/>
    <sheet name="Legenda 5) e 6)" sheetId="8" r:id="rId7"/>
    <sheet name="5) ott2013-sett2014_FDD" sheetId="1" r:id="rId8"/>
    <sheet name="6) giu2013-sett2013_FDD" sheetId="15" r:id="rId9"/>
    <sheet name="Legenda 7)" sheetId="12" r:id="rId10"/>
    <sheet name="7) feb2013-mag2013_FTD" sheetId="11" r:id="rId11"/>
    <sheet name="OCC_FDD" sheetId="16" r:id="rId12"/>
  </sheets>
  <calcPr calcId="145621"/>
</workbook>
</file>

<file path=xl/calcChain.xml><?xml version="1.0" encoding="utf-8"?>
<calcChain xmlns="http://schemas.openxmlformats.org/spreadsheetml/2006/main">
  <c r="AF124" i="1" l="1"/>
  <c r="X78" i="16" l="1"/>
  <c r="W78" i="16"/>
  <c r="V78" i="16"/>
  <c r="U78" i="16"/>
  <c r="T78" i="16"/>
  <c r="S78" i="16"/>
  <c r="R78" i="16"/>
  <c r="Q78" i="16"/>
  <c r="P78" i="16"/>
  <c r="O78" i="16"/>
  <c r="N78" i="16"/>
  <c r="M78" i="16"/>
  <c r="L78" i="16"/>
  <c r="K78" i="16"/>
  <c r="J78" i="16"/>
  <c r="I78" i="16"/>
  <c r="H78" i="16"/>
  <c r="G78" i="16"/>
  <c r="F78" i="16"/>
  <c r="E78" i="16"/>
  <c r="I79" i="16"/>
  <c r="D77" i="16"/>
  <c r="D74" i="16"/>
  <c r="D75" i="16" s="1"/>
  <c r="D76" i="16" s="1"/>
  <c r="D66" i="16"/>
  <c r="D67" i="16" s="1"/>
  <c r="D68" i="16" s="1"/>
  <c r="D69" i="16" s="1"/>
  <c r="D70" i="16" s="1"/>
  <c r="D71" i="16" s="1"/>
  <c r="D72" i="16" s="1"/>
  <c r="D73" i="16" s="1"/>
  <c r="AF126" i="1"/>
  <c r="AF127" i="1" l="1"/>
  <c r="AF122" i="1"/>
  <c r="AF118" i="1"/>
  <c r="AF125" i="1"/>
  <c r="AF123" i="1"/>
  <c r="AF121" i="1"/>
  <c r="AF120" i="1"/>
  <c r="AF119" i="1"/>
  <c r="AF121" i="15"/>
  <c r="F23" i="1"/>
  <c r="X83" i="20" l="1"/>
  <c r="BG59" i="22"/>
  <c r="BD59" i="22"/>
  <c r="BA59" i="22"/>
  <c r="AX59" i="22"/>
  <c r="AX51" i="22"/>
  <c r="AU59" i="22"/>
  <c r="AO59" i="22"/>
  <c r="AL59" i="22"/>
  <c r="AI59" i="22"/>
  <c r="AF59" i="22"/>
  <c r="AC59" i="22"/>
  <c r="Z59" i="22"/>
  <c r="AF129" i="15"/>
  <c r="AF128" i="15"/>
  <c r="AF127" i="15"/>
  <c r="AF126" i="15"/>
  <c r="AF125" i="15"/>
  <c r="AF124" i="15"/>
  <c r="AF123" i="15"/>
  <c r="AF122" i="15"/>
  <c r="AF130" i="15"/>
  <c r="AN78" i="15"/>
  <c r="AN91" i="15"/>
  <c r="AN71" i="15"/>
  <c r="AN72" i="15"/>
  <c r="AN73" i="15"/>
  <c r="AN74" i="15"/>
  <c r="AN75" i="15"/>
  <c r="AN76" i="15"/>
  <c r="AN77" i="15"/>
  <c r="AN79" i="15"/>
  <c r="AN80" i="15"/>
  <c r="AN81" i="15"/>
  <c r="AN82" i="15"/>
  <c r="AN83" i="15"/>
  <c r="AN84" i="15"/>
  <c r="AN85" i="15"/>
  <c r="AN86" i="15"/>
  <c r="AN87" i="15"/>
  <c r="AN88" i="15"/>
  <c r="AN89" i="15"/>
  <c r="AN90" i="15"/>
  <c r="AN92" i="15"/>
  <c r="AN93" i="15"/>
  <c r="AN94" i="15"/>
  <c r="AI95" i="15"/>
  <c r="AH95" i="15"/>
  <c r="AJ79" i="15"/>
  <c r="AJ83" i="15"/>
  <c r="AJ90" i="15"/>
  <c r="AJ54" i="15"/>
  <c r="AJ55" i="15"/>
  <c r="AJ56" i="15"/>
  <c r="AJ57" i="15"/>
  <c r="AJ58" i="15"/>
  <c r="AJ59" i="15"/>
  <c r="AJ60" i="15"/>
  <c r="AJ61" i="15"/>
  <c r="AJ62" i="15"/>
  <c r="AJ63" i="15"/>
  <c r="AJ64" i="15"/>
  <c r="AJ65" i="15"/>
  <c r="AJ66" i="15"/>
  <c r="AJ67" i="15"/>
  <c r="AJ68" i="15"/>
  <c r="AJ69" i="15"/>
  <c r="AJ70" i="15"/>
  <c r="AJ71" i="15"/>
  <c r="AJ72" i="15"/>
  <c r="AJ73" i="15"/>
  <c r="AJ74" i="15"/>
  <c r="AJ75" i="15"/>
  <c r="AJ76" i="15"/>
  <c r="AJ77" i="15"/>
  <c r="AJ78" i="15"/>
  <c r="AJ80" i="15"/>
  <c r="AJ81" i="15"/>
  <c r="AJ82" i="15"/>
  <c r="AJ84" i="15"/>
  <c r="AJ85" i="15"/>
  <c r="AJ86" i="15"/>
  <c r="AJ87" i="15"/>
  <c r="AJ88" i="15"/>
  <c r="AJ89" i="15"/>
  <c r="AJ91" i="15"/>
  <c r="AJ92" i="15"/>
  <c r="AJ93" i="15"/>
  <c r="AJ94" i="15"/>
  <c r="AJ53" i="15"/>
  <c r="AJ52" i="15"/>
  <c r="AJ51" i="15"/>
  <c r="AJ50" i="15"/>
  <c r="AJ49" i="15"/>
  <c r="AJ48" i="15"/>
  <c r="AJ47" i="15"/>
  <c r="AJ46" i="15"/>
  <c r="AJ45" i="15"/>
  <c r="AE95" i="15"/>
  <c r="AC95" i="15"/>
  <c r="AF53" i="15"/>
  <c r="AF54" i="15"/>
  <c r="AF55" i="15"/>
  <c r="AF56" i="15"/>
  <c r="AF57" i="15"/>
  <c r="AF58" i="15"/>
  <c r="AF59" i="15"/>
  <c r="AF60" i="15"/>
  <c r="AF61" i="15"/>
  <c r="AF62" i="15"/>
  <c r="AF63" i="15"/>
  <c r="AF64" i="15"/>
  <c r="AF65" i="15"/>
  <c r="AF66" i="15"/>
  <c r="AF67" i="15"/>
  <c r="AF68" i="15"/>
  <c r="AF69" i="15"/>
  <c r="AF70" i="15"/>
  <c r="AF71" i="15"/>
  <c r="AF72" i="15"/>
  <c r="AF73" i="15"/>
  <c r="AF74" i="15"/>
  <c r="AF75" i="15"/>
  <c r="AF76" i="15"/>
  <c r="AF77" i="15"/>
  <c r="AF78" i="15"/>
  <c r="AF79" i="15"/>
  <c r="AF80" i="15"/>
  <c r="AF81" i="15"/>
  <c r="AF82" i="15"/>
  <c r="AF83" i="15"/>
  <c r="AF84" i="15"/>
  <c r="AF85" i="15"/>
  <c r="AF86" i="15"/>
  <c r="AF87" i="15"/>
  <c r="AF88" i="15"/>
  <c r="AF89" i="15"/>
  <c r="AF90" i="15"/>
  <c r="AF91" i="15"/>
  <c r="AF92" i="15"/>
  <c r="AF93" i="15"/>
  <c r="AF94" i="15"/>
  <c r="AF52" i="15"/>
  <c r="AF51" i="15"/>
  <c r="AF50" i="15"/>
  <c r="AF49" i="15"/>
  <c r="AF48" i="15"/>
  <c r="AF47" i="15"/>
  <c r="AF46" i="15"/>
  <c r="AF45" i="15"/>
  <c r="AF44" i="15"/>
  <c r="Z95" i="15"/>
  <c r="AA95" i="15"/>
  <c r="AD95" i="15"/>
  <c r="AG95" i="15"/>
  <c r="AK95" i="15"/>
  <c r="AL95" i="15"/>
  <c r="AM95" i="15"/>
  <c r="Y95" i="15"/>
  <c r="AB77" i="15"/>
  <c r="AB89" i="15"/>
  <c r="AB94" i="15"/>
  <c r="AB52" i="15"/>
  <c r="AB53" i="15"/>
  <c r="AB54" i="15"/>
  <c r="AB55" i="15"/>
  <c r="AB56" i="15"/>
  <c r="AB57" i="15"/>
  <c r="AB58" i="15"/>
  <c r="AB59" i="15"/>
  <c r="AB60" i="15"/>
  <c r="AB61" i="15"/>
  <c r="AB62" i="15"/>
  <c r="AB63" i="15"/>
  <c r="AB64" i="15"/>
  <c r="AB65" i="15"/>
  <c r="AB66" i="15"/>
  <c r="AB67" i="15"/>
  <c r="AB68" i="15"/>
  <c r="AB69" i="15"/>
  <c r="AB70" i="15"/>
  <c r="AB71" i="15"/>
  <c r="AB72" i="15"/>
  <c r="AB73" i="15"/>
  <c r="AB74" i="15"/>
  <c r="AB75" i="15"/>
  <c r="AB76" i="15"/>
  <c r="AB78" i="15"/>
  <c r="AB79" i="15"/>
  <c r="AB80" i="15"/>
  <c r="AB81" i="15"/>
  <c r="AB82" i="15"/>
  <c r="AB83" i="15"/>
  <c r="AB84" i="15"/>
  <c r="AB85" i="15"/>
  <c r="AB86" i="15"/>
  <c r="AB87" i="15"/>
  <c r="AB88" i="15"/>
  <c r="AB90" i="15"/>
  <c r="AB91" i="15"/>
  <c r="AB92" i="15"/>
  <c r="AB93" i="15"/>
  <c r="AB51" i="15"/>
  <c r="AB50" i="15"/>
  <c r="AB49" i="15"/>
  <c r="AB48" i="15"/>
  <c r="AB47" i="15"/>
  <c r="AB46" i="15"/>
  <c r="AB45" i="15"/>
  <c r="AB44" i="15"/>
  <c r="AB43" i="15"/>
  <c r="AN46" i="15"/>
  <c r="BS91" i="1"/>
  <c r="BT81" i="1"/>
  <c r="BT82" i="1"/>
  <c r="BT83" i="1"/>
  <c r="BT84" i="1"/>
  <c r="BP81" i="1"/>
  <c r="BP82" i="1"/>
  <c r="BP83" i="1"/>
  <c r="BP84" i="1"/>
  <c r="BP85" i="1"/>
  <c r="BP86" i="1"/>
  <c r="BL80" i="1"/>
  <c r="BL81" i="1"/>
  <c r="BL82" i="1"/>
  <c r="BL83" i="1"/>
  <c r="BL84" i="1"/>
  <c r="BH81" i="1"/>
  <c r="BH82" i="1"/>
  <c r="BH83" i="1"/>
  <c r="BH84" i="1"/>
  <c r="BD81" i="1"/>
  <c r="BD82" i="1"/>
  <c r="BD83" i="1"/>
  <c r="BD84" i="1"/>
  <c r="AZ82" i="1"/>
  <c r="AZ83" i="1"/>
  <c r="AZ84" i="1"/>
  <c r="AZ85" i="1"/>
  <c r="AV82" i="1"/>
  <c r="AV83" i="1"/>
  <c r="AV84" i="1"/>
  <c r="AR82" i="1"/>
  <c r="AR83" i="1"/>
  <c r="AN82" i="1"/>
  <c r="AN83" i="1"/>
  <c r="AN84" i="1"/>
  <c r="AJ82" i="1"/>
  <c r="AJ81" i="1"/>
  <c r="AJ83" i="1"/>
  <c r="AF82" i="1"/>
  <c r="AF83" i="1"/>
  <c r="AF84" i="1"/>
  <c r="AF85" i="1"/>
  <c r="AF86" i="1"/>
  <c r="AF80" i="1"/>
  <c r="AE91" i="1"/>
  <c r="AD91" i="1"/>
  <c r="AC91" i="1"/>
  <c r="AA91" i="1"/>
  <c r="Z91" i="1"/>
  <c r="Y91" i="1"/>
  <c r="AB82" i="1"/>
  <c r="AB83" i="1"/>
  <c r="K23" i="15"/>
  <c r="J23" i="15"/>
  <c r="BT66" i="1"/>
  <c r="BT67" i="1"/>
  <c r="BT68" i="1"/>
  <c r="BT69" i="1"/>
  <c r="BT70" i="1"/>
  <c r="BT71" i="1"/>
  <c r="BT72" i="1"/>
  <c r="BT73" i="1"/>
  <c r="BT74" i="1"/>
  <c r="BT75" i="1"/>
  <c r="BT76" i="1"/>
  <c r="BT77" i="1"/>
  <c r="BT78" i="1"/>
  <c r="BT79" i="1"/>
  <c r="BT80" i="1"/>
  <c r="BT85" i="1"/>
  <c r="BT86" i="1"/>
  <c r="BT87" i="1"/>
  <c r="BT88" i="1"/>
  <c r="BT89" i="1"/>
  <c r="BT90" i="1"/>
  <c r="BP67" i="1"/>
  <c r="BP68" i="1"/>
  <c r="BP69" i="1"/>
  <c r="BP70" i="1"/>
  <c r="BP71" i="1"/>
  <c r="BP72" i="1"/>
  <c r="BP73" i="1"/>
  <c r="BP74" i="1"/>
  <c r="BP75" i="1"/>
  <c r="BP76" i="1"/>
  <c r="BP77" i="1"/>
  <c r="BP78" i="1"/>
  <c r="BP79" i="1"/>
  <c r="BP80" i="1"/>
  <c r="BP87" i="1"/>
  <c r="BP88" i="1"/>
  <c r="BP89" i="1"/>
  <c r="BP90" i="1"/>
  <c r="BL67" i="1"/>
  <c r="BL68" i="1"/>
  <c r="BL69" i="1"/>
  <c r="BL70" i="1"/>
  <c r="BL71" i="1"/>
  <c r="BL72" i="1"/>
  <c r="BL73" i="1"/>
  <c r="BL74" i="1"/>
  <c r="BL75" i="1"/>
  <c r="BL76" i="1"/>
  <c r="BL77" i="1"/>
  <c r="BL78" i="1"/>
  <c r="BL79" i="1"/>
  <c r="BL85" i="1"/>
  <c r="BL86" i="1"/>
  <c r="BL87" i="1"/>
  <c r="BL88" i="1"/>
  <c r="BL89" i="1"/>
  <c r="BL90" i="1"/>
  <c r="BH67" i="1"/>
  <c r="BH68" i="1"/>
  <c r="BH69" i="1"/>
  <c r="BH70" i="1"/>
  <c r="BH71" i="1"/>
  <c r="BH72" i="1"/>
  <c r="BH73" i="1"/>
  <c r="BH74" i="1"/>
  <c r="BH75" i="1"/>
  <c r="BH76" i="1"/>
  <c r="BH77" i="1"/>
  <c r="BH78" i="1"/>
  <c r="BH79" i="1"/>
  <c r="BH80" i="1"/>
  <c r="BH85" i="1"/>
  <c r="BH86" i="1"/>
  <c r="BH87" i="1"/>
  <c r="BH88" i="1"/>
  <c r="BH89" i="1"/>
  <c r="BH90" i="1"/>
  <c r="BD67" i="1"/>
  <c r="BD68" i="1"/>
  <c r="BD69" i="1"/>
  <c r="BD70" i="1"/>
  <c r="BD71" i="1"/>
  <c r="BD72" i="1"/>
  <c r="BD73" i="1"/>
  <c r="BD74" i="1"/>
  <c r="BD75" i="1"/>
  <c r="BD76" i="1"/>
  <c r="BD77" i="1"/>
  <c r="BD78" i="1"/>
  <c r="BD79" i="1"/>
  <c r="BD80" i="1"/>
  <c r="BD85" i="1"/>
  <c r="BD86" i="1"/>
  <c r="BD87" i="1"/>
  <c r="BD88" i="1"/>
  <c r="BD89" i="1"/>
  <c r="BD90" i="1"/>
  <c r="AZ67" i="1"/>
  <c r="AZ68" i="1"/>
  <c r="AZ69" i="1"/>
  <c r="AZ70" i="1"/>
  <c r="AZ71" i="1"/>
  <c r="AZ72" i="1"/>
  <c r="AZ73" i="1"/>
  <c r="AZ74" i="1"/>
  <c r="AZ75" i="1"/>
  <c r="AZ76" i="1"/>
  <c r="AZ77" i="1"/>
  <c r="AZ78" i="1"/>
  <c r="AZ79" i="1"/>
  <c r="AZ80" i="1"/>
  <c r="AZ81" i="1"/>
  <c r="AZ86" i="1"/>
  <c r="AZ87" i="1"/>
  <c r="AZ88" i="1"/>
  <c r="AZ89" i="1"/>
  <c r="AZ90" i="1"/>
  <c r="AV67" i="1"/>
  <c r="AV68" i="1"/>
  <c r="AV69" i="1"/>
  <c r="AV70" i="1"/>
  <c r="AV71" i="1"/>
  <c r="AV72" i="1"/>
  <c r="AV73" i="1"/>
  <c r="AV74" i="1"/>
  <c r="AV75" i="1"/>
  <c r="AV76" i="1"/>
  <c r="AV77" i="1"/>
  <c r="AV78" i="1"/>
  <c r="AV79" i="1"/>
  <c r="AV80" i="1"/>
  <c r="AV81" i="1"/>
  <c r="AV85" i="1"/>
  <c r="AV86" i="1"/>
  <c r="AV87" i="1"/>
  <c r="AV88" i="1"/>
  <c r="AV89" i="1"/>
  <c r="AV90" i="1"/>
  <c r="AR67" i="1"/>
  <c r="AR68" i="1"/>
  <c r="AR69" i="1"/>
  <c r="AR70" i="1"/>
  <c r="AR71" i="1"/>
  <c r="AR72" i="1"/>
  <c r="AR73" i="1"/>
  <c r="AR74" i="1"/>
  <c r="AR75" i="1"/>
  <c r="AR76" i="1"/>
  <c r="AR77" i="1"/>
  <c r="AR78" i="1"/>
  <c r="AR79" i="1"/>
  <c r="AR80" i="1"/>
  <c r="AR81" i="1"/>
  <c r="AR84" i="1"/>
  <c r="AR85" i="1"/>
  <c r="AR86" i="1"/>
  <c r="AR87" i="1"/>
  <c r="AR88" i="1"/>
  <c r="AR89" i="1"/>
  <c r="AR90" i="1"/>
  <c r="AN67" i="1"/>
  <c r="AN68" i="1"/>
  <c r="AN69" i="1"/>
  <c r="AN70" i="1"/>
  <c r="AN71" i="1"/>
  <c r="AN72" i="1"/>
  <c r="AN73" i="1"/>
  <c r="AN74" i="1"/>
  <c r="AN75" i="1"/>
  <c r="AN76" i="1"/>
  <c r="AN77" i="1"/>
  <c r="AN78" i="1"/>
  <c r="AN79" i="1"/>
  <c r="AN80" i="1"/>
  <c r="AN81" i="1"/>
  <c r="AN85" i="1"/>
  <c r="AN86" i="1"/>
  <c r="AN87" i="1"/>
  <c r="AN88" i="1"/>
  <c r="AN89" i="1"/>
  <c r="AN90" i="1"/>
  <c r="AJ67" i="1"/>
  <c r="AJ68" i="1"/>
  <c r="AJ69" i="1"/>
  <c r="AJ70" i="1"/>
  <c r="AJ71" i="1"/>
  <c r="AJ72" i="1"/>
  <c r="AJ73" i="1"/>
  <c r="AJ74" i="1"/>
  <c r="AJ75" i="1"/>
  <c r="AJ76" i="1"/>
  <c r="AJ77" i="1"/>
  <c r="AJ78" i="1"/>
  <c r="AJ79" i="1"/>
  <c r="AJ80" i="1"/>
  <c r="AJ84" i="1"/>
  <c r="AJ85" i="1"/>
  <c r="AJ86" i="1"/>
  <c r="AJ87" i="1"/>
  <c r="AJ88" i="1"/>
  <c r="AJ89" i="1"/>
  <c r="AJ90" i="1"/>
  <c r="AF90" i="1"/>
  <c r="AF67" i="1"/>
  <c r="AF68" i="1"/>
  <c r="AF69" i="1"/>
  <c r="AF70" i="1"/>
  <c r="AF71" i="1"/>
  <c r="AF72" i="1"/>
  <c r="AF73" i="1"/>
  <c r="AF74" i="1"/>
  <c r="AF75" i="1"/>
  <c r="AF76" i="1"/>
  <c r="AF77" i="1"/>
  <c r="AF78" i="1"/>
  <c r="AF79" i="1"/>
  <c r="AF81" i="1"/>
  <c r="AF87" i="1"/>
  <c r="AF88" i="1"/>
  <c r="AF89" i="1"/>
  <c r="AF44" i="1"/>
  <c r="AG91" i="1"/>
  <c r="AH91" i="1"/>
  <c r="AI91" i="1"/>
  <c r="AK91" i="1"/>
  <c r="AL91" i="1"/>
  <c r="AM91" i="1"/>
  <c r="AO91" i="1"/>
  <c r="AP91" i="1"/>
  <c r="AQ91" i="1"/>
  <c r="AS91" i="1"/>
  <c r="AT91" i="1"/>
  <c r="AU91" i="1"/>
  <c r="AW91" i="1"/>
  <c r="AX91" i="1"/>
  <c r="AY91" i="1"/>
  <c r="BA91" i="1"/>
  <c r="BB91" i="1"/>
  <c r="BC91" i="1"/>
  <c r="BE91" i="1"/>
  <c r="BF91" i="1"/>
  <c r="BG91" i="1"/>
  <c r="BI91" i="1"/>
  <c r="BJ91" i="1"/>
  <c r="BK91" i="1"/>
  <c r="BM91" i="1"/>
  <c r="BN91" i="1"/>
  <c r="BO91" i="1"/>
  <c r="BQ91" i="1"/>
  <c r="BR91" i="1"/>
  <c r="AB67" i="1"/>
  <c r="AB68" i="1"/>
  <c r="AB69" i="1"/>
  <c r="AB70" i="1"/>
  <c r="AB71" i="1"/>
  <c r="AB72" i="1"/>
  <c r="AB73" i="1"/>
  <c r="AB74" i="1"/>
  <c r="AB75" i="1"/>
  <c r="AB76" i="1"/>
  <c r="AB77" i="1"/>
  <c r="AB78" i="1"/>
  <c r="AB79" i="1"/>
  <c r="AB80" i="1"/>
  <c r="AB81" i="1"/>
  <c r="AB84" i="1"/>
  <c r="AB85" i="1"/>
  <c r="AB86" i="1"/>
  <c r="AB87" i="1"/>
  <c r="AB88" i="1"/>
  <c r="AB89" i="1"/>
  <c r="AB90" i="1"/>
  <c r="S40" i="1"/>
  <c r="M40" i="1"/>
  <c r="I40" i="1"/>
  <c r="F40" i="1"/>
  <c r="I16" i="1"/>
  <c r="BE83" i="20"/>
  <c r="BC83" i="20"/>
  <c r="AY83" i="20"/>
  <c r="AV83" i="20"/>
  <c r="AQ83" i="20"/>
  <c r="AG83" i="20"/>
  <c r="AA83" i="20"/>
  <c r="AB95" i="15" l="1"/>
  <c r="AJ95" i="15"/>
  <c r="AF95" i="15"/>
  <c r="BD82" i="20"/>
  <c r="BD81" i="20"/>
  <c r="BD80" i="20"/>
  <c r="BD79" i="20"/>
  <c r="BD78" i="20"/>
  <c r="BD77" i="20"/>
  <c r="BD76" i="20"/>
  <c r="BD75" i="20"/>
  <c r="BD74" i="20"/>
  <c r="BD73" i="20"/>
  <c r="BD72" i="20"/>
  <c r="BD71" i="20"/>
  <c r="BD70" i="20"/>
  <c r="BD69" i="20"/>
  <c r="BD68" i="20"/>
  <c r="BD67" i="20"/>
  <c r="BD66" i="20"/>
  <c r="BD65" i="20"/>
  <c r="BD64" i="20"/>
  <c r="BD63" i="20"/>
  <c r="BD62" i="20"/>
  <c r="BD61" i="20"/>
  <c r="BD60" i="20"/>
  <c r="BD59" i="20"/>
  <c r="BD58" i="20"/>
  <c r="BD57" i="20"/>
  <c r="BD56" i="20"/>
  <c r="BD55" i="20"/>
  <c r="BD54" i="20"/>
  <c r="BD53" i="20"/>
  <c r="BA82" i="20"/>
  <c r="BA81" i="20"/>
  <c r="BA80" i="20"/>
  <c r="BA79" i="20"/>
  <c r="BA78" i="20"/>
  <c r="BA77" i="20"/>
  <c r="BA76" i="20"/>
  <c r="BA75" i="20"/>
  <c r="BA74" i="20"/>
  <c r="BA73" i="20"/>
  <c r="BA72" i="20"/>
  <c r="BA71" i="20"/>
  <c r="BA70" i="20"/>
  <c r="BA69" i="20"/>
  <c r="BA68" i="20"/>
  <c r="BA67" i="20"/>
  <c r="BA66" i="20"/>
  <c r="BA65" i="20"/>
  <c r="BA64" i="20"/>
  <c r="BA63" i="20"/>
  <c r="BA62" i="20"/>
  <c r="BA61" i="20"/>
  <c r="BA60" i="20"/>
  <c r="BA59" i="20"/>
  <c r="BA58" i="20"/>
  <c r="BA57" i="20"/>
  <c r="BA56" i="20"/>
  <c r="BA55" i="20"/>
  <c r="BA54" i="20"/>
  <c r="BA53" i="20"/>
  <c r="BA52" i="20"/>
  <c r="AX82" i="20"/>
  <c r="AX81" i="20"/>
  <c r="AX80" i="20"/>
  <c r="AX79" i="20"/>
  <c r="AX78" i="20"/>
  <c r="AX77" i="20"/>
  <c r="AX76" i="20"/>
  <c r="AX75" i="20"/>
  <c r="AX74" i="20"/>
  <c r="AX73" i="20"/>
  <c r="AX72" i="20"/>
  <c r="AX71" i="20"/>
  <c r="AX70" i="20"/>
  <c r="AX69" i="20"/>
  <c r="AX68" i="20"/>
  <c r="AX67" i="20"/>
  <c r="AX66" i="20"/>
  <c r="AX65" i="20"/>
  <c r="AX64" i="20"/>
  <c r="AX63" i="20"/>
  <c r="AX62" i="20"/>
  <c r="AX61" i="20"/>
  <c r="AX60" i="20"/>
  <c r="AX59" i="20"/>
  <c r="AX58" i="20"/>
  <c r="AX57" i="20"/>
  <c r="AX56" i="20"/>
  <c r="AX55" i="20"/>
  <c r="AX54" i="20"/>
  <c r="AX53" i="20"/>
  <c r="AX52" i="20"/>
  <c r="AX51" i="20"/>
  <c r="AX83" i="20" s="1"/>
  <c r="AU82" i="20"/>
  <c r="AU81" i="20"/>
  <c r="AU80" i="20"/>
  <c r="AU79" i="20"/>
  <c r="AU78" i="20"/>
  <c r="AU77" i="20"/>
  <c r="AU76" i="20"/>
  <c r="AU75" i="20"/>
  <c r="AU74" i="20"/>
  <c r="AU73" i="20"/>
  <c r="AU72" i="20"/>
  <c r="AU71" i="20"/>
  <c r="AU70" i="20"/>
  <c r="AU69" i="20"/>
  <c r="AU68" i="20"/>
  <c r="AU67" i="20"/>
  <c r="AU66" i="20"/>
  <c r="AU65" i="20"/>
  <c r="AU64" i="20"/>
  <c r="AU63" i="20"/>
  <c r="AU62" i="20"/>
  <c r="AU61" i="20"/>
  <c r="AU60" i="20"/>
  <c r="AU59" i="20"/>
  <c r="AU58" i="20"/>
  <c r="AU57" i="20"/>
  <c r="AU56" i="20"/>
  <c r="AU55" i="20"/>
  <c r="AU54" i="20"/>
  <c r="AU53" i="20"/>
  <c r="AU52" i="20"/>
  <c r="AU51" i="20"/>
  <c r="AU50" i="20"/>
  <c r="AU83" i="20" s="1"/>
  <c r="AR82" i="20"/>
  <c r="AR81" i="20"/>
  <c r="AR80" i="20"/>
  <c r="AR79" i="20"/>
  <c r="AR78" i="20"/>
  <c r="AR77" i="20"/>
  <c r="AR76" i="20"/>
  <c r="AR75" i="20"/>
  <c r="AR74" i="20"/>
  <c r="AR73" i="20"/>
  <c r="AR72" i="20"/>
  <c r="AR71" i="20"/>
  <c r="AR70" i="20"/>
  <c r="AR69" i="20"/>
  <c r="AR68" i="20"/>
  <c r="AR67" i="20"/>
  <c r="AR66" i="20"/>
  <c r="AR65" i="20"/>
  <c r="AR64" i="20"/>
  <c r="AR63" i="20"/>
  <c r="AR62" i="20"/>
  <c r="AR61" i="20"/>
  <c r="AR60" i="20"/>
  <c r="AR59" i="20"/>
  <c r="AR58" i="20"/>
  <c r="AR57" i="20"/>
  <c r="AR56" i="20"/>
  <c r="AR55" i="20"/>
  <c r="AR54" i="20"/>
  <c r="AR53" i="20"/>
  <c r="AR52" i="20"/>
  <c r="AR51" i="20"/>
  <c r="AR50" i="20"/>
  <c r="AR49" i="20"/>
  <c r="AO82" i="20"/>
  <c r="AO81" i="20"/>
  <c r="AO80" i="20"/>
  <c r="AO79" i="20"/>
  <c r="AO78" i="20"/>
  <c r="AO77" i="20"/>
  <c r="AO76" i="20"/>
  <c r="AO75" i="20"/>
  <c r="AO74" i="20"/>
  <c r="AO73" i="20"/>
  <c r="AO72" i="20"/>
  <c r="AO71" i="20"/>
  <c r="AO70" i="20"/>
  <c r="AO69" i="20"/>
  <c r="AO68" i="20"/>
  <c r="AO67" i="20"/>
  <c r="AO66" i="20"/>
  <c r="AO65" i="20"/>
  <c r="AO64" i="20"/>
  <c r="AO63" i="20"/>
  <c r="AO62" i="20"/>
  <c r="AO61" i="20"/>
  <c r="AO60" i="20"/>
  <c r="AO59" i="20"/>
  <c r="AO58" i="20"/>
  <c r="AO57" i="20"/>
  <c r="AO56" i="20"/>
  <c r="AO55" i="20"/>
  <c r="AO54" i="20"/>
  <c r="AO53" i="20"/>
  <c r="AO52" i="20"/>
  <c r="AO51" i="20"/>
  <c r="AO50" i="20"/>
  <c r="AO49" i="20"/>
  <c r="AO48" i="20"/>
  <c r="AO83" i="20" s="1"/>
  <c r="AL82" i="20"/>
  <c r="AL81" i="20"/>
  <c r="AL80" i="20"/>
  <c r="AL79" i="20"/>
  <c r="AL78" i="20"/>
  <c r="AL77" i="20"/>
  <c r="AL76" i="20"/>
  <c r="AL75" i="20"/>
  <c r="AL74" i="20"/>
  <c r="AL73" i="20"/>
  <c r="AL72" i="20"/>
  <c r="AL71" i="20"/>
  <c r="AL70" i="20"/>
  <c r="AL69" i="20"/>
  <c r="AL68" i="20"/>
  <c r="AL67" i="20"/>
  <c r="AL66" i="20"/>
  <c r="AL65" i="20"/>
  <c r="AL64" i="20"/>
  <c r="AL63" i="20"/>
  <c r="AL62" i="20"/>
  <c r="AL61" i="20"/>
  <c r="AL60" i="20"/>
  <c r="AL59" i="20"/>
  <c r="AL58" i="20"/>
  <c r="AL57" i="20"/>
  <c r="AL56" i="20"/>
  <c r="AL55" i="20"/>
  <c r="AL54" i="20"/>
  <c r="AL53" i="20"/>
  <c r="AL52" i="20"/>
  <c r="AL51" i="20"/>
  <c r="AL50" i="20"/>
  <c r="AL49" i="20"/>
  <c r="AL48" i="20"/>
  <c r="AL47" i="20"/>
  <c r="AL83" i="20" s="1"/>
  <c r="AI82" i="20"/>
  <c r="AI81" i="20"/>
  <c r="AI80" i="20"/>
  <c r="AI79" i="20"/>
  <c r="AI78" i="20"/>
  <c r="AI77" i="20"/>
  <c r="AI76" i="20"/>
  <c r="AI75" i="20"/>
  <c r="AI74" i="20"/>
  <c r="AI73" i="20"/>
  <c r="AI72" i="20"/>
  <c r="AI71" i="20"/>
  <c r="AI70" i="20"/>
  <c r="AI69" i="20"/>
  <c r="AI68" i="20"/>
  <c r="AI67" i="20"/>
  <c r="AI66" i="20"/>
  <c r="AI65" i="20"/>
  <c r="AI64" i="20"/>
  <c r="AI63" i="20"/>
  <c r="AI62" i="20"/>
  <c r="AI61" i="20"/>
  <c r="AI60" i="20"/>
  <c r="AI59" i="20"/>
  <c r="AI58" i="20"/>
  <c r="AI57" i="20"/>
  <c r="AI56" i="20"/>
  <c r="AI55" i="20"/>
  <c r="AI54" i="20"/>
  <c r="AI53" i="20"/>
  <c r="AI52" i="20"/>
  <c r="AI51" i="20"/>
  <c r="AI50" i="20"/>
  <c r="AI49" i="20"/>
  <c r="AI48" i="20"/>
  <c r="AI47" i="20"/>
  <c r="AI46" i="20"/>
  <c r="AI83" i="20" s="1"/>
  <c r="AF82" i="20"/>
  <c r="AF81" i="20"/>
  <c r="AF80" i="20"/>
  <c r="AF79" i="20"/>
  <c r="AF78" i="20"/>
  <c r="AF77" i="20"/>
  <c r="AF76" i="20"/>
  <c r="AF75" i="20"/>
  <c r="AF74" i="20"/>
  <c r="AF73" i="20"/>
  <c r="AF72" i="20"/>
  <c r="AF71" i="20"/>
  <c r="AF70" i="20"/>
  <c r="AF69" i="20"/>
  <c r="AF68" i="20"/>
  <c r="AF67" i="20"/>
  <c r="AF66" i="20"/>
  <c r="AF65" i="20"/>
  <c r="AF64" i="20"/>
  <c r="AF63" i="20"/>
  <c r="AF62" i="20"/>
  <c r="AF61" i="20"/>
  <c r="AF60" i="20"/>
  <c r="AF59" i="20"/>
  <c r="AF58" i="20"/>
  <c r="AF57" i="20"/>
  <c r="AF56" i="20"/>
  <c r="AF55" i="20"/>
  <c r="AF54" i="20"/>
  <c r="AF53" i="20"/>
  <c r="AF52" i="20"/>
  <c r="AF51" i="20"/>
  <c r="AF50" i="20"/>
  <c r="AF49" i="20"/>
  <c r="AF48" i="20"/>
  <c r="AF47" i="20"/>
  <c r="AF46" i="20"/>
  <c r="AF45" i="20"/>
  <c r="AC82" i="20"/>
  <c r="AC81" i="20"/>
  <c r="AC80" i="20"/>
  <c r="AC79" i="20"/>
  <c r="AC78" i="20"/>
  <c r="AC77" i="20"/>
  <c r="AC76" i="20"/>
  <c r="AC75" i="20"/>
  <c r="AC74" i="20"/>
  <c r="AC73" i="20"/>
  <c r="AC72" i="20"/>
  <c r="AC71" i="20"/>
  <c r="AC70" i="20"/>
  <c r="AC69" i="20"/>
  <c r="AC68" i="20"/>
  <c r="AC67" i="20"/>
  <c r="AC66" i="20"/>
  <c r="AC65" i="20"/>
  <c r="AC64" i="20"/>
  <c r="AC63" i="20"/>
  <c r="AC62" i="20"/>
  <c r="AC61" i="20"/>
  <c r="AC60" i="20"/>
  <c r="AC59" i="20"/>
  <c r="AC58" i="20"/>
  <c r="AC57" i="20"/>
  <c r="AC56" i="20"/>
  <c r="AC55" i="20"/>
  <c r="AC54" i="20"/>
  <c r="AC53" i="20"/>
  <c r="AC52" i="20"/>
  <c r="AC51" i="20"/>
  <c r="AC50" i="20"/>
  <c r="AC49" i="20"/>
  <c r="AC48" i="20"/>
  <c r="AC47" i="20"/>
  <c r="AC46" i="20"/>
  <c r="AC45" i="20"/>
  <c r="AC44" i="20"/>
  <c r="Z82" i="20"/>
  <c r="Z81" i="20"/>
  <c r="Z80" i="20"/>
  <c r="Z79" i="20"/>
  <c r="Z78" i="20"/>
  <c r="Z77" i="20"/>
  <c r="Z76" i="20"/>
  <c r="Z75" i="20"/>
  <c r="Z74" i="20"/>
  <c r="Z73" i="20"/>
  <c r="Z72" i="20"/>
  <c r="Z71" i="20"/>
  <c r="Z70" i="20"/>
  <c r="Z69" i="20"/>
  <c r="Z68" i="20"/>
  <c r="Z67" i="20"/>
  <c r="Z66" i="20"/>
  <c r="Z65" i="20"/>
  <c r="Z64" i="20"/>
  <c r="Z63" i="20"/>
  <c r="Z62" i="20"/>
  <c r="Z61" i="20"/>
  <c r="Z60" i="20"/>
  <c r="Z59" i="20"/>
  <c r="Z58" i="20"/>
  <c r="Z57" i="20"/>
  <c r="Z56" i="20"/>
  <c r="Z55" i="20"/>
  <c r="Z54" i="20"/>
  <c r="Z53" i="20"/>
  <c r="Z52" i="20"/>
  <c r="Z51" i="20"/>
  <c r="Z50" i="20"/>
  <c r="Z49" i="20"/>
  <c r="Z48" i="20"/>
  <c r="Z47" i="20"/>
  <c r="Z46" i="20"/>
  <c r="Z45" i="20"/>
  <c r="Z44" i="20"/>
  <c r="Z43" i="20"/>
  <c r="Z83" i="20" s="1"/>
  <c r="BG115" i="20"/>
  <c r="BG116" i="20"/>
  <c r="BG117" i="20"/>
  <c r="BG118" i="20"/>
  <c r="BG119" i="20"/>
  <c r="BG120" i="20"/>
  <c r="BG121" i="20"/>
  <c r="BG122" i="20"/>
  <c r="BG123" i="20"/>
  <c r="BG124" i="20"/>
  <c r="BG125" i="20"/>
  <c r="BG126" i="20"/>
  <c r="BG127" i="20"/>
  <c r="BG128" i="20"/>
  <c r="BG129" i="20"/>
  <c r="BG130" i="20"/>
  <c r="BG131" i="20"/>
  <c r="BG132" i="20"/>
  <c r="BG133" i="20"/>
  <c r="BG134" i="20"/>
  <c r="BG135" i="20"/>
  <c r="BG136" i="20"/>
  <c r="BG137" i="20"/>
  <c r="BG138" i="20"/>
  <c r="BD115" i="20"/>
  <c r="BD116" i="20"/>
  <c r="BD117" i="20"/>
  <c r="BD118" i="20"/>
  <c r="BD119" i="20"/>
  <c r="BD120" i="20"/>
  <c r="BD121" i="20"/>
  <c r="BD122" i="20"/>
  <c r="BD123" i="20"/>
  <c r="BD124" i="20"/>
  <c r="BD125" i="20"/>
  <c r="BD126" i="20"/>
  <c r="BD127" i="20"/>
  <c r="BD128" i="20"/>
  <c r="BD129" i="20"/>
  <c r="BD130" i="20"/>
  <c r="BD131" i="20"/>
  <c r="BD132" i="20"/>
  <c r="BD133" i="20"/>
  <c r="BD134" i="20"/>
  <c r="BD135" i="20"/>
  <c r="BD136" i="20"/>
  <c r="BD137" i="20"/>
  <c r="BD138" i="20"/>
  <c r="BA115" i="20"/>
  <c r="BA116" i="20"/>
  <c r="BA117" i="20"/>
  <c r="BA118" i="20"/>
  <c r="BA119" i="20"/>
  <c r="BA120" i="20"/>
  <c r="BA121" i="20"/>
  <c r="BA122" i="20"/>
  <c r="BA123" i="20"/>
  <c r="BA124" i="20"/>
  <c r="BA125" i="20"/>
  <c r="BA126" i="20"/>
  <c r="BA127" i="20"/>
  <c r="BA128" i="20"/>
  <c r="BA129" i="20"/>
  <c r="BA130" i="20"/>
  <c r="BA131" i="20"/>
  <c r="BA132" i="20"/>
  <c r="BA133" i="20"/>
  <c r="BA134" i="20"/>
  <c r="BA135" i="20"/>
  <c r="BA136" i="20"/>
  <c r="BA137" i="20"/>
  <c r="BA138" i="20"/>
  <c r="AX115" i="20"/>
  <c r="AX116" i="20"/>
  <c r="AX117" i="20"/>
  <c r="AX118" i="20"/>
  <c r="AX119" i="20"/>
  <c r="AX120" i="20"/>
  <c r="AX121" i="20"/>
  <c r="AX122" i="20"/>
  <c r="AX123" i="20"/>
  <c r="AX124" i="20"/>
  <c r="AX125" i="20"/>
  <c r="AX126" i="20"/>
  <c r="AX127" i="20"/>
  <c r="AX128" i="20"/>
  <c r="AX129" i="20"/>
  <c r="AX130" i="20"/>
  <c r="AX131" i="20"/>
  <c r="AX132" i="20"/>
  <c r="AX133" i="20"/>
  <c r="AX134" i="20"/>
  <c r="AX135" i="20"/>
  <c r="AX136" i="20"/>
  <c r="AX137" i="20"/>
  <c r="AX138" i="20"/>
  <c r="AU115" i="20"/>
  <c r="AU116" i="20"/>
  <c r="AU117" i="20"/>
  <c r="AU118" i="20"/>
  <c r="AU119" i="20"/>
  <c r="AU120" i="20"/>
  <c r="AU121" i="20"/>
  <c r="AU122" i="20"/>
  <c r="AU123" i="20"/>
  <c r="AU124" i="20"/>
  <c r="AU125" i="20"/>
  <c r="AU126" i="20"/>
  <c r="AU127" i="20"/>
  <c r="AU128" i="20"/>
  <c r="AU129" i="20"/>
  <c r="AU130" i="20"/>
  <c r="AU131" i="20"/>
  <c r="AU132" i="20"/>
  <c r="AU133" i="20"/>
  <c r="AU134" i="20"/>
  <c r="AU135" i="20"/>
  <c r="AU136" i="20"/>
  <c r="AU137" i="20"/>
  <c r="AU138" i="20"/>
  <c r="AR138" i="20"/>
  <c r="AR115" i="20"/>
  <c r="AR116" i="20"/>
  <c r="AR117" i="20"/>
  <c r="AR118" i="20"/>
  <c r="AR119" i="20"/>
  <c r="AR120" i="20"/>
  <c r="AR121" i="20"/>
  <c r="AR122" i="20"/>
  <c r="AR123" i="20"/>
  <c r="AR124" i="20"/>
  <c r="AR125" i="20"/>
  <c r="AR126" i="20"/>
  <c r="AR127" i="20"/>
  <c r="AR128" i="20"/>
  <c r="AR129" i="20"/>
  <c r="AR130" i="20"/>
  <c r="AR131" i="20"/>
  <c r="AR132" i="20"/>
  <c r="AR133" i="20"/>
  <c r="AR134" i="20"/>
  <c r="AR135" i="20"/>
  <c r="AR136" i="20"/>
  <c r="AR137" i="20"/>
  <c r="AO138" i="20"/>
  <c r="AO115" i="20"/>
  <c r="AO116" i="20"/>
  <c r="AO117" i="20"/>
  <c r="AO118" i="20"/>
  <c r="AO119" i="20"/>
  <c r="AO120" i="20"/>
  <c r="AO121" i="20"/>
  <c r="AO122" i="20"/>
  <c r="AO123" i="20"/>
  <c r="AO124" i="20"/>
  <c r="AO125" i="20"/>
  <c r="AO126" i="20"/>
  <c r="AO127" i="20"/>
  <c r="AO128" i="20"/>
  <c r="AO129" i="20"/>
  <c r="AO130" i="20"/>
  <c r="AO131" i="20"/>
  <c r="AO132" i="20"/>
  <c r="AO133" i="20"/>
  <c r="AO134" i="20"/>
  <c r="AO135" i="20"/>
  <c r="AO136" i="20"/>
  <c r="AO137" i="20"/>
  <c r="AL115" i="20"/>
  <c r="AL116" i="20"/>
  <c r="AL117" i="20"/>
  <c r="AL118" i="20"/>
  <c r="AL119" i="20"/>
  <c r="AL120" i="20"/>
  <c r="AL121" i="20"/>
  <c r="AL122" i="20"/>
  <c r="AL123" i="20"/>
  <c r="AL124" i="20"/>
  <c r="AL125" i="20"/>
  <c r="AL126" i="20"/>
  <c r="AL127" i="20"/>
  <c r="AL128" i="20"/>
  <c r="AL129" i="20"/>
  <c r="AL130" i="20"/>
  <c r="AL131" i="20"/>
  <c r="AL132" i="20"/>
  <c r="AL133" i="20"/>
  <c r="AL134" i="20"/>
  <c r="AL135" i="20"/>
  <c r="AL136" i="20"/>
  <c r="AL137" i="20"/>
  <c r="AL138" i="20"/>
  <c r="AI115" i="20"/>
  <c r="AI116" i="20"/>
  <c r="AI117" i="20"/>
  <c r="AI118" i="20"/>
  <c r="AI119" i="20"/>
  <c r="AI120" i="20"/>
  <c r="AI121" i="20"/>
  <c r="AI122" i="20"/>
  <c r="AI123" i="20"/>
  <c r="AI124" i="20"/>
  <c r="AI125" i="20"/>
  <c r="AI126" i="20"/>
  <c r="AI127" i="20"/>
  <c r="AI128" i="20"/>
  <c r="AI129" i="20"/>
  <c r="AI130" i="20"/>
  <c r="AI131" i="20"/>
  <c r="AI132" i="20"/>
  <c r="AI133" i="20"/>
  <c r="AI134" i="20"/>
  <c r="AI135" i="20"/>
  <c r="AI136" i="20"/>
  <c r="AI137" i="20"/>
  <c r="AI138" i="20"/>
  <c r="AF115" i="20"/>
  <c r="AF116" i="20"/>
  <c r="AF117" i="20"/>
  <c r="AF118" i="20"/>
  <c r="AF119" i="20"/>
  <c r="AF120" i="20"/>
  <c r="AF121" i="20"/>
  <c r="AF122" i="20"/>
  <c r="AF123" i="20"/>
  <c r="AF124" i="20"/>
  <c r="AF125" i="20"/>
  <c r="AF126" i="20"/>
  <c r="AF127" i="20"/>
  <c r="AF128" i="20"/>
  <c r="AF129" i="20"/>
  <c r="AF130" i="20"/>
  <c r="AF131" i="20"/>
  <c r="AF132" i="20"/>
  <c r="AF133" i="20"/>
  <c r="AF134" i="20"/>
  <c r="AF135" i="20"/>
  <c r="AF136" i="20"/>
  <c r="AF137" i="20"/>
  <c r="AF138" i="20"/>
  <c r="AC115" i="20"/>
  <c r="AC116" i="20"/>
  <c r="AC117" i="20"/>
  <c r="AC118" i="20"/>
  <c r="AC119" i="20"/>
  <c r="AC120" i="20"/>
  <c r="AC121" i="20"/>
  <c r="AC122" i="20"/>
  <c r="AC123" i="20"/>
  <c r="AC124" i="20"/>
  <c r="AC125" i="20"/>
  <c r="AC126" i="20"/>
  <c r="AC127" i="20"/>
  <c r="AC128" i="20"/>
  <c r="AC129" i="20"/>
  <c r="AC130" i="20"/>
  <c r="AC131" i="20"/>
  <c r="AC132" i="20"/>
  <c r="AC133" i="20"/>
  <c r="AC134" i="20"/>
  <c r="AC135" i="20"/>
  <c r="AC136" i="20"/>
  <c r="AC137" i="20"/>
  <c r="AC138" i="20"/>
  <c r="AB139" i="20"/>
  <c r="AA139" i="20"/>
  <c r="Y139" i="20"/>
  <c r="X139" i="20"/>
  <c r="Z114" i="20"/>
  <c r="Z115" i="20"/>
  <c r="Z116" i="20"/>
  <c r="Z117" i="20"/>
  <c r="Z118" i="20"/>
  <c r="Z119" i="20"/>
  <c r="Z120" i="20"/>
  <c r="Z121" i="20"/>
  <c r="Z122" i="20"/>
  <c r="Z123" i="20"/>
  <c r="Z124" i="20"/>
  <c r="Z125" i="20"/>
  <c r="Z126" i="20"/>
  <c r="Z127" i="20"/>
  <c r="Z128" i="20"/>
  <c r="Z129" i="20"/>
  <c r="Z130" i="20"/>
  <c r="Z131" i="20"/>
  <c r="Z132" i="20"/>
  <c r="Z133" i="20"/>
  <c r="Z134" i="20"/>
  <c r="Z135" i="20"/>
  <c r="Z136" i="20"/>
  <c r="Z137" i="20"/>
  <c r="Z138" i="20"/>
  <c r="AD139" i="20"/>
  <c r="AE139" i="20"/>
  <c r="AG139" i="20"/>
  <c r="AH139" i="20"/>
  <c r="AJ139" i="20"/>
  <c r="AK139" i="20"/>
  <c r="AM139" i="20"/>
  <c r="AN139" i="20"/>
  <c r="AP139" i="20"/>
  <c r="AQ139" i="20"/>
  <c r="AS139" i="20"/>
  <c r="AT139" i="20"/>
  <c r="AV139" i="20"/>
  <c r="AW139" i="20"/>
  <c r="AY139" i="20"/>
  <c r="AZ139" i="20"/>
  <c r="BB139" i="20"/>
  <c r="BC139" i="20"/>
  <c r="BE139" i="20"/>
  <c r="BF139" i="20"/>
  <c r="BG59" i="20"/>
  <c r="BG60" i="20"/>
  <c r="BG61" i="20"/>
  <c r="BG62" i="20"/>
  <c r="BG63" i="20"/>
  <c r="BG64" i="20"/>
  <c r="BG65" i="20"/>
  <c r="BG66" i="20"/>
  <c r="BG67" i="20"/>
  <c r="BG68" i="20"/>
  <c r="BG69" i="20"/>
  <c r="BG70" i="20"/>
  <c r="BG71" i="20"/>
  <c r="BG72" i="20"/>
  <c r="BG73" i="20"/>
  <c r="BG74" i="20"/>
  <c r="BG75" i="20"/>
  <c r="BG76" i="20"/>
  <c r="BG77" i="20"/>
  <c r="BG78" i="20"/>
  <c r="BG79" i="20"/>
  <c r="BG80" i="20"/>
  <c r="BG81" i="20"/>
  <c r="BG82" i="20"/>
  <c r="BF83" i="20"/>
  <c r="V74" i="21"/>
  <c r="S74" i="21"/>
  <c r="AB26" i="21"/>
  <c r="AB25" i="21"/>
  <c r="Y26" i="21"/>
  <c r="Y25" i="21"/>
  <c r="Y24" i="21"/>
  <c r="V26" i="21"/>
  <c r="V23" i="21"/>
  <c r="V25" i="21"/>
  <c r="V24" i="21"/>
  <c r="S26" i="21"/>
  <c r="S25" i="21"/>
  <c r="S24" i="21"/>
  <c r="S23" i="21"/>
  <c r="S22" i="21"/>
  <c r="AB45" i="21"/>
  <c r="Y45" i="21"/>
  <c r="Y44" i="21"/>
  <c r="V45" i="21"/>
  <c r="V44" i="21"/>
  <c r="V43" i="21"/>
  <c r="V46" i="21"/>
  <c r="S46" i="21"/>
  <c r="S45" i="21"/>
  <c r="S44" i="21"/>
  <c r="S43" i="21"/>
  <c r="S42" i="21"/>
  <c r="V73" i="21"/>
  <c r="V72" i="21"/>
  <c r="V71" i="21"/>
  <c r="V70" i="21"/>
  <c r="V69" i="21"/>
  <c r="S73" i="21"/>
  <c r="S72" i="21"/>
  <c r="S71" i="21"/>
  <c r="S70" i="21"/>
  <c r="S69" i="21"/>
  <c r="AC122" i="22"/>
  <c r="Z122" i="22"/>
  <c r="BG86" i="22"/>
  <c r="BD58" i="22"/>
  <c r="BD57" i="22"/>
  <c r="BD56" i="22"/>
  <c r="BD55" i="22"/>
  <c r="BD54" i="22"/>
  <c r="BD53" i="22"/>
  <c r="BA58" i="22"/>
  <c r="BA57" i="22"/>
  <c r="BA56" i="22"/>
  <c r="BA55" i="22"/>
  <c r="BA54" i="22"/>
  <c r="BA53" i="22"/>
  <c r="BA52" i="22"/>
  <c r="AX58" i="22"/>
  <c r="AX57" i="22"/>
  <c r="AX56" i="22"/>
  <c r="AX55" i="22"/>
  <c r="AX54" i="22"/>
  <c r="AX53" i="22"/>
  <c r="AX52" i="22"/>
  <c r="AU58" i="22"/>
  <c r="AU57" i="22"/>
  <c r="AU56" i="22"/>
  <c r="AU55" i="22"/>
  <c r="AU54" i="22"/>
  <c r="AU53" i="22"/>
  <c r="AU52" i="22"/>
  <c r="AU51" i="22"/>
  <c r="AU50" i="22"/>
  <c r="AR58" i="22"/>
  <c r="AR57" i="22"/>
  <c r="AR56" i="22"/>
  <c r="AR55" i="22"/>
  <c r="AR54" i="22"/>
  <c r="AR53" i="22"/>
  <c r="AR52" i="22"/>
  <c r="AR51" i="22"/>
  <c r="AR50" i="22"/>
  <c r="AR49" i="22"/>
  <c r="AR59" i="22" s="1"/>
  <c r="AO58" i="22"/>
  <c r="AO57" i="22"/>
  <c r="AO56" i="22"/>
  <c r="AO55" i="22"/>
  <c r="AO54" i="22"/>
  <c r="AO53" i="22"/>
  <c r="AO52" i="22"/>
  <c r="AO51" i="22"/>
  <c r="AO50" i="22"/>
  <c r="AO49" i="22"/>
  <c r="AO48" i="22"/>
  <c r="AL58" i="22"/>
  <c r="AL57" i="22"/>
  <c r="AL56" i="22"/>
  <c r="AL55" i="22"/>
  <c r="AL54" i="22"/>
  <c r="AL53" i="22"/>
  <c r="AL52" i="22"/>
  <c r="AL51" i="22"/>
  <c r="AL50" i="22"/>
  <c r="AL49" i="22"/>
  <c r="AL48" i="22"/>
  <c r="AL47" i="22"/>
  <c r="AI58" i="22"/>
  <c r="AI57" i="22"/>
  <c r="AI56" i="22"/>
  <c r="AI55" i="22"/>
  <c r="AI54" i="22"/>
  <c r="AI53" i="22"/>
  <c r="AI52" i="22"/>
  <c r="AI51" i="22"/>
  <c r="AI50" i="22"/>
  <c r="AI49" i="22"/>
  <c r="AI48" i="22"/>
  <c r="AI47" i="22"/>
  <c r="AI46" i="22"/>
  <c r="AF58" i="22"/>
  <c r="AF57" i="22"/>
  <c r="AF56" i="22"/>
  <c r="AF55" i="22"/>
  <c r="AF54" i="22"/>
  <c r="AF53" i="22"/>
  <c r="AF52" i="22"/>
  <c r="AF51" i="22"/>
  <c r="AF50" i="22"/>
  <c r="AF49" i="22"/>
  <c r="AF48" i="22"/>
  <c r="AF47" i="22"/>
  <c r="AF46" i="22"/>
  <c r="AF45" i="22"/>
  <c r="AC58" i="22"/>
  <c r="AC57" i="22"/>
  <c r="AC56" i="22"/>
  <c r="AC55" i="22"/>
  <c r="AC54" i="22"/>
  <c r="AC53" i="22"/>
  <c r="AC52" i="22"/>
  <c r="AC51" i="22"/>
  <c r="AC50" i="22"/>
  <c r="AC49" i="22"/>
  <c r="AC48" i="22"/>
  <c r="AC47" i="22"/>
  <c r="AC46" i="22"/>
  <c r="AC45" i="22"/>
  <c r="AC44" i="22"/>
  <c r="Z58" i="22"/>
  <c r="Z57" i="22"/>
  <c r="Z56" i="22"/>
  <c r="Z55" i="22"/>
  <c r="Z54" i="22"/>
  <c r="Z53" i="22"/>
  <c r="Z52" i="22"/>
  <c r="Z51" i="22"/>
  <c r="Z50" i="22"/>
  <c r="Z49" i="22"/>
  <c r="Z48" i="22"/>
  <c r="Z47" i="22"/>
  <c r="Z46" i="22"/>
  <c r="Z45" i="22"/>
  <c r="Z44" i="22"/>
  <c r="Z43" i="22"/>
  <c r="AX83" i="22"/>
  <c r="Z90" i="22"/>
  <c r="Z75" i="22"/>
  <c r="AC146" i="13"/>
  <c r="AC145" i="13"/>
  <c r="AC144" i="13"/>
  <c r="AC143" i="13"/>
  <c r="AC142" i="13"/>
  <c r="AC141" i="13"/>
  <c r="Z146" i="13"/>
  <c r="Z145" i="13"/>
  <c r="Z144" i="13"/>
  <c r="Z143" i="13"/>
  <c r="Z142" i="13"/>
  <c r="Z141" i="13"/>
  <c r="BG70" i="13"/>
  <c r="BG69" i="13"/>
  <c r="BG68" i="13"/>
  <c r="BG67" i="13"/>
  <c r="BG66" i="13"/>
  <c r="BG65" i="13"/>
  <c r="BG64" i="13"/>
  <c r="BG63" i="13"/>
  <c r="BG62" i="13"/>
  <c r="BG61" i="13"/>
  <c r="BG60" i="13"/>
  <c r="BG59" i="13"/>
  <c r="BG58" i="13"/>
  <c r="BG71" i="13" s="1"/>
  <c r="BG57" i="13"/>
  <c r="BG56" i="13"/>
  <c r="BG55" i="13"/>
  <c r="BG54" i="13"/>
  <c r="BD70" i="13"/>
  <c r="BD69" i="13"/>
  <c r="BD68" i="13"/>
  <c r="BD67" i="13"/>
  <c r="BD66" i="13"/>
  <c r="BD65" i="13"/>
  <c r="BD64" i="13"/>
  <c r="BD63" i="13"/>
  <c r="BD62" i="13"/>
  <c r="BD61" i="13"/>
  <c r="BD60" i="13"/>
  <c r="BD59" i="13"/>
  <c r="BD58" i="13"/>
  <c r="BD57" i="13"/>
  <c r="BD71" i="13" s="1"/>
  <c r="BD56" i="13"/>
  <c r="BD55" i="13"/>
  <c r="BD54" i="13"/>
  <c r="BD53" i="13"/>
  <c r="BA71" i="13"/>
  <c r="BA70" i="13"/>
  <c r="BA69" i="13"/>
  <c r="BA68" i="13"/>
  <c r="BA67" i="13"/>
  <c r="BA66" i="13"/>
  <c r="BA65" i="13"/>
  <c r="BA64" i="13"/>
  <c r="BA63" i="13"/>
  <c r="BA62" i="13"/>
  <c r="BA61" i="13"/>
  <c r="BA60" i="13"/>
  <c r="BA59" i="13"/>
  <c r="BA58" i="13"/>
  <c r="BA57" i="13"/>
  <c r="BA56" i="13"/>
  <c r="BA55" i="13"/>
  <c r="BA54" i="13"/>
  <c r="BA53" i="13"/>
  <c r="BA52" i="13"/>
  <c r="AX70" i="13"/>
  <c r="AX69" i="13"/>
  <c r="AX68" i="13"/>
  <c r="AX67" i="13"/>
  <c r="AX66" i="13"/>
  <c r="AX65" i="13"/>
  <c r="AX64" i="13"/>
  <c r="AX63" i="13"/>
  <c r="AX62" i="13"/>
  <c r="AX61" i="13"/>
  <c r="AX60" i="13"/>
  <c r="AX59" i="13"/>
  <c r="AX58" i="13"/>
  <c r="AX57" i="13"/>
  <c r="AX56" i="13"/>
  <c r="AX55" i="13"/>
  <c r="AX71" i="13" s="1"/>
  <c r="AX54" i="13"/>
  <c r="AX53" i="13"/>
  <c r="AX52" i="13"/>
  <c r="AX51" i="13"/>
  <c r="AV71" i="13"/>
  <c r="AU70" i="13"/>
  <c r="AU69" i="13"/>
  <c r="AU68" i="13"/>
  <c r="AU67" i="13"/>
  <c r="AU66" i="13"/>
  <c r="AU65" i="13"/>
  <c r="AU64" i="13"/>
  <c r="AU63" i="13"/>
  <c r="AU62" i="13"/>
  <c r="AU61" i="13"/>
  <c r="AU60" i="13"/>
  <c r="AU59" i="13"/>
  <c r="AU58" i="13"/>
  <c r="AU57" i="13"/>
  <c r="AU56" i="13"/>
  <c r="AU55" i="13"/>
  <c r="AU54" i="13"/>
  <c r="AU71" i="13" s="1"/>
  <c r="AU53" i="13"/>
  <c r="AU52" i="13"/>
  <c r="AU51" i="13"/>
  <c r="AU50" i="13"/>
  <c r="AR70" i="13"/>
  <c r="AR69" i="13"/>
  <c r="AR68" i="13"/>
  <c r="AR67" i="13"/>
  <c r="AR66" i="13"/>
  <c r="AR65" i="13"/>
  <c r="AR64" i="13"/>
  <c r="AR63" i="13"/>
  <c r="AR62" i="13"/>
  <c r="AR61" i="13"/>
  <c r="AR60" i="13"/>
  <c r="AR59" i="13"/>
  <c r="AR58" i="13"/>
  <c r="AR57" i="13"/>
  <c r="AR56" i="13"/>
  <c r="AR55" i="13"/>
  <c r="AR54" i="13"/>
  <c r="AR53" i="13"/>
  <c r="AR71" i="13" s="1"/>
  <c r="AR52" i="13"/>
  <c r="AR51" i="13"/>
  <c r="AR50" i="13"/>
  <c r="AR49" i="13"/>
  <c r="AO52" i="13"/>
  <c r="AO71" i="13" s="1"/>
  <c r="AO51" i="13"/>
  <c r="AO50" i="13"/>
  <c r="AO49" i="13"/>
  <c r="AO48" i="13"/>
  <c r="AO70" i="13"/>
  <c r="AO69" i="13"/>
  <c r="AO68" i="13"/>
  <c r="AO67" i="13"/>
  <c r="AO66" i="13"/>
  <c r="AO65" i="13"/>
  <c r="AO64" i="13"/>
  <c r="AO63" i="13"/>
  <c r="AO62" i="13"/>
  <c r="AO61" i="13"/>
  <c r="AO60" i="13"/>
  <c r="AO59" i="13"/>
  <c r="AO58" i="13"/>
  <c r="AO57" i="13"/>
  <c r="AO56" i="13"/>
  <c r="AO55" i="13"/>
  <c r="AO54" i="13"/>
  <c r="AO53" i="13"/>
  <c r="AL66" i="13"/>
  <c r="AL52" i="13"/>
  <c r="AL51" i="13"/>
  <c r="AL71" i="13" s="1"/>
  <c r="AL50" i="13"/>
  <c r="AL49" i="13"/>
  <c r="AL48" i="13"/>
  <c r="AL47" i="13"/>
  <c r="AL70" i="13"/>
  <c r="AL69" i="13"/>
  <c r="AL68" i="13"/>
  <c r="AL67" i="13"/>
  <c r="AL65" i="13"/>
  <c r="AL64" i="13"/>
  <c r="AL63" i="13"/>
  <c r="AL62" i="13"/>
  <c r="AL61" i="13"/>
  <c r="AL60" i="13"/>
  <c r="AL59" i="13"/>
  <c r="AL58" i="13"/>
  <c r="AL57" i="13"/>
  <c r="AL56" i="13"/>
  <c r="AL55" i="13"/>
  <c r="AL54" i="13"/>
  <c r="AL53" i="13"/>
  <c r="AI46" i="13"/>
  <c r="AI70" i="13"/>
  <c r="AI69" i="13"/>
  <c r="AI68" i="13"/>
  <c r="AI67" i="13"/>
  <c r="AI66" i="13"/>
  <c r="AI65" i="13"/>
  <c r="AI64" i="13"/>
  <c r="AI63" i="13"/>
  <c r="AI62" i="13"/>
  <c r="AI61" i="13"/>
  <c r="AI60" i="13"/>
  <c r="AI59" i="13"/>
  <c r="AI58" i="13"/>
  <c r="AI57" i="13"/>
  <c r="AI56" i="13"/>
  <c r="AI55" i="13"/>
  <c r="AI54" i="13"/>
  <c r="AI53" i="13"/>
  <c r="AI52" i="13"/>
  <c r="AI51" i="13"/>
  <c r="AI50" i="13"/>
  <c r="AI71" i="13" s="1"/>
  <c r="AI49" i="13"/>
  <c r="AI48" i="13"/>
  <c r="AI47" i="13"/>
  <c r="AF70" i="13"/>
  <c r="AF69" i="13"/>
  <c r="AF68" i="13"/>
  <c r="AF67" i="13"/>
  <c r="AF66" i="13"/>
  <c r="AF65" i="13"/>
  <c r="AF64" i="13"/>
  <c r="AF63" i="13"/>
  <c r="AF62" i="13"/>
  <c r="AF61" i="13"/>
  <c r="AF60" i="13"/>
  <c r="AF59" i="13"/>
  <c r="AF58" i="13"/>
  <c r="AF57" i="13"/>
  <c r="AF56" i="13"/>
  <c r="AF55" i="13"/>
  <c r="AF54" i="13"/>
  <c r="AF53" i="13"/>
  <c r="AF52" i="13"/>
  <c r="AF51" i="13"/>
  <c r="AF50" i="13"/>
  <c r="AF49" i="13"/>
  <c r="AF71" i="13" s="1"/>
  <c r="AF48" i="13"/>
  <c r="AF47" i="13"/>
  <c r="AF46" i="13"/>
  <c r="AF45" i="13"/>
  <c r="AC70" i="13"/>
  <c r="AC69" i="13"/>
  <c r="AC68" i="13"/>
  <c r="AC67" i="13"/>
  <c r="AC66" i="13"/>
  <c r="AC65" i="13"/>
  <c r="AC64" i="13"/>
  <c r="AC63" i="13"/>
  <c r="AC62" i="13"/>
  <c r="AC61" i="13"/>
  <c r="AC60" i="13"/>
  <c r="AC59" i="13"/>
  <c r="AC58" i="13"/>
  <c r="AC57" i="13"/>
  <c r="AC56" i="13"/>
  <c r="AC55" i="13"/>
  <c r="AC54" i="13"/>
  <c r="AC53" i="13"/>
  <c r="AC52" i="13"/>
  <c r="AC51" i="13"/>
  <c r="AC50" i="13"/>
  <c r="AC49" i="13"/>
  <c r="AC48" i="13"/>
  <c r="AC71" i="13" s="1"/>
  <c r="AC47" i="13"/>
  <c r="AC46" i="13"/>
  <c r="AC45" i="13"/>
  <c r="AC44" i="13"/>
  <c r="Z47" i="13"/>
  <c r="Z71" i="13" s="1"/>
  <c r="Z46" i="13"/>
  <c r="Z45" i="13"/>
  <c r="Z44" i="13"/>
  <c r="Z43" i="13"/>
  <c r="Z70" i="13"/>
  <c r="Z69" i="13"/>
  <c r="Z68" i="13"/>
  <c r="Z67" i="13"/>
  <c r="Z66" i="13"/>
  <c r="Z65" i="13"/>
  <c r="Z64" i="13"/>
  <c r="Z63" i="13"/>
  <c r="Z62" i="13"/>
  <c r="Z61" i="13"/>
  <c r="Z60" i="13"/>
  <c r="Z59" i="13"/>
  <c r="Z58" i="13"/>
  <c r="Z57" i="13"/>
  <c r="Z56" i="13"/>
  <c r="Z55" i="13"/>
  <c r="Z54" i="13"/>
  <c r="Z53" i="13"/>
  <c r="Z52" i="13"/>
  <c r="Z51" i="13"/>
  <c r="Z50" i="13"/>
  <c r="Z49" i="13"/>
  <c r="Z48" i="13"/>
  <c r="BG108" i="13"/>
  <c r="BG110" i="13"/>
  <c r="BG103" i="13"/>
  <c r="BG104" i="13"/>
  <c r="BG105" i="13"/>
  <c r="BG106" i="13"/>
  <c r="BG107" i="13"/>
  <c r="BG109" i="13"/>
  <c r="BG111" i="13"/>
  <c r="BG112" i="13"/>
  <c r="BG113" i="13"/>
  <c r="BG114" i="13"/>
  <c r="BD105" i="13"/>
  <c r="BD107" i="13"/>
  <c r="BD110" i="13"/>
  <c r="BD114" i="13"/>
  <c r="BD103" i="13"/>
  <c r="BD104" i="13"/>
  <c r="BD106" i="13"/>
  <c r="BD108" i="13"/>
  <c r="BD109" i="13"/>
  <c r="BD111" i="13"/>
  <c r="BD112" i="13"/>
  <c r="BD113" i="13"/>
  <c r="BA106" i="13"/>
  <c r="BA103" i="13"/>
  <c r="BA104" i="13"/>
  <c r="BA105" i="13"/>
  <c r="BA107" i="13"/>
  <c r="BA108" i="13"/>
  <c r="BA109" i="13"/>
  <c r="BA110" i="13"/>
  <c r="BA111" i="13"/>
  <c r="BA112" i="13"/>
  <c r="BA113" i="13"/>
  <c r="BA114" i="13"/>
  <c r="AX110" i="13"/>
  <c r="AX114" i="13"/>
  <c r="AX103" i="13"/>
  <c r="AX104" i="13"/>
  <c r="AX105" i="13"/>
  <c r="AX106" i="13"/>
  <c r="AX107" i="13"/>
  <c r="AX108" i="13"/>
  <c r="AX109" i="13"/>
  <c r="AX111" i="13"/>
  <c r="AX112" i="13"/>
  <c r="AX113" i="13"/>
  <c r="AU109" i="13"/>
  <c r="AU113" i="13"/>
  <c r="AU103" i="13"/>
  <c r="AU104" i="13"/>
  <c r="AU105" i="13"/>
  <c r="AU106" i="13"/>
  <c r="AU107" i="13"/>
  <c r="AU108" i="13"/>
  <c r="AU110" i="13"/>
  <c r="AU111" i="13"/>
  <c r="AU112" i="13"/>
  <c r="AU114" i="13"/>
  <c r="AR107" i="13"/>
  <c r="AR110" i="13"/>
  <c r="AR114" i="13"/>
  <c r="AR103" i="13"/>
  <c r="AR104" i="13"/>
  <c r="AR105" i="13"/>
  <c r="AR106" i="13"/>
  <c r="AR108" i="13"/>
  <c r="AR109" i="13"/>
  <c r="AR111" i="13"/>
  <c r="AR112" i="13"/>
  <c r="AR113" i="13"/>
  <c r="AO114" i="13"/>
  <c r="AO108" i="13"/>
  <c r="AO113" i="13"/>
  <c r="AO103" i="13"/>
  <c r="AO104" i="13"/>
  <c r="AO105" i="13"/>
  <c r="AO106" i="13"/>
  <c r="AO107" i="13"/>
  <c r="AO109" i="13"/>
  <c r="AO110" i="13"/>
  <c r="AO111" i="13"/>
  <c r="AO112" i="13"/>
  <c r="AL108" i="13"/>
  <c r="AL114" i="13"/>
  <c r="AL103" i="13"/>
  <c r="AL104" i="13"/>
  <c r="AL105" i="13"/>
  <c r="AL106" i="13"/>
  <c r="AL107" i="13"/>
  <c r="AL109" i="13"/>
  <c r="AL110" i="13"/>
  <c r="AL111" i="13"/>
  <c r="AL112" i="13"/>
  <c r="AL113" i="13"/>
  <c r="AI114" i="13"/>
  <c r="AI108" i="13"/>
  <c r="AI113" i="13"/>
  <c r="AI103" i="13"/>
  <c r="AI104" i="13"/>
  <c r="AI105" i="13"/>
  <c r="AI106" i="13"/>
  <c r="AI107" i="13"/>
  <c r="AI109" i="13"/>
  <c r="AI110" i="13"/>
  <c r="AI111" i="13"/>
  <c r="AI112" i="13"/>
  <c r="AF113" i="13"/>
  <c r="AF110" i="13"/>
  <c r="AF105" i="13"/>
  <c r="AF103" i="13"/>
  <c r="AF104" i="13"/>
  <c r="AF106" i="13"/>
  <c r="AF107" i="13"/>
  <c r="AF108" i="13"/>
  <c r="AF109" i="13"/>
  <c r="AF111" i="13"/>
  <c r="AF112" i="13"/>
  <c r="AF114" i="13"/>
  <c r="AC113" i="13"/>
  <c r="AC110" i="13"/>
  <c r="AC107" i="13"/>
  <c r="AC104" i="13"/>
  <c r="AC103" i="13"/>
  <c r="AC105" i="13"/>
  <c r="AC106" i="13"/>
  <c r="AC108" i="13"/>
  <c r="AC109" i="13"/>
  <c r="AC111" i="13"/>
  <c r="AC112" i="13"/>
  <c r="AC114" i="13"/>
  <c r="Z113" i="13"/>
  <c r="Z102" i="13"/>
  <c r="Z103" i="13"/>
  <c r="Z104" i="13"/>
  <c r="Z105" i="13"/>
  <c r="Z106" i="13"/>
  <c r="Z107" i="13"/>
  <c r="Z108" i="13"/>
  <c r="Z109" i="13"/>
  <c r="Z110" i="13"/>
  <c r="Z111" i="13"/>
  <c r="Z112" i="13"/>
  <c r="Z114" i="13"/>
  <c r="Z101" i="13"/>
  <c r="BF115" i="13"/>
  <c r="BE115" i="13"/>
  <c r="BC115" i="13"/>
  <c r="BB115" i="13"/>
  <c r="AZ115" i="13"/>
  <c r="AY115" i="13"/>
  <c r="AW115" i="13"/>
  <c r="AV115" i="13"/>
  <c r="AT115" i="13"/>
  <c r="AS115" i="13"/>
  <c r="AQ115" i="13"/>
  <c r="AP115" i="13"/>
  <c r="AN115" i="13"/>
  <c r="AM115" i="13"/>
  <c r="AK115" i="13"/>
  <c r="AJ115" i="13"/>
  <c r="AH115" i="13"/>
  <c r="AG115" i="13"/>
  <c r="AE115" i="13"/>
  <c r="AD115" i="13"/>
  <c r="AB115" i="13"/>
  <c r="Z117" i="22"/>
  <c r="BC91" i="22"/>
  <c r="AO80" i="22"/>
  <c r="AL83" i="22"/>
  <c r="AL91" i="22" s="1"/>
  <c r="AL82" i="22"/>
  <c r="AL81" i="22"/>
  <c r="AL80" i="22"/>
  <c r="AL79" i="22"/>
  <c r="AI78" i="22"/>
  <c r="AE91" i="22"/>
  <c r="AF81" i="22"/>
  <c r="AF91" i="22" s="1"/>
  <c r="AF80" i="22"/>
  <c r="AF79" i="22"/>
  <c r="AF78" i="22"/>
  <c r="AF77" i="22"/>
  <c r="AC80" i="22"/>
  <c r="AC91" i="22" s="1"/>
  <c r="AC79" i="22"/>
  <c r="AC78" i="22"/>
  <c r="AC77" i="22"/>
  <c r="AC76" i="22"/>
  <c r="Z84" i="22"/>
  <c r="Z82" i="22"/>
  <c r="Z81" i="22"/>
  <c r="Z80" i="22"/>
  <c r="Z79" i="22"/>
  <c r="Z91" i="22" s="1"/>
  <c r="Z78" i="22"/>
  <c r="Z77" i="22"/>
  <c r="Z76" i="22"/>
  <c r="BG58" i="22"/>
  <c r="BG57" i="22"/>
  <c r="BG56" i="22"/>
  <c r="BG55" i="22"/>
  <c r="BG54" i="22"/>
  <c r="Y83" i="20"/>
  <c r="AB83" i="20"/>
  <c r="AD83" i="20"/>
  <c r="AE83" i="20"/>
  <c r="AH83" i="20"/>
  <c r="AJ83" i="20"/>
  <c r="AK83" i="20"/>
  <c r="AM83" i="20"/>
  <c r="AN83" i="20"/>
  <c r="AP83" i="20"/>
  <c r="AS83" i="20"/>
  <c r="AT83" i="20"/>
  <c r="AW83" i="20"/>
  <c r="AZ83" i="20"/>
  <c r="BB83" i="20"/>
  <c r="S42" i="20"/>
  <c r="O42" i="20"/>
  <c r="M42" i="20"/>
  <c r="F42" i="20"/>
  <c r="AB146" i="13"/>
  <c r="AA146" i="13"/>
  <c r="Y146" i="13"/>
  <c r="X146" i="13"/>
  <c r="X115" i="13"/>
  <c r="BE59" i="22"/>
  <c r="Y115" i="13"/>
  <c r="AA115" i="13"/>
  <c r="BF71" i="13"/>
  <c r="Y71" i="13"/>
  <c r="AA71" i="13"/>
  <c r="AB71" i="13"/>
  <c r="AD71" i="13"/>
  <c r="AE71" i="13"/>
  <c r="AG71" i="13"/>
  <c r="AH71" i="13"/>
  <c r="AJ71" i="13"/>
  <c r="AK71" i="13"/>
  <c r="AM71" i="13"/>
  <c r="AN71" i="13"/>
  <c r="AP71" i="13"/>
  <c r="AQ71" i="13"/>
  <c r="AS71" i="13"/>
  <c r="AT71" i="13"/>
  <c r="AW71" i="13"/>
  <c r="AY71" i="13"/>
  <c r="AZ71" i="13"/>
  <c r="BB71" i="13"/>
  <c r="BC71" i="13"/>
  <c r="BE71" i="13"/>
  <c r="X71" i="13"/>
  <c r="M42" i="13"/>
  <c r="F42" i="13"/>
  <c r="J25" i="13"/>
  <c r="Y122" i="22"/>
  <c r="AB122" i="22"/>
  <c r="AA122" i="22"/>
  <c r="X122" i="22"/>
  <c r="BF91" i="22"/>
  <c r="AW91" i="22"/>
  <c r="AQ91" i="22"/>
  <c r="AH91" i="22"/>
  <c r="AD91" i="22"/>
  <c r="X91" i="22"/>
  <c r="BF59" i="22"/>
  <c r="AY59" i="22"/>
  <c r="AS59" i="22"/>
  <c r="AN59" i="22"/>
  <c r="AD59" i="22"/>
  <c r="X59" i="22"/>
  <c r="AC121" i="22"/>
  <c r="Z121" i="22"/>
  <c r="AC120" i="22"/>
  <c r="Z120" i="22"/>
  <c r="AC119" i="22"/>
  <c r="Z119" i="22"/>
  <c r="AC118" i="22"/>
  <c r="Z118" i="22"/>
  <c r="AC117" i="22"/>
  <c r="BE91" i="22"/>
  <c r="BB91" i="22"/>
  <c r="AZ91" i="22"/>
  <c r="AY91" i="22"/>
  <c r="AV91" i="22"/>
  <c r="AT91" i="22"/>
  <c r="AS91" i="22"/>
  <c r="AP91" i="22"/>
  <c r="AN91" i="22"/>
  <c r="AM91" i="22"/>
  <c r="AK91" i="22"/>
  <c r="AJ91" i="22"/>
  <c r="AG91" i="22"/>
  <c r="AB91" i="22"/>
  <c r="AA91" i="22"/>
  <c r="Y91" i="22"/>
  <c r="BG90" i="22"/>
  <c r="BG91" i="22" s="1"/>
  <c r="BD90" i="22"/>
  <c r="BA90" i="22"/>
  <c r="AX90" i="22"/>
  <c r="AU90" i="22"/>
  <c r="AR90" i="22"/>
  <c r="AO90" i="22"/>
  <c r="AL90" i="22"/>
  <c r="AI90" i="22"/>
  <c r="AF90" i="22"/>
  <c r="AC90" i="22"/>
  <c r="BG89" i="22"/>
  <c r="BD89" i="22"/>
  <c r="BD91" i="22" s="1"/>
  <c r="BA89" i="22"/>
  <c r="AX89" i="22"/>
  <c r="AU89" i="22"/>
  <c r="AR89" i="22"/>
  <c r="AO89" i="22"/>
  <c r="AL89" i="22"/>
  <c r="AI89" i="22"/>
  <c r="AF89" i="22"/>
  <c r="AC89" i="22"/>
  <c r="Z89" i="22"/>
  <c r="BG88" i="22"/>
  <c r="BD88" i="22"/>
  <c r="BA88" i="22"/>
  <c r="BA91" i="22" s="1"/>
  <c r="AX88" i="22"/>
  <c r="AU88" i="22"/>
  <c r="AR88" i="22"/>
  <c r="AO88" i="22"/>
  <c r="AL88" i="22"/>
  <c r="AI88" i="22"/>
  <c r="AF88" i="22"/>
  <c r="AC88" i="22"/>
  <c r="Z88" i="22"/>
  <c r="BG87" i="22"/>
  <c r="BD87" i="22"/>
  <c r="BA87" i="22"/>
  <c r="AX87" i="22"/>
  <c r="AX91" i="22" s="1"/>
  <c r="AU87" i="22"/>
  <c r="AR87" i="22"/>
  <c r="AO87" i="22"/>
  <c r="AL87" i="22"/>
  <c r="AI87" i="22"/>
  <c r="AF87" i="22"/>
  <c r="AC87" i="22"/>
  <c r="Z87" i="22"/>
  <c r="BD86" i="22"/>
  <c r="BA86" i="22"/>
  <c r="AX86" i="22"/>
  <c r="AU86" i="22"/>
  <c r="AU91" i="22" s="1"/>
  <c r="AR86" i="22"/>
  <c r="AO86" i="22"/>
  <c r="AL86" i="22"/>
  <c r="AI86" i="22"/>
  <c r="AF86" i="22"/>
  <c r="AC86" i="22"/>
  <c r="Z86" i="22"/>
  <c r="BD85" i="22"/>
  <c r="BA85" i="22"/>
  <c r="AX85" i="22"/>
  <c r="AU85" i="22"/>
  <c r="AR85" i="22"/>
  <c r="AR91" i="22" s="1"/>
  <c r="AO85" i="22"/>
  <c r="AL85" i="22"/>
  <c r="AI85" i="22"/>
  <c r="AF85" i="22"/>
  <c r="AC85" i="22"/>
  <c r="Z85" i="22"/>
  <c r="BA84" i="22"/>
  <c r="AX84" i="22"/>
  <c r="AU84" i="22"/>
  <c r="AR84" i="22"/>
  <c r="AO84" i="22"/>
  <c r="AO91" i="22" s="1"/>
  <c r="AL84" i="22"/>
  <c r="AI84" i="22"/>
  <c r="AF84" i="22"/>
  <c r="AC84" i="22"/>
  <c r="AU83" i="22"/>
  <c r="AR83" i="22"/>
  <c r="AO83" i="22"/>
  <c r="AI83" i="22"/>
  <c r="AF83" i="22"/>
  <c r="AC83" i="22"/>
  <c r="Z83" i="22"/>
  <c r="AU82" i="22"/>
  <c r="AR82" i="22"/>
  <c r="AO82" i="22"/>
  <c r="AI82" i="22"/>
  <c r="AI91" i="22" s="1"/>
  <c r="AF82" i="22"/>
  <c r="AC82" i="22"/>
  <c r="AR81" i="22"/>
  <c r="AO81" i="22"/>
  <c r="AI81" i="22"/>
  <c r="AC81" i="22"/>
  <c r="AI80" i="22"/>
  <c r="AI79" i="22"/>
  <c r="W68" i="22"/>
  <c r="W69" i="22" s="1"/>
  <c r="W70" i="22" s="1"/>
  <c r="W71" i="22" s="1"/>
  <c r="W72" i="22" s="1"/>
  <c r="W73" i="22" s="1"/>
  <c r="W74" i="22" s="1"/>
  <c r="W75" i="22" s="1"/>
  <c r="W76" i="22" s="1"/>
  <c r="W77" i="22" s="1"/>
  <c r="W78" i="22" s="1"/>
  <c r="W79" i="22" s="1"/>
  <c r="W80" i="22" s="1"/>
  <c r="W81" i="22" s="1"/>
  <c r="W82" i="22" s="1"/>
  <c r="W83" i="22" s="1"/>
  <c r="W84" i="22" s="1"/>
  <c r="W85" i="22" s="1"/>
  <c r="W86" i="22" s="1"/>
  <c r="W87" i="22" s="1"/>
  <c r="W88" i="22" s="1"/>
  <c r="W89" i="22" s="1"/>
  <c r="W90" i="22" s="1"/>
  <c r="BC59" i="22"/>
  <c r="BB59" i="22"/>
  <c r="AZ59" i="22"/>
  <c r="AW59" i="22"/>
  <c r="AV59" i="22"/>
  <c r="AT59" i="22"/>
  <c r="AQ59" i="22"/>
  <c r="AP59" i="22"/>
  <c r="AM59" i="22"/>
  <c r="AK59" i="22"/>
  <c r="AJ59" i="22"/>
  <c r="AH59" i="22"/>
  <c r="AG59" i="22"/>
  <c r="AE59" i="22"/>
  <c r="AB59" i="22"/>
  <c r="AA59" i="22"/>
  <c r="Y59" i="22"/>
  <c r="S42" i="22"/>
  <c r="R42" i="22"/>
  <c r="Q42" i="22"/>
  <c r="P42" i="22"/>
  <c r="O42" i="22"/>
  <c r="N42" i="22"/>
  <c r="M42" i="22"/>
  <c r="L42" i="22"/>
  <c r="K42" i="22"/>
  <c r="J42" i="22"/>
  <c r="I42" i="22"/>
  <c r="H42" i="22"/>
  <c r="G42" i="22"/>
  <c r="F42" i="22"/>
  <c r="W36" i="22"/>
  <c r="W37" i="22" s="1"/>
  <c r="W38" i="22" s="1"/>
  <c r="W39" i="22" s="1"/>
  <c r="W40" i="22" s="1"/>
  <c r="W41" i="22" s="1"/>
  <c r="W42" i="22" s="1"/>
  <c r="W43" i="22" s="1"/>
  <c r="W44" i="22" s="1"/>
  <c r="W45" i="22" s="1"/>
  <c r="W46" i="22" s="1"/>
  <c r="W47" i="22" s="1"/>
  <c r="W48" i="22" s="1"/>
  <c r="W49" i="22" s="1"/>
  <c r="W50" i="22" s="1"/>
  <c r="W51" i="22" s="1"/>
  <c r="W52" i="22" s="1"/>
  <c r="W53" i="22" s="1"/>
  <c r="W54" i="22" s="1"/>
  <c r="W55" i="22" s="1"/>
  <c r="W56" i="22" s="1"/>
  <c r="W57" i="22" s="1"/>
  <c r="W58" i="22" s="1"/>
  <c r="K25" i="22"/>
  <c r="J25" i="22"/>
  <c r="H25" i="22"/>
  <c r="G25" i="22"/>
  <c r="F25" i="22"/>
  <c r="I24" i="22"/>
  <c r="I23" i="22"/>
  <c r="I22" i="22"/>
  <c r="I21" i="22"/>
  <c r="I20" i="22"/>
  <c r="I19" i="22"/>
  <c r="I18" i="22"/>
  <c r="I17" i="22"/>
  <c r="H7" i="22"/>
  <c r="U74" i="21"/>
  <c r="T74" i="21"/>
  <c r="R74" i="21"/>
  <c r="Q74" i="21"/>
  <c r="AR46" i="21"/>
  <c r="AP46" i="21"/>
  <c r="AN46" i="21"/>
  <c r="AL46" i="21"/>
  <c r="AI46" i="21"/>
  <c r="AF46" i="21"/>
  <c r="AD46" i="21"/>
  <c r="Z46" i="21"/>
  <c r="U46" i="21"/>
  <c r="Q46" i="21"/>
  <c r="AR26" i="21"/>
  <c r="AO26" i="21"/>
  <c r="AN26" i="21"/>
  <c r="AK26" i="21"/>
  <c r="AG26" i="21"/>
  <c r="AC26" i="21"/>
  <c r="Z26" i="21"/>
  <c r="X26" i="21"/>
  <c r="W26" i="21"/>
  <c r="U26" i="21"/>
  <c r="T26" i="21"/>
  <c r="R26" i="21"/>
  <c r="Q26" i="21"/>
  <c r="P15" i="21"/>
  <c r="K11" i="21"/>
  <c r="K24" i="21"/>
  <c r="J24" i="21"/>
  <c r="I24" i="21"/>
  <c r="H24" i="21"/>
  <c r="G24" i="21"/>
  <c r="F24" i="21"/>
  <c r="I23" i="21"/>
  <c r="I22" i="21"/>
  <c r="I21" i="21"/>
  <c r="I20" i="21"/>
  <c r="I18" i="21"/>
  <c r="I17" i="21"/>
  <c r="I16" i="21"/>
  <c r="AQ46" i="21"/>
  <c r="AO46" i="21"/>
  <c r="AM46" i="21"/>
  <c r="AK46" i="21"/>
  <c r="AJ46" i="21"/>
  <c r="AH46" i="21"/>
  <c r="AG46" i="21"/>
  <c r="AE46" i="21"/>
  <c r="AC46" i="21"/>
  <c r="AB46" i="21"/>
  <c r="AA46" i="21"/>
  <c r="Y46" i="21"/>
  <c r="X46" i="21"/>
  <c r="W46" i="21"/>
  <c r="T46" i="21"/>
  <c r="R46" i="21"/>
  <c r="P35" i="21"/>
  <c r="P36" i="21" s="1"/>
  <c r="P37" i="21" s="1"/>
  <c r="P38" i="21" s="1"/>
  <c r="P39" i="21" s="1"/>
  <c r="P40" i="21" s="1"/>
  <c r="P41" i="21" s="1"/>
  <c r="P42" i="21" s="1"/>
  <c r="P43" i="21" s="1"/>
  <c r="P44" i="21" s="1"/>
  <c r="P45" i="21" s="1"/>
  <c r="AQ26" i="21"/>
  <c r="AP26" i="21"/>
  <c r="AM26" i="21"/>
  <c r="AL26" i="21"/>
  <c r="AJ26" i="21"/>
  <c r="AI26" i="21"/>
  <c r="AH26" i="21"/>
  <c r="AF26" i="21"/>
  <c r="AE26" i="21"/>
  <c r="AD26" i="21"/>
  <c r="AA26" i="21"/>
  <c r="I19" i="21"/>
  <c r="P16" i="21"/>
  <c r="P17" i="21" s="1"/>
  <c r="P18" i="21" s="1"/>
  <c r="P19" i="21" s="1"/>
  <c r="P20" i="21" s="1"/>
  <c r="P21" i="21" s="1"/>
  <c r="P22" i="21" s="1"/>
  <c r="P23" i="21" s="1"/>
  <c r="P24" i="21" s="1"/>
  <c r="P25" i="21" s="1"/>
  <c r="H6" i="21"/>
  <c r="BA83" i="20" l="1"/>
  <c r="BD83" i="20"/>
  <c r="AR83" i="20"/>
  <c r="AF83" i="20"/>
  <c r="AC83" i="20"/>
  <c r="I25" i="22"/>
  <c r="K12" i="22" s="1"/>
  <c r="AD16" i="16"/>
  <c r="AA130" i="15" l="1"/>
  <c r="Y130" i="15"/>
  <c r="Z130" i="15"/>
  <c r="R42" i="20" l="1"/>
  <c r="N42" i="20"/>
  <c r="R42" i="13"/>
  <c r="K25" i="13"/>
  <c r="D65" i="16" l="1"/>
  <c r="D64" i="16"/>
  <c r="D61" i="16"/>
  <c r="I27" i="11"/>
  <c r="G23" i="15"/>
  <c r="AB171" i="20" l="1"/>
  <c r="AA171" i="20"/>
  <c r="Y171" i="20"/>
  <c r="X171" i="20"/>
  <c r="AC170" i="20"/>
  <c r="Z170" i="20"/>
  <c r="AC169" i="20"/>
  <c r="Z169" i="20"/>
  <c r="AC168" i="20"/>
  <c r="Z168" i="20"/>
  <c r="AC167" i="20"/>
  <c r="Z167" i="20"/>
  <c r="AC166" i="20"/>
  <c r="AC171" i="20" s="1"/>
  <c r="Z166" i="20"/>
  <c r="BG114" i="20"/>
  <c r="BG139" i="20" s="1"/>
  <c r="BD114" i="20"/>
  <c r="BA114" i="20"/>
  <c r="AX114" i="20"/>
  <c r="AU114" i="20"/>
  <c r="AR114" i="20"/>
  <c r="AO114" i="20"/>
  <c r="AL114" i="20"/>
  <c r="AI114" i="20"/>
  <c r="AF114" i="20"/>
  <c r="AC114" i="20"/>
  <c r="BG113" i="20"/>
  <c r="BD113" i="20"/>
  <c r="BD139" i="20" s="1"/>
  <c r="BA113" i="20"/>
  <c r="AX113" i="20"/>
  <c r="AU113" i="20"/>
  <c r="AR113" i="20"/>
  <c r="AO113" i="20"/>
  <c r="AL113" i="20"/>
  <c r="AI113" i="20"/>
  <c r="AF113" i="20"/>
  <c r="AC113" i="20"/>
  <c r="Z113" i="20"/>
  <c r="BG112" i="20"/>
  <c r="BD112" i="20"/>
  <c r="BA112" i="20"/>
  <c r="BA139" i="20" s="1"/>
  <c r="AX112" i="20"/>
  <c r="AU112" i="20"/>
  <c r="AR112" i="20"/>
  <c r="AO112" i="20"/>
  <c r="AL112" i="20"/>
  <c r="AI112" i="20"/>
  <c r="AF112" i="20"/>
  <c r="AC112" i="20"/>
  <c r="Z112" i="20"/>
  <c r="BG111" i="20"/>
  <c r="BD111" i="20"/>
  <c r="BA111" i="20"/>
  <c r="AX111" i="20"/>
  <c r="AX139" i="20" s="1"/>
  <c r="AU111" i="20"/>
  <c r="AR111" i="20"/>
  <c r="AO111" i="20"/>
  <c r="AL111" i="20"/>
  <c r="AI111" i="20"/>
  <c r="AF111" i="20"/>
  <c r="AC111" i="20"/>
  <c r="Z111" i="20"/>
  <c r="BG110" i="20"/>
  <c r="BD110" i="20"/>
  <c r="BA110" i="20"/>
  <c r="AX110" i="20"/>
  <c r="AU110" i="20"/>
  <c r="AU139" i="20" s="1"/>
  <c r="AR110" i="20"/>
  <c r="AO110" i="20"/>
  <c r="AL110" i="20"/>
  <c r="AI110" i="20"/>
  <c r="AF110" i="20"/>
  <c r="AC110" i="20"/>
  <c r="Z110" i="20"/>
  <c r="BD109" i="20"/>
  <c r="BA109" i="20"/>
  <c r="AX109" i="20"/>
  <c r="AU109" i="20"/>
  <c r="AR109" i="20"/>
  <c r="AR139" i="20" s="1"/>
  <c r="AO109" i="20"/>
  <c r="AL109" i="20"/>
  <c r="AI109" i="20"/>
  <c r="AF109" i="20"/>
  <c r="AC109" i="20"/>
  <c r="Z109" i="20"/>
  <c r="BA108" i="20"/>
  <c r="AX108" i="20"/>
  <c r="AU108" i="20"/>
  <c r="AR108" i="20"/>
  <c r="AO108" i="20"/>
  <c r="AO139" i="20" s="1"/>
  <c r="AL108" i="20"/>
  <c r="AI108" i="20"/>
  <c r="AF108" i="20"/>
  <c r="AC108" i="20"/>
  <c r="Z108" i="20"/>
  <c r="AX107" i="20"/>
  <c r="AU107" i="20"/>
  <c r="AR107" i="20"/>
  <c r="AO107" i="20"/>
  <c r="AL107" i="20"/>
  <c r="AL139" i="20" s="1"/>
  <c r="AI107" i="20"/>
  <c r="AF107" i="20"/>
  <c r="AC107" i="20"/>
  <c r="Z107" i="20"/>
  <c r="AU106" i="20"/>
  <c r="AR106" i="20"/>
  <c r="AO106" i="20"/>
  <c r="AL106" i="20"/>
  <c r="AI106" i="20"/>
  <c r="AI139" i="20" s="1"/>
  <c r="AF106" i="20"/>
  <c r="AC106" i="20"/>
  <c r="Z106" i="20"/>
  <c r="AR105" i="20"/>
  <c r="AO105" i="20"/>
  <c r="AL105" i="20"/>
  <c r="AI105" i="20"/>
  <c r="AF105" i="20"/>
  <c r="AF139" i="20" s="1"/>
  <c r="AC105" i="20"/>
  <c r="Z105" i="20"/>
  <c r="AO104" i="20"/>
  <c r="AL104" i="20"/>
  <c r="AI104" i="20"/>
  <c r="AF104" i="20"/>
  <c r="AC104" i="20"/>
  <c r="AC139" i="20" s="1"/>
  <c r="Z104" i="20"/>
  <c r="AL103" i="20"/>
  <c r="AI103" i="20"/>
  <c r="AF103" i="20"/>
  <c r="AC103" i="20"/>
  <c r="Z103" i="20"/>
  <c r="AI102" i="20"/>
  <c r="AF102" i="20"/>
  <c r="AC102" i="20"/>
  <c r="Z102" i="20"/>
  <c r="AF101" i="20"/>
  <c r="AC101" i="20"/>
  <c r="Z101" i="20"/>
  <c r="AC100" i="20"/>
  <c r="Z100" i="20"/>
  <c r="Z99" i="20"/>
  <c r="W92" i="20"/>
  <c r="W93" i="20" s="1"/>
  <c r="W94" i="20" s="1"/>
  <c r="W95" i="20" s="1"/>
  <c r="W96" i="20" s="1"/>
  <c r="W97" i="20" s="1"/>
  <c r="W98" i="20" s="1"/>
  <c r="W99" i="20" s="1"/>
  <c r="W100" i="20" s="1"/>
  <c r="W101" i="20" s="1"/>
  <c r="W102" i="20" s="1"/>
  <c r="W103" i="20" s="1"/>
  <c r="W104" i="20" s="1"/>
  <c r="W105" i="20" s="1"/>
  <c r="W106" i="20" s="1"/>
  <c r="W107" i="20" s="1"/>
  <c r="W108" i="20" s="1"/>
  <c r="W109" i="20" s="1"/>
  <c r="W110" i="20" s="1"/>
  <c r="W111" i="20" s="1"/>
  <c r="W112" i="20" s="1"/>
  <c r="W113" i="20" s="1"/>
  <c r="W114" i="20" s="1"/>
  <c r="W115" i="20" s="1"/>
  <c r="W116" i="20" s="1"/>
  <c r="W117" i="20" s="1"/>
  <c r="W118" i="20" s="1"/>
  <c r="W119" i="20" s="1"/>
  <c r="W120" i="20" s="1"/>
  <c r="W121" i="20" s="1"/>
  <c r="W122" i="20" s="1"/>
  <c r="W123" i="20" s="1"/>
  <c r="W124" i="20" s="1"/>
  <c r="W125" i="20" s="1"/>
  <c r="W126" i="20" s="1"/>
  <c r="W127" i="20" s="1"/>
  <c r="W128" i="20" s="1"/>
  <c r="W129" i="20" s="1"/>
  <c r="W130" i="20" s="1"/>
  <c r="W131" i="20" s="1"/>
  <c r="W132" i="20" s="1"/>
  <c r="W133" i="20" s="1"/>
  <c r="W134" i="20" s="1"/>
  <c r="W135" i="20" s="1"/>
  <c r="W136" i="20" s="1"/>
  <c r="W137" i="20" s="1"/>
  <c r="W138" i="20" s="1"/>
  <c r="BG58" i="20"/>
  <c r="BG83" i="20" s="1"/>
  <c r="BG57" i="20"/>
  <c r="BG56" i="20"/>
  <c r="BG55" i="20"/>
  <c r="BG54" i="20"/>
  <c r="Q42" i="20"/>
  <c r="P42" i="20"/>
  <c r="L42" i="20"/>
  <c r="K42" i="20"/>
  <c r="J42" i="20"/>
  <c r="I42" i="20"/>
  <c r="H42" i="20"/>
  <c r="G42" i="20"/>
  <c r="W36" i="20"/>
  <c r="W37" i="20" s="1"/>
  <c r="W38" i="20" s="1"/>
  <c r="W39" i="20" s="1"/>
  <c r="W40" i="20" s="1"/>
  <c r="W41" i="20" s="1"/>
  <c r="W42" i="20" s="1"/>
  <c r="W43" i="20" s="1"/>
  <c r="W44" i="20" s="1"/>
  <c r="W45" i="20" s="1"/>
  <c r="W46" i="20" s="1"/>
  <c r="W47" i="20" s="1"/>
  <c r="W48" i="20" s="1"/>
  <c r="W49" i="20" s="1"/>
  <c r="W50" i="20" s="1"/>
  <c r="W51" i="20" s="1"/>
  <c r="W52" i="20" s="1"/>
  <c r="W53" i="20" s="1"/>
  <c r="W54" i="20" s="1"/>
  <c r="W55" i="20" s="1"/>
  <c r="W56" i="20" s="1"/>
  <c r="W57" i="20" s="1"/>
  <c r="W58" i="20" s="1"/>
  <c r="W59" i="20" s="1"/>
  <c r="W60" i="20" s="1"/>
  <c r="W61" i="20" s="1"/>
  <c r="W62" i="20" s="1"/>
  <c r="W63" i="20" s="1"/>
  <c r="W64" i="20" s="1"/>
  <c r="W65" i="20" s="1"/>
  <c r="W66" i="20" s="1"/>
  <c r="W67" i="20" s="1"/>
  <c r="W68" i="20" s="1"/>
  <c r="W69" i="20" s="1"/>
  <c r="W70" i="20" s="1"/>
  <c r="W71" i="20" s="1"/>
  <c r="W72" i="20" s="1"/>
  <c r="W73" i="20" s="1"/>
  <c r="W74" i="20" s="1"/>
  <c r="W75" i="20" s="1"/>
  <c r="W76" i="20" s="1"/>
  <c r="W77" i="20" s="1"/>
  <c r="W78" i="20" s="1"/>
  <c r="W79" i="20" s="1"/>
  <c r="W80" i="20" s="1"/>
  <c r="W81" i="20" s="1"/>
  <c r="W82" i="20" s="1"/>
  <c r="K25" i="20"/>
  <c r="J25" i="20"/>
  <c r="H25" i="20"/>
  <c r="G25" i="20"/>
  <c r="F25" i="20"/>
  <c r="I24" i="20"/>
  <c r="I23" i="20"/>
  <c r="I22" i="20"/>
  <c r="I21" i="20"/>
  <c r="I20" i="20"/>
  <c r="I19" i="20"/>
  <c r="I18" i="20"/>
  <c r="I17" i="20"/>
  <c r="H7" i="20"/>
  <c r="I21" i="13"/>
  <c r="S42" i="13"/>
  <c r="Q42" i="13"/>
  <c r="P42" i="13"/>
  <c r="O42" i="13"/>
  <c r="N42" i="13"/>
  <c r="L42" i="13"/>
  <c r="K42" i="13"/>
  <c r="J42" i="13"/>
  <c r="I42" i="13"/>
  <c r="H42" i="13"/>
  <c r="G42" i="13"/>
  <c r="Z139" i="20" l="1"/>
  <c r="Z171" i="20"/>
  <c r="I25" i="20"/>
  <c r="K12" i="20" s="1"/>
  <c r="S40" i="15" l="1"/>
  <c r="R40" i="15"/>
  <c r="Q40" i="15"/>
  <c r="P40" i="15"/>
  <c r="O40" i="15"/>
  <c r="N40" i="15"/>
  <c r="M40" i="15"/>
  <c r="L40" i="15"/>
  <c r="K40" i="15"/>
  <c r="J40" i="15"/>
  <c r="I40" i="15"/>
  <c r="H40" i="15"/>
  <c r="G40" i="15"/>
  <c r="AN70" i="15"/>
  <c r="AN69" i="15"/>
  <c r="AN68" i="15"/>
  <c r="AN67" i="15"/>
  <c r="AN66" i="15"/>
  <c r="AN65" i="15"/>
  <c r="AN64" i="15"/>
  <c r="AN63" i="15"/>
  <c r="AN62" i="15"/>
  <c r="AN61" i="15"/>
  <c r="AN60" i="15"/>
  <c r="AN59" i="15"/>
  <c r="I22" i="15"/>
  <c r="I20" i="15"/>
  <c r="I18" i="15"/>
  <c r="R40" i="1"/>
  <c r="Q40" i="1"/>
  <c r="P40" i="1"/>
  <c r="O40" i="1"/>
  <c r="N40" i="1"/>
  <c r="L40" i="1"/>
  <c r="K40" i="1"/>
  <c r="J40" i="1"/>
  <c r="H40" i="1"/>
  <c r="G40" i="1"/>
  <c r="I24" i="13"/>
  <c r="AB46" i="1" l="1"/>
  <c r="AA127" i="1"/>
  <c r="Z127" i="1"/>
  <c r="Y127" i="1"/>
  <c r="BP66" i="1"/>
  <c r="BL66" i="1"/>
  <c r="BH66" i="1"/>
  <c r="BD66" i="1"/>
  <c r="AZ66" i="1"/>
  <c r="AV66" i="1"/>
  <c r="AR66" i="1"/>
  <c r="AN66" i="1"/>
  <c r="AJ66" i="1"/>
  <c r="AF66" i="1"/>
  <c r="AB66" i="1"/>
  <c r="BT65" i="1"/>
  <c r="BP65" i="1"/>
  <c r="BL65" i="1"/>
  <c r="BH65" i="1"/>
  <c r="BD65" i="1"/>
  <c r="AZ65" i="1"/>
  <c r="AV65" i="1"/>
  <c r="AR65" i="1"/>
  <c r="AN65" i="1"/>
  <c r="AJ65" i="1"/>
  <c r="AF65" i="1"/>
  <c r="AB65" i="1"/>
  <c r="BT64" i="1"/>
  <c r="BP64" i="1"/>
  <c r="BL64" i="1"/>
  <c r="BH64" i="1"/>
  <c r="BD64" i="1"/>
  <c r="AZ64" i="1"/>
  <c r="AV64" i="1"/>
  <c r="AR64" i="1"/>
  <c r="AN64" i="1"/>
  <c r="AJ64" i="1"/>
  <c r="AF64" i="1"/>
  <c r="AB64" i="1"/>
  <c r="BT63" i="1"/>
  <c r="BP63" i="1"/>
  <c r="BL63" i="1"/>
  <c r="BH63" i="1"/>
  <c r="BD63" i="1"/>
  <c r="AZ63" i="1"/>
  <c r="AV63" i="1"/>
  <c r="AR63" i="1"/>
  <c r="AN63" i="1"/>
  <c r="AJ63" i="1"/>
  <c r="AF63" i="1"/>
  <c r="AB63" i="1"/>
  <c r="BT62" i="1"/>
  <c r="BP62" i="1"/>
  <c r="BL62" i="1"/>
  <c r="BH62" i="1"/>
  <c r="BD62" i="1"/>
  <c r="AZ62" i="1"/>
  <c r="AV62" i="1"/>
  <c r="AR62" i="1"/>
  <c r="AN62" i="1"/>
  <c r="AJ62" i="1"/>
  <c r="AF62" i="1"/>
  <c r="AB62" i="1"/>
  <c r="BT61" i="1"/>
  <c r="BP61" i="1"/>
  <c r="BL61" i="1"/>
  <c r="BH61" i="1"/>
  <c r="BD61" i="1"/>
  <c r="AZ61" i="1"/>
  <c r="AV61" i="1"/>
  <c r="AR61" i="1"/>
  <c r="AN61" i="1"/>
  <c r="AJ61" i="1"/>
  <c r="AF61" i="1"/>
  <c r="AB61" i="1"/>
  <c r="BT60" i="1"/>
  <c r="BP60" i="1"/>
  <c r="BL60" i="1"/>
  <c r="BH60" i="1"/>
  <c r="BD60" i="1"/>
  <c r="AZ60" i="1"/>
  <c r="AV60" i="1"/>
  <c r="AR60" i="1"/>
  <c r="AN60" i="1"/>
  <c r="AJ60" i="1"/>
  <c r="AF60" i="1"/>
  <c r="AB60" i="1"/>
  <c r="BT59" i="1"/>
  <c r="BP59" i="1"/>
  <c r="BL59" i="1"/>
  <c r="BH59" i="1"/>
  <c r="BD59" i="1"/>
  <c r="AZ59" i="1"/>
  <c r="AV59" i="1"/>
  <c r="AR59" i="1"/>
  <c r="AN59" i="1"/>
  <c r="AJ59" i="1"/>
  <c r="AF59" i="1"/>
  <c r="AB59" i="1"/>
  <c r="BT58" i="1"/>
  <c r="BP58" i="1"/>
  <c r="BL58" i="1"/>
  <c r="BH58" i="1"/>
  <c r="BD58" i="1"/>
  <c r="AZ58" i="1"/>
  <c r="AV58" i="1"/>
  <c r="AR58" i="1"/>
  <c r="AN58" i="1"/>
  <c r="AJ58" i="1"/>
  <c r="AF58" i="1"/>
  <c r="AB58" i="1"/>
  <c r="BT57" i="1"/>
  <c r="BP57" i="1"/>
  <c r="BL57" i="1"/>
  <c r="BH57" i="1"/>
  <c r="BD57" i="1"/>
  <c r="AZ57" i="1"/>
  <c r="AV57" i="1"/>
  <c r="AR57" i="1"/>
  <c r="AN57" i="1"/>
  <c r="AJ57" i="1"/>
  <c r="AF57" i="1"/>
  <c r="AB57" i="1"/>
  <c r="BT56" i="1"/>
  <c r="BP56" i="1"/>
  <c r="BL56" i="1"/>
  <c r="BH56" i="1"/>
  <c r="BD56" i="1"/>
  <c r="AZ56" i="1"/>
  <c r="AV56" i="1"/>
  <c r="AR56" i="1"/>
  <c r="AN56" i="1"/>
  <c r="AJ56" i="1"/>
  <c r="AF56" i="1"/>
  <c r="AB56" i="1"/>
  <c r="BT55" i="1"/>
  <c r="BP55" i="1"/>
  <c r="BL55" i="1"/>
  <c r="BH55" i="1"/>
  <c r="BD55" i="1"/>
  <c r="AZ55" i="1"/>
  <c r="AV55" i="1"/>
  <c r="AR55" i="1"/>
  <c r="AN55" i="1"/>
  <c r="AJ55" i="1"/>
  <c r="AF55" i="1"/>
  <c r="AB55" i="1"/>
  <c r="BT54" i="1"/>
  <c r="BT91" i="1" s="1"/>
  <c r="BP54" i="1"/>
  <c r="BL54" i="1"/>
  <c r="BH54" i="1"/>
  <c r="BD54" i="1"/>
  <c r="AZ54" i="1"/>
  <c r="AV54" i="1"/>
  <c r="AR54" i="1"/>
  <c r="AN54" i="1"/>
  <c r="AJ54" i="1"/>
  <c r="AF54" i="1"/>
  <c r="AB54" i="1"/>
  <c r="BP53" i="1"/>
  <c r="BL53" i="1"/>
  <c r="BH53" i="1"/>
  <c r="BD53" i="1"/>
  <c r="AZ53" i="1"/>
  <c r="AV53" i="1"/>
  <c r="AR53" i="1"/>
  <c r="AN53" i="1"/>
  <c r="AJ53" i="1"/>
  <c r="AF53" i="1"/>
  <c r="AB53" i="1"/>
  <c r="BL52" i="1"/>
  <c r="BL91" i="1" s="1"/>
  <c r="BH52" i="1"/>
  <c r="BD52" i="1"/>
  <c r="AZ52" i="1"/>
  <c r="AV52" i="1"/>
  <c r="AR52" i="1"/>
  <c r="AN52" i="1"/>
  <c r="AJ52" i="1"/>
  <c r="AF52" i="1"/>
  <c r="AB52" i="1"/>
  <c r="BH51" i="1"/>
  <c r="BH91" i="1" s="1"/>
  <c r="BD51" i="1"/>
  <c r="AZ51" i="1"/>
  <c r="AV51" i="1"/>
  <c r="AR51" i="1"/>
  <c r="AN51" i="1"/>
  <c r="AJ51" i="1"/>
  <c r="AF51" i="1"/>
  <c r="AB51" i="1"/>
  <c r="BD50" i="1"/>
  <c r="AZ50" i="1"/>
  <c r="AV50" i="1"/>
  <c r="AR50" i="1"/>
  <c r="AN50" i="1"/>
  <c r="AJ50" i="1"/>
  <c r="AF50" i="1"/>
  <c r="AB50" i="1"/>
  <c r="AZ49" i="1"/>
  <c r="AV49" i="1"/>
  <c r="AR49" i="1"/>
  <c r="AN49" i="1"/>
  <c r="AJ49" i="1"/>
  <c r="AF49" i="1"/>
  <c r="AB49" i="1"/>
  <c r="AV48" i="1"/>
  <c r="AR48" i="1"/>
  <c r="AN48" i="1"/>
  <c r="AJ48" i="1"/>
  <c r="AF48" i="1"/>
  <c r="AB48" i="1"/>
  <c r="AR47" i="1"/>
  <c r="AN47" i="1"/>
  <c r="AJ47" i="1"/>
  <c r="AF47" i="1"/>
  <c r="AB47" i="1"/>
  <c r="AN46" i="1"/>
  <c r="AJ46" i="1"/>
  <c r="AF46" i="1"/>
  <c r="AJ45" i="1"/>
  <c r="AF45" i="1"/>
  <c r="AB45" i="1"/>
  <c r="AB44" i="1"/>
  <c r="AB43" i="1"/>
  <c r="AF91" i="1" l="1"/>
  <c r="BD91" i="1"/>
  <c r="BP91" i="1"/>
  <c r="AB91" i="1"/>
  <c r="AN91" i="1"/>
  <c r="AZ91" i="1"/>
  <c r="AJ91" i="1"/>
  <c r="AR91" i="1"/>
  <c r="AV91" i="1"/>
  <c r="BG102" i="13"/>
  <c r="BG115" i="13" s="1"/>
  <c r="BD102" i="13"/>
  <c r="BA102" i="13"/>
  <c r="AX102" i="13"/>
  <c r="AU102" i="13"/>
  <c r="AR102" i="13"/>
  <c r="AO102" i="13"/>
  <c r="AL102" i="13"/>
  <c r="AI102" i="13"/>
  <c r="AF102" i="13"/>
  <c r="AC102" i="13"/>
  <c r="BG101" i="13"/>
  <c r="BD101" i="13"/>
  <c r="BD115" i="13" s="1"/>
  <c r="BA101" i="13"/>
  <c r="AX101" i="13"/>
  <c r="AU101" i="13"/>
  <c r="AR101" i="13"/>
  <c r="AO101" i="13"/>
  <c r="AL101" i="13"/>
  <c r="AI101" i="13"/>
  <c r="AF101" i="13"/>
  <c r="AC101" i="13"/>
  <c r="BG100" i="13"/>
  <c r="BD100" i="13"/>
  <c r="BA100" i="13"/>
  <c r="BA115" i="13" s="1"/>
  <c r="AX100" i="13"/>
  <c r="AU100" i="13"/>
  <c r="AR100" i="13"/>
  <c r="AO100" i="13"/>
  <c r="AL100" i="13"/>
  <c r="AI100" i="13"/>
  <c r="AF100" i="13"/>
  <c r="AC100" i="13"/>
  <c r="Z100" i="13"/>
  <c r="BG99" i="13"/>
  <c r="BD99" i="13"/>
  <c r="BA99" i="13"/>
  <c r="AX99" i="13"/>
  <c r="AX115" i="13" s="1"/>
  <c r="AU99" i="13"/>
  <c r="AR99" i="13"/>
  <c r="AO99" i="13"/>
  <c r="AL99" i="13"/>
  <c r="AI99" i="13"/>
  <c r="AF99" i="13"/>
  <c r="AC99" i="13"/>
  <c r="Z99" i="13"/>
  <c r="BG98" i="13"/>
  <c r="BD98" i="13"/>
  <c r="BA98" i="13"/>
  <c r="AX98" i="13"/>
  <c r="AU98" i="13"/>
  <c r="AU115" i="13" s="1"/>
  <c r="AR98" i="13"/>
  <c r="AO98" i="13"/>
  <c r="AL98" i="13"/>
  <c r="AI98" i="13"/>
  <c r="AF98" i="13"/>
  <c r="AC98" i="13"/>
  <c r="Z98" i="13"/>
  <c r="BD97" i="13"/>
  <c r="BA97" i="13"/>
  <c r="AX97" i="13"/>
  <c r="AU97" i="13"/>
  <c r="AR97" i="13"/>
  <c r="AR115" i="13" s="1"/>
  <c r="AO97" i="13"/>
  <c r="AL97" i="13"/>
  <c r="AI97" i="13"/>
  <c r="AF97" i="13"/>
  <c r="AC97" i="13"/>
  <c r="Z97" i="13"/>
  <c r="BA96" i="13"/>
  <c r="AX96" i="13"/>
  <c r="AU96" i="13"/>
  <c r="AR96" i="13"/>
  <c r="AO96" i="13"/>
  <c r="AO115" i="13" s="1"/>
  <c r="AL96" i="13"/>
  <c r="AI96" i="13"/>
  <c r="AF96" i="13"/>
  <c r="AC96" i="13"/>
  <c r="Z96" i="13"/>
  <c r="AX95" i="13"/>
  <c r="AU95" i="13"/>
  <c r="AR95" i="13"/>
  <c r="AO95" i="13"/>
  <c r="AL95" i="13"/>
  <c r="AL115" i="13" s="1"/>
  <c r="AI95" i="13"/>
  <c r="AF95" i="13"/>
  <c r="AC95" i="13"/>
  <c r="Z95" i="13"/>
  <c r="AU94" i="13"/>
  <c r="AR94" i="13"/>
  <c r="AO94" i="13"/>
  <c r="AL94" i="13"/>
  <c r="AI94" i="13"/>
  <c r="AI115" i="13" s="1"/>
  <c r="AF94" i="13"/>
  <c r="AC94" i="13"/>
  <c r="Z94" i="13"/>
  <c r="AR93" i="13"/>
  <c r="AO93" i="13"/>
  <c r="AL93" i="13"/>
  <c r="AI93" i="13"/>
  <c r="AF93" i="13"/>
  <c r="AF115" i="13" s="1"/>
  <c r="AC93" i="13"/>
  <c r="Z93" i="13"/>
  <c r="AO92" i="13"/>
  <c r="AL92" i="13"/>
  <c r="AI92" i="13"/>
  <c r="AF92" i="13"/>
  <c r="AC92" i="13"/>
  <c r="AC115" i="13" s="1"/>
  <c r="Z92" i="13"/>
  <c r="AL91" i="13"/>
  <c r="AI91" i="13"/>
  <c r="AF91" i="13"/>
  <c r="AC91" i="13"/>
  <c r="Z91" i="13"/>
  <c r="Z115" i="13" s="1"/>
  <c r="AI90" i="13"/>
  <c r="AF90" i="13"/>
  <c r="AC90" i="13"/>
  <c r="Z90" i="13"/>
  <c r="AF89" i="13"/>
  <c r="AC89" i="13"/>
  <c r="Z89" i="13"/>
  <c r="AC88" i="13"/>
  <c r="Z88" i="13"/>
  <c r="Z87" i="13"/>
  <c r="I30" i="11" l="1"/>
  <c r="H23" i="15" l="1"/>
  <c r="I21" i="15"/>
  <c r="I19" i="15"/>
  <c r="I17" i="15"/>
  <c r="I16" i="15"/>
  <c r="I23" i="15" l="1"/>
  <c r="H11" i="15" s="1"/>
  <c r="H7" i="13"/>
  <c r="K79" i="16" l="1"/>
  <c r="J79" i="16"/>
  <c r="D11" i="16"/>
  <c r="D12" i="16" s="1"/>
  <c r="D13" i="16" s="1"/>
  <c r="D14" i="16" s="1"/>
  <c r="D15" i="16" s="1"/>
  <c r="D16" i="16" s="1"/>
  <c r="D17" i="16" s="1"/>
  <c r="D18" i="16" s="1"/>
  <c r="D19" i="16" s="1"/>
  <c r="D20" i="16" s="1"/>
  <c r="D21" i="16" s="1"/>
  <c r="D22" i="16" s="1"/>
  <c r="D23" i="16" s="1"/>
  <c r="D24" i="16" s="1"/>
  <c r="D25" i="16" s="1"/>
  <c r="D26" i="16" s="1"/>
  <c r="D27" i="16" s="1"/>
  <c r="D28" i="16" s="1"/>
  <c r="D29" i="16" s="1"/>
  <c r="D30" i="16" s="1"/>
  <c r="D31" i="16" s="1"/>
  <c r="D32" i="16" s="1"/>
  <c r="D33" i="16" s="1"/>
  <c r="D34" i="16" s="1"/>
  <c r="D35" i="16" s="1"/>
  <c r="D36" i="16" s="1"/>
  <c r="D37" i="16" s="1"/>
  <c r="D38" i="16" s="1"/>
  <c r="D39" i="16" s="1"/>
  <c r="D40" i="16" s="1"/>
  <c r="D41" i="16" s="1"/>
  <c r="D42" i="16" s="1"/>
  <c r="D43" i="16" s="1"/>
  <c r="D44" i="16" s="1"/>
  <c r="D45" i="16" s="1"/>
  <c r="D46" i="16" s="1"/>
  <c r="D47" i="16" s="1"/>
  <c r="D48" i="16" s="1"/>
  <c r="D49" i="16" s="1"/>
  <c r="D50" i="16" s="1"/>
  <c r="D51" i="16" s="1"/>
  <c r="D52" i="16" s="1"/>
  <c r="D53" i="16" s="1"/>
  <c r="D54" i="16" s="1"/>
  <c r="D55" i="16" s="1"/>
  <c r="D56" i="16" s="1"/>
  <c r="D57" i="16" s="1"/>
  <c r="D58" i="16" s="1"/>
  <c r="D59" i="16" s="1"/>
  <c r="D60" i="16" s="1"/>
  <c r="D62" i="16" s="1"/>
  <c r="D63" i="16" s="1"/>
  <c r="H25" i="13" l="1"/>
  <c r="G25" i="13"/>
  <c r="F25" i="13"/>
  <c r="I23" i="13"/>
  <c r="I22" i="13"/>
  <c r="I20" i="13"/>
  <c r="I19" i="13"/>
  <c r="I18" i="13"/>
  <c r="AN55" i="15" l="1"/>
  <c r="AN56" i="15"/>
  <c r="AN57" i="15"/>
  <c r="AN58" i="15"/>
  <c r="AN54" i="15"/>
  <c r="AN53" i="15"/>
  <c r="AN52" i="15"/>
  <c r="AN51" i="15"/>
  <c r="AN50" i="15"/>
  <c r="AN49" i="15"/>
  <c r="AN48" i="15"/>
  <c r="AN47" i="15"/>
  <c r="F40" i="15"/>
  <c r="X32" i="15"/>
  <c r="X33" i="15" s="1"/>
  <c r="X34" i="15" s="1"/>
  <c r="X35" i="15" s="1"/>
  <c r="X36" i="15" s="1"/>
  <c r="X37" i="15" s="1"/>
  <c r="X38" i="15" s="1"/>
  <c r="X39" i="15" s="1"/>
  <c r="X40" i="15" s="1"/>
  <c r="X41" i="15" s="1"/>
  <c r="X42" i="15" s="1"/>
  <c r="X43" i="15" s="1"/>
  <c r="X44" i="15" s="1"/>
  <c r="X45" i="15" s="1"/>
  <c r="X46" i="15" s="1"/>
  <c r="X47" i="15" s="1"/>
  <c r="X48" i="15" s="1"/>
  <c r="X49" i="15" s="1"/>
  <c r="X50" i="15" s="1"/>
  <c r="X51" i="15" s="1"/>
  <c r="X52" i="15" s="1"/>
  <c r="X53" i="15" s="1"/>
  <c r="X54" i="15" s="1"/>
  <c r="X55" i="15" s="1"/>
  <c r="X56" i="15" s="1"/>
  <c r="X57" i="15" s="1"/>
  <c r="X58" i="15" s="1"/>
  <c r="X59" i="15" s="1"/>
  <c r="X60" i="15" s="1"/>
  <c r="X61" i="15" s="1"/>
  <c r="X62" i="15" s="1"/>
  <c r="X63" i="15" s="1"/>
  <c r="X64" i="15" s="1"/>
  <c r="X65" i="15" s="1"/>
  <c r="X66" i="15" s="1"/>
  <c r="X67" i="15" s="1"/>
  <c r="X68" i="15" s="1"/>
  <c r="X69" i="15" s="1"/>
  <c r="X70" i="15" s="1"/>
  <c r="X71" i="15" s="1"/>
  <c r="X72" i="15" s="1"/>
  <c r="X73" i="15" s="1"/>
  <c r="X74" i="15" s="1"/>
  <c r="X75" i="15" s="1"/>
  <c r="X76" i="15" s="1"/>
  <c r="X77" i="15" s="1"/>
  <c r="X78" i="15" s="1"/>
  <c r="X79" i="15" s="1"/>
  <c r="X80" i="15" s="1"/>
  <c r="X81" i="15" s="1"/>
  <c r="X82" i="15" s="1"/>
  <c r="X83" i="15" s="1"/>
  <c r="X84" i="15" s="1"/>
  <c r="X85" i="15" s="1"/>
  <c r="F23" i="15"/>
  <c r="H6" i="15"/>
  <c r="AN95" i="15" l="1"/>
  <c r="X87" i="15"/>
  <c r="X88" i="15" s="1"/>
  <c r="X89" i="15" s="1"/>
  <c r="X90" i="15" s="1"/>
  <c r="X91" i="15" s="1"/>
  <c r="X92" i="15" s="1"/>
  <c r="X93" i="15" s="1"/>
  <c r="X94" i="15" s="1"/>
  <c r="X86" i="15"/>
  <c r="X32" i="1"/>
  <c r="X33" i="1" s="1"/>
  <c r="X34" i="1" s="1"/>
  <c r="X35" i="1" s="1"/>
  <c r="X36" i="1" s="1"/>
  <c r="X37" i="1" s="1"/>
  <c r="X38" i="1" s="1"/>
  <c r="X39" i="1" s="1"/>
  <c r="X40" i="1" s="1"/>
  <c r="X41" i="1" s="1"/>
  <c r="X42" i="1" s="1"/>
  <c r="X43" i="1" s="1"/>
  <c r="X44" i="1" s="1"/>
  <c r="X45" i="1" s="1"/>
  <c r="X46" i="1" s="1"/>
  <c r="X47" i="1" s="1"/>
  <c r="X48" i="1" s="1"/>
  <c r="X49" i="1" s="1"/>
  <c r="X50" i="1" s="1"/>
  <c r="X51" i="1" s="1"/>
  <c r="X52" i="1" s="1"/>
  <c r="X53" i="1" s="1"/>
  <c r="X54" i="1" s="1"/>
  <c r="X55" i="1" s="1"/>
  <c r="X56" i="1" s="1"/>
  <c r="X57" i="1" s="1"/>
  <c r="X58" i="1" s="1"/>
  <c r="X59" i="1" s="1"/>
  <c r="X60" i="1" s="1"/>
  <c r="X61" i="1" s="1"/>
  <c r="X62" i="1" s="1"/>
  <c r="X63" i="1" s="1"/>
  <c r="X64" i="1" s="1"/>
  <c r="X65" i="1" s="1"/>
  <c r="X66" i="1" s="1"/>
  <c r="X67" i="1" s="1"/>
  <c r="X68" i="1" s="1"/>
  <c r="X69" i="1" s="1"/>
  <c r="X70" i="1" s="1"/>
  <c r="X71" i="1" s="1"/>
  <c r="X72" i="1" s="1"/>
  <c r="X73" i="1" s="1"/>
  <c r="X74" i="1" s="1"/>
  <c r="X75" i="1" s="1"/>
  <c r="X76" i="1" s="1"/>
  <c r="X77" i="1" s="1"/>
  <c r="X78" i="1" s="1"/>
  <c r="X79" i="1" s="1"/>
  <c r="X80" i="1" s="1"/>
  <c r="W80" i="13"/>
  <c r="W81" i="13" s="1"/>
  <c r="W82" i="13" s="1"/>
  <c r="W83" i="13" s="1"/>
  <c r="W84" i="13" s="1"/>
  <c r="W85" i="13" s="1"/>
  <c r="W86" i="13" s="1"/>
  <c r="W87" i="13" s="1"/>
  <c r="W88" i="13" s="1"/>
  <c r="W89" i="13" s="1"/>
  <c r="W90" i="13" s="1"/>
  <c r="W91" i="13" s="1"/>
  <c r="W92" i="13" s="1"/>
  <c r="W93" i="13" s="1"/>
  <c r="W94" i="13" s="1"/>
  <c r="W95" i="13" s="1"/>
  <c r="W96" i="13" s="1"/>
  <c r="W97" i="13" s="1"/>
  <c r="W98" i="13" s="1"/>
  <c r="W99" i="13" s="1"/>
  <c r="W100" i="13" s="1"/>
  <c r="W101" i="13" s="1"/>
  <c r="W102" i="13" s="1"/>
  <c r="W103" i="13" s="1"/>
  <c r="W104" i="13" s="1"/>
  <c r="W105" i="13" s="1"/>
  <c r="W106" i="13" s="1"/>
  <c r="W107" i="13" s="1"/>
  <c r="W108" i="13" s="1"/>
  <c r="W109" i="13" s="1"/>
  <c r="W110" i="13" s="1"/>
  <c r="W111" i="13" s="1"/>
  <c r="W112" i="13" s="1"/>
  <c r="W113" i="13" s="1"/>
  <c r="W114" i="13" s="1"/>
  <c r="I17" i="13"/>
  <c r="I25" i="13" s="1"/>
  <c r="K12" i="13" s="1"/>
  <c r="W36" i="13"/>
  <c r="W37" i="13" s="1"/>
  <c r="W38" i="13" s="1"/>
  <c r="W39" i="13" s="1"/>
  <c r="W40" i="13" s="1"/>
  <c r="W41" i="13" s="1"/>
  <c r="W42" i="13" s="1"/>
  <c r="W43" i="13" s="1"/>
  <c r="W44" i="13" s="1"/>
  <c r="W45" i="13" s="1"/>
  <c r="W46" i="13" s="1"/>
  <c r="W47" i="13" s="1"/>
  <c r="W48" i="13" s="1"/>
  <c r="W49" i="13" s="1"/>
  <c r="W50" i="13" s="1"/>
  <c r="W51" i="13" s="1"/>
  <c r="W52" i="13" s="1"/>
  <c r="W53" i="13" s="1"/>
  <c r="W54" i="13" s="1"/>
  <c r="W55" i="13" s="1"/>
  <c r="W56" i="13" s="1"/>
  <c r="W57" i="13" s="1"/>
  <c r="W58" i="13" s="1"/>
  <c r="W59" i="13" s="1"/>
  <c r="W60" i="13" s="1"/>
  <c r="W61" i="13" s="1"/>
  <c r="W62" i="13" s="1"/>
  <c r="W63" i="13" s="1"/>
  <c r="W64" i="13" s="1"/>
  <c r="W65" i="13" s="1"/>
  <c r="W66" i="13" s="1"/>
  <c r="W67" i="13" s="1"/>
  <c r="W68" i="13" s="1"/>
  <c r="W69" i="13" s="1"/>
  <c r="W70" i="13" s="1"/>
  <c r="X81" i="1" l="1"/>
  <c r="X82" i="1" s="1"/>
  <c r="K33" i="11"/>
  <c r="X83" i="1" l="1"/>
  <c r="X84" i="1" s="1"/>
  <c r="X85" i="1" s="1"/>
  <c r="X86" i="1" s="1"/>
  <c r="X87" i="1" s="1"/>
  <c r="X88" i="1" s="1"/>
  <c r="X89" i="1" s="1"/>
  <c r="X90" i="1" s="1"/>
  <c r="N48" i="11"/>
  <c r="M48" i="11"/>
  <c r="P48" i="11"/>
  <c r="O48" i="11"/>
  <c r="L48" i="11"/>
  <c r="K48" i="11"/>
  <c r="J48" i="11"/>
  <c r="I48" i="11"/>
  <c r="H48" i="11"/>
  <c r="G48" i="11"/>
  <c r="F48" i="11"/>
  <c r="J33" i="11" l="1"/>
  <c r="H33" i="11"/>
  <c r="G33" i="11"/>
  <c r="F33" i="11"/>
  <c r="I32" i="11"/>
  <c r="I31" i="11"/>
  <c r="I29" i="11"/>
  <c r="I28" i="11"/>
  <c r="I26" i="11"/>
  <c r="H5" i="11"/>
  <c r="I33" i="11" l="1"/>
  <c r="H21" i="11" s="1"/>
  <c r="I18" i="1" l="1"/>
  <c r="I17" i="1"/>
  <c r="I19" i="1"/>
  <c r="I20" i="1"/>
  <c r="I21" i="1"/>
  <c r="I22" i="1"/>
  <c r="G23" i="1"/>
  <c r="H23" i="1"/>
  <c r="J23" i="1"/>
  <c r="K23" i="1"/>
  <c r="I23" i="1" l="1"/>
  <c r="H11" i="1" s="1"/>
  <c r="H6" i="1" l="1"/>
</calcChain>
</file>

<file path=xl/comments1.xml><?xml version="1.0" encoding="utf-8"?>
<comments xmlns="http://schemas.openxmlformats.org/spreadsheetml/2006/main">
  <authors>
    <author>Autore</author>
  </authors>
  <commentList>
    <comment ref="AF66"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AI66"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AL66"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AO66"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List>
</comments>
</file>

<file path=xl/comments2.xml><?xml version="1.0" encoding="utf-8"?>
<comments xmlns="http://schemas.openxmlformats.org/spreadsheetml/2006/main">
  <authors>
    <author>Autore</author>
  </authors>
  <commentList>
    <comment ref="AF78"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AI78"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AL78"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AO78"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List>
</comments>
</file>

<file path=xl/comments3.xml><?xml version="1.0" encoding="utf-8"?>
<comments xmlns="http://schemas.openxmlformats.org/spreadsheetml/2006/main">
  <authors>
    <author>Autore</author>
  </authors>
  <commentList>
    <comment ref="C3" authorId="0">
      <text>
        <r>
          <rPr>
            <b/>
            <sz val="9"/>
            <color indexed="81"/>
            <rFont val="Tahoma"/>
            <family val="2"/>
          </rPr>
          <t>Autore:</t>
        </r>
        <r>
          <rPr>
            <sz val="9"/>
            <color indexed="81"/>
            <rFont val="Tahoma"/>
            <family val="2"/>
          </rPr>
          <t xml:space="preserve">
non trova applicazione la delibera 306/2015/E/gas</t>
        </r>
      </text>
    </comment>
  </commentList>
</comments>
</file>

<file path=xl/sharedStrings.xml><?xml version="1.0" encoding="utf-8"?>
<sst xmlns="http://schemas.openxmlformats.org/spreadsheetml/2006/main" count="1331" uniqueCount="329">
  <si>
    <t>GJ</t>
  </si>
  <si>
    <t>€</t>
  </si>
  <si>
    <t>Area di prelievo</t>
  </si>
  <si>
    <t>1. Valle d'Aosta, Piemonte e Liguria</t>
  </si>
  <si>
    <t>2. Lombardia</t>
  </si>
  <si>
    <t>7. Puglia, Basilicata, Calabria e Sicilia</t>
  </si>
  <si>
    <t>6. Abruzzo, Molise, Lazio e Campania</t>
  </si>
  <si>
    <t>5. Toscana, Umbria e Marche</t>
  </si>
  <si>
    <t>4. Friuli-Venezia Giulia ed Emilia-Romagna</t>
  </si>
  <si>
    <t>3. Trentino-Alto Adige e Veneto</t>
  </si>
  <si>
    <t>Totale</t>
  </si>
  <si>
    <t>IVA rimborsabile dall'Erario*</t>
  </si>
  <si>
    <t>IVA con regime di esigibilità differita*</t>
  </si>
  <si>
    <r>
      <rPr>
        <b/>
        <sz val="10"/>
        <color theme="1"/>
        <rFont val="Calibri"/>
        <family val="2"/>
        <scheme val="minor"/>
      </rPr>
      <t xml:space="preserve">* </t>
    </r>
    <r>
      <rPr>
        <sz val="10"/>
        <color theme="1"/>
        <rFont val="Calibri"/>
        <family val="2"/>
        <scheme val="minor"/>
      </rPr>
      <t xml:space="preserve"> limitatamente a fatture emesse a partire dal 1 febbraio 2013</t>
    </r>
  </si>
  <si>
    <t>DATI IMPRESA</t>
  </si>
  <si>
    <t>1)</t>
  </si>
  <si>
    <t>DENOMINAZIONE</t>
  </si>
  <si>
    <t>2)</t>
  </si>
  <si>
    <t>INDIRIZZO</t>
  </si>
  <si>
    <t>3)</t>
  </si>
  <si>
    <t>CODICE FISCALE</t>
  </si>
  <si>
    <t>4)</t>
  </si>
  <si>
    <t>CODICE IBAN</t>
  </si>
  <si>
    <t>5)</t>
  </si>
  <si>
    <t>REFERENTE 1</t>
  </si>
  <si>
    <t>6)</t>
  </si>
  <si>
    <t>TELEFONO REFERENTE 1</t>
  </si>
  <si>
    <t>7)</t>
  </si>
  <si>
    <t>E-MAIL REFERENTE 1</t>
  </si>
  <si>
    <t>8)</t>
  </si>
  <si>
    <t>REFERENTE 2</t>
  </si>
  <si>
    <t>9)</t>
  </si>
  <si>
    <t>TELEFONO REFERENTE 2</t>
  </si>
  <si>
    <t>10)</t>
  </si>
  <si>
    <t>E-MAIL REFERENTE 2</t>
  </si>
  <si>
    <t>Campi da compilare</t>
  </si>
  <si>
    <t>Il credito è calcolato al lordo degli importi relativi all'IVA.</t>
  </si>
  <si>
    <t>Fornitore del Servizio di Default</t>
  </si>
  <si>
    <r>
      <t>Indicare la somma dell'energia giornaliera complessivamente prelevata presso i punti di riconsegna cui è fornito il servizio di default e ai quali è applicato il corrispettivo INA</t>
    </r>
    <r>
      <rPr>
        <vertAlign val="subscript"/>
        <sz val="10"/>
        <color theme="1"/>
        <rFont val="Calibri"/>
        <family val="2"/>
      </rPr>
      <t>UI</t>
    </r>
    <r>
      <rPr>
        <sz val="10"/>
        <color theme="1"/>
        <rFont val="Calibri"/>
        <family val="2"/>
      </rPr>
      <t xml:space="preserve"> in ciascun giorno </t>
    </r>
    <r>
      <rPr>
        <i/>
        <sz val="10"/>
        <color theme="1"/>
        <rFont val="Calibri"/>
        <family val="2"/>
      </rPr>
      <t>g</t>
    </r>
    <r>
      <rPr>
        <sz val="10"/>
        <color theme="1"/>
        <rFont val="Calibri"/>
        <family val="2"/>
      </rPr>
      <t>per cui è quantificato l'ammontare di reintegrazione.</t>
    </r>
  </si>
  <si>
    <t xml:space="preserve">Meccanismo di perequazione specifica morosità fornitura Servizio di Default </t>
  </si>
  <si>
    <t xml:space="preserve"> </t>
  </si>
  <si>
    <t>Indicare l'ammontare degli eventuali oneri legali sostenuti per le attività di recupero crediti successivamente all'emissione delle fatture.</t>
  </si>
  <si>
    <t>01/10/2013 - 30/09/2014</t>
  </si>
  <si>
    <r>
      <t>∑</t>
    </r>
    <r>
      <rPr>
        <i/>
        <vertAlign val="subscript"/>
        <sz val="11"/>
        <color theme="1"/>
        <rFont val="Calibri"/>
        <family val="2"/>
      </rPr>
      <t>g</t>
    </r>
    <r>
      <rPr>
        <i/>
        <sz val="11"/>
        <color theme="1"/>
        <rFont val="Calibri"/>
        <family val="2"/>
        <scheme val="minor"/>
      </rPr>
      <t>V</t>
    </r>
    <r>
      <rPr>
        <i/>
        <vertAlign val="subscript"/>
        <sz val="11"/>
        <color theme="1"/>
        <rFont val="Calibri"/>
        <family val="2"/>
        <scheme val="minor"/>
      </rPr>
      <t>FDDg</t>
    </r>
  </si>
  <si>
    <r>
      <t>∑</t>
    </r>
    <r>
      <rPr>
        <b/>
        <i/>
        <vertAlign val="subscript"/>
        <sz val="10"/>
        <color theme="1"/>
        <rFont val="Calibri"/>
        <family val="2"/>
      </rPr>
      <t>g</t>
    </r>
    <r>
      <rPr>
        <b/>
        <i/>
        <sz val="10"/>
        <color theme="1"/>
        <rFont val="Calibri"/>
        <family val="2"/>
        <scheme val="minor"/>
      </rPr>
      <t>V</t>
    </r>
    <r>
      <rPr>
        <b/>
        <i/>
        <vertAlign val="subscript"/>
        <sz val="10"/>
        <color theme="1"/>
        <rFont val="Calibri"/>
        <family val="2"/>
        <scheme val="minor"/>
      </rPr>
      <t>FDDg</t>
    </r>
  </si>
  <si>
    <r>
      <t>CR</t>
    </r>
    <r>
      <rPr>
        <b/>
        <i/>
        <vertAlign val="subscript"/>
        <sz val="11"/>
        <color theme="1"/>
        <rFont val="Calibri"/>
        <family val="2"/>
      </rPr>
      <t>FDD</t>
    </r>
  </si>
  <si>
    <r>
      <t>O</t>
    </r>
    <r>
      <rPr>
        <b/>
        <i/>
        <vertAlign val="subscript"/>
        <sz val="11"/>
        <color theme="1"/>
        <rFont val="Calibri"/>
        <family val="2"/>
      </rPr>
      <t>LEG_FDD_ammissibili</t>
    </r>
  </si>
  <si>
    <r>
      <t>CNI</t>
    </r>
    <r>
      <rPr>
        <b/>
        <i/>
        <vertAlign val="subscript"/>
        <sz val="11"/>
        <color theme="1"/>
        <rFont val="Calibri"/>
        <family val="2"/>
      </rPr>
      <t xml:space="preserve">FDD </t>
    </r>
    <r>
      <rPr>
        <b/>
        <i/>
        <sz val="11"/>
        <color theme="1"/>
        <rFont val="Calibri"/>
        <family val="2"/>
      </rPr>
      <t>al lordo dell'IVA</t>
    </r>
  </si>
  <si>
    <r>
      <t>O</t>
    </r>
    <r>
      <rPr>
        <i/>
        <vertAlign val="subscript"/>
        <sz val="11"/>
        <color theme="1"/>
        <rFont val="Calibri"/>
        <family val="2"/>
        <scheme val="minor"/>
      </rPr>
      <t>CC_FDD</t>
    </r>
  </si>
  <si>
    <r>
      <t>O</t>
    </r>
    <r>
      <rPr>
        <i/>
        <vertAlign val="subscript"/>
        <sz val="11"/>
        <color theme="1"/>
        <rFont val="Calibri"/>
        <family val="2"/>
        <scheme val="minor"/>
      </rPr>
      <t>LEG_FDD</t>
    </r>
  </si>
  <si>
    <r>
      <t>CR</t>
    </r>
    <r>
      <rPr>
        <b/>
        <i/>
        <vertAlign val="subscript"/>
        <sz val="10"/>
        <color theme="1"/>
        <rFont val="Calibri"/>
        <family val="2"/>
      </rPr>
      <t>FDD</t>
    </r>
  </si>
  <si>
    <t>Indicare il totale degli importi indicati nelle fatture di cui al comma 37.3 del TIVG al momento dell'emissione.</t>
  </si>
  <si>
    <r>
      <t>CNI</t>
    </r>
    <r>
      <rPr>
        <b/>
        <i/>
        <vertAlign val="subscript"/>
        <sz val="10"/>
        <color theme="1"/>
        <rFont val="Calibri"/>
        <family val="2"/>
      </rPr>
      <t>FDD</t>
    </r>
    <r>
      <rPr>
        <b/>
        <i/>
        <sz val="10"/>
        <color theme="1"/>
        <rFont val="Calibri"/>
        <family val="2"/>
      </rPr>
      <t xml:space="preserve"> al lordo dell'IVA</t>
    </r>
  </si>
  <si>
    <t>● degli importi direttamente riscossi dai clienti finali, anche parzialmente, inclusi gli interessi di mora eventualmente versati dal cliente finale;</t>
  </si>
  <si>
    <t>● dei crediti eventualmente ceduti;</t>
  </si>
  <si>
    <t>● degli importi oggetto di rateizzazione o dilazione di pagamento.</t>
  </si>
  <si>
    <r>
      <t>O</t>
    </r>
    <r>
      <rPr>
        <b/>
        <i/>
        <vertAlign val="subscript"/>
        <sz val="10"/>
        <color theme="1"/>
        <rFont val="Calibri"/>
        <family val="2"/>
        <scheme val="minor"/>
      </rPr>
      <t>CC_FDD</t>
    </r>
  </si>
  <si>
    <t>Indicare l'ammontare degli oneri eventualmente sostenuti per la cessione del credito successivamente all'emissione delle fatture di cui al comma 37.3 del TIVG, corrispondenti alle spese generali di gestione della pratica nonché agli eventuali corrispettivi pagati dal cedente a favore dei cessionari, comprensivi degli eventuali sconti sul credito oggetto della cessione. Tali oneri sono ammissibili qualora le società concessionarie dei crediti siano state individuate sollecitando l'offerta di più controparti e selezionando la più efficiente.</t>
  </si>
  <si>
    <r>
      <t>O</t>
    </r>
    <r>
      <rPr>
        <b/>
        <i/>
        <vertAlign val="subscript"/>
        <sz val="10"/>
        <color theme="1"/>
        <rFont val="Calibri"/>
        <family val="2"/>
        <scheme val="minor"/>
      </rPr>
      <t>LEG_FDD</t>
    </r>
  </si>
  <si>
    <r>
      <t>O</t>
    </r>
    <r>
      <rPr>
        <b/>
        <i/>
        <vertAlign val="subscript"/>
        <sz val="10"/>
        <color theme="1"/>
        <rFont val="Calibri"/>
        <family val="2"/>
        <scheme val="minor"/>
      </rPr>
      <t>LEG_FDD_ammissibili</t>
    </r>
  </si>
  <si>
    <t>01/06/2013 - 30/09/2013</t>
  </si>
  <si>
    <t xml:space="preserve">Periodo di erogazione del Servizio di Default </t>
  </si>
  <si>
    <t>VARIAZIONE RISPETTO ALLA PRECEDENTE DICHIARAZIONE</t>
  </si>
  <si>
    <t>IVA per cui si è ottenuto il  rimborso</t>
  </si>
  <si>
    <t>IVA versata per cui si era precedentemente  ottenuta la sospensione dei versamenti</t>
  </si>
  <si>
    <t>DATI AGGIORNATI</t>
  </si>
  <si>
    <r>
      <t>Δ POS</t>
    </r>
    <r>
      <rPr>
        <b/>
        <i/>
        <vertAlign val="superscript"/>
        <sz val="10"/>
        <color theme="1"/>
        <rFont val="Calibri"/>
        <family val="2"/>
      </rPr>
      <t>CNI_</t>
    </r>
    <r>
      <rPr>
        <b/>
        <i/>
        <vertAlign val="superscript"/>
        <sz val="8"/>
        <color theme="1"/>
        <rFont val="Calibri"/>
        <family val="2"/>
      </rPr>
      <t>FDD</t>
    </r>
    <r>
      <rPr>
        <b/>
        <i/>
        <vertAlign val="superscript"/>
        <sz val="10"/>
        <color theme="1"/>
        <rFont val="Calibri"/>
        <family val="2"/>
      </rPr>
      <t xml:space="preserve"> LORDO</t>
    </r>
  </si>
  <si>
    <r>
      <t>Δ POS</t>
    </r>
    <r>
      <rPr>
        <b/>
        <i/>
        <vertAlign val="superscript"/>
        <sz val="10"/>
        <color theme="1"/>
        <rFont val="Calibri"/>
        <family val="2"/>
      </rPr>
      <t>CNI_</t>
    </r>
    <r>
      <rPr>
        <b/>
        <i/>
        <vertAlign val="superscript"/>
        <sz val="8"/>
        <color theme="1"/>
        <rFont val="Calibri"/>
        <family val="2"/>
      </rPr>
      <t>FDD</t>
    </r>
    <r>
      <rPr>
        <b/>
        <i/>
        <vertAlign val="superscript"/>
        <sz val="10"/>
        <color theme="1"/>
        <rFont val="Calibri"/>
        <family val="2"/>
      </rPr>
      <t xml:space="preserve"> LORDO</t>
    </r>
    <r>
      <rPr>
        <b/>
        <i/>
        <vertAlign val="subscript"/>
        <sz val="10"/>
        <color theme="1"/>
        <rFont val="Calibri"/>
        <family val="2"/>
      </rPr>
      <t>2</t>
    </r>
  </si>
  <si>
    <r>
      <t>Δ NEG</t>
    </r>
    <r>
      <rPr>
        <b/>
        <i/>
        <vertAlign val="superscript"/>
        <sz val="10"/>
        <color theme="1"/>
        <rFont val="Calibri"/>
        <family val="2"/>
      </rPr>
      <t>CNI_</t>
    </r>
    <r>
      <rPr>
        <b/>
        <i/>
        <vertAlign val="superscript"/>
        <sz val="8"/>
        <color theme="1"/>
        <rFont val="Calibri"/>
        <family val="2"/>
      </rPr>
      <t xml:space="preserve">FDD </t>
    </r>
    <r>
      <rPr>
        <b/>
        <i/>
        <vertAlign val="superscript"/>
        <sz val="10"/>
        <color theme="1"/>
        <rFont val="Calibri"/>
        <family val="2"/>
      </rPr>
      <t>LORDO</t>
    </r>
  </si>
  <si>
    <r>
      <t>Δ O</t>
    </r>
    <r>
      <rPr>
        <b/>
        <i/>
        <vertAlign val="subscript"/>
        <sz val="10"/>
        <color theme="1"/>
        <rFont val="Calibri"/>
        <family val="2"/>
      </rPr>
      <t>CC_FDD</t>
    </r>
  </si>
  <si>
    <t>01/02/2013 - 31/05/2013</t>
  </si>
  <si>
    <r>
      <t>Ai sensi del comma 37.3 del TIVG ciascun FD</t>
    </r>
    <r>
      <rPr>
        <b/>
        <i/>
        <vertAlign val="subscript"/>
        <sz val="10"/>
        <color theme="1"/>
        <rFont val="Calibri"/>
        <family val="2"/>
        <scheme val="minor"/>
      </rPr>
      <t>D</t>
    </r>
    <r>
      <rPr>
        <b/>
        <i/>
        <sz val="10"/>
        <color theme="1"/>
        <rFont val="Calibri"/>
        <family val="2"/>
        <scheme val="minor"/>
      </rPr>
      <t xml:space="preserve"> partecipa  al meccanismo di perequazione specifica della morosità con riferimento alle fatture emesse da almeno 12 mesi</t>
    </r>
  </si>
  <si>
    <t>Art. 37.1 lettera b) del TIVG come modificato dalla deliberazione 241/2013/R/gas, 362/2013/R/gas e 533/2013/R/gas</t>
  </si>
  <si>
    <t>totale</t>
  </si>
  <si>
    <r>
      <t>CNI</t>
    </r>
    <r>
      <rPr>
        <b/>
        <i/>
        <vertAlign val="subscript"/>
        <sz val="11"/>
        <color theme="1"/>
        <rFont val="Calibri"/>
        <family val="2"/>
      </rPr>
      <t xml:space="preserve">FDD </t>
    </r>
    <r>
      <rPr>
        <b/>
        <i/>
        <sz val="11"/>
        <color theme="1"/>
        <rFont val="Calibri"/>
        <family val="2"/>
      </rPr>
      <t>al netto IVA</t>
    </r>
  </si>
  <si>
    <t>da detrarre da CNI</t>
  </si>
  <si>
    <t>mese di fatturazione</t>
  </si>
  <si>
    <t>mese di erogazione del servizio</t>
  </si>
  <si>
    <t>NOTE DI COMPILAZIONE</t>
  </si>
  <si>
    <t>Indicare per ciascun mese di erogazione  del servizio:</t>
  </si>
  <si>
    <r>
      <t xml:space="preserve">ammontare degli oneri sostenuti dal FDD per la cessione del credito successivamente all'emissione delle fatture </t>
    </r>
    <r>
      <rPr>
        <u/>
        <sz val="10"/>
        <color theme="1"/>
        <rFont val="Calibri"/>
        <family val="2"/>
      </rPr>
      <t>al netto dell'IVA rimborsabile dall'Erario e dell'IVA con regime di esigibilità differita</t>
    </r>
  </si>
  <si>
    <r>
      <t>O</t>
    </r>
    <r>
      <rPr>
        <b/>
        <i/>
        <vertAlign val="subscript"/>
        <sz val="11"/>
        <rFont val="Calibri"/>
        <family val="2"/>
      </rPr>
      <t>CC_FDD_ammessi</t>
    </r>
    <r>
      <rPr>
        <b/>
        <i/>
        <sz val="11"/>
        <rFont val="Calibri"/>
        <family val="2"/>
      </rPr>
      <t xml:space="preserve"> </t>
    </r>
  </si>
  <si>
    <t>Art. 43.1 lettera b) del TIVG come modificato dalla deliberazione 352/2012/R/gas, 540/2012/R/gas e 25/2013/R/gas</t>
  </si>
  <si>
    <t>Nel caso di compilazione da parte di una società di vendita che ha svolto il SdD in qualità di FTD, indicare Ragione Sociale e Partita IVA della società di distribuzione sulla cui rete ha erogato il servizio</t>
  </si>
  <si>
    <t>Partita IVA del distributore</t>
  </si>
  <si>
    <t>Ragione sociale del distributore</t>
  </si>
  <si>
    <r>
      <t>∑</t>
    </r>
    <r>
      <rPr>
        <i/>
        <vertAlign val="subscript"/>
        <sz val="11"/>
        <color theme="1"/>
        <rFont val="Calibri"/>
        <family val="2"/>
      </rPr>
      <t>g</t>
    </r>
    <r>
      <rPr>
        <i/>
        <sz val="11"/>
        <color theme="1"/>
        <rFont val="Calibri"/>
        <family val="2"/>
        <scheme val="minor"/>
      </rPr>
      <t>V</t>
    </r>
    <r>
      <rPr>
        <i/>
        <vertAlign val="subscript"/>
        <sz val="11"/>
        <color theme="1"/>
        <rFont val="Calibri"/>
        <family val="2"/>
        <scheme val="minor"/>
      </rPr>
      <t>SdDg</t>
    </r>
  </si>
  <si>
    <t>CR</t>
  </si>
  <si>
    <r>
      <t>O</t>
    </r>
    <r>
      <rPr>
        <b/>
        <i/>
        <vertAlign val="subscript"/>
        <sz val="11"/>
        <color theme="1"/>
        <rFont val="Calibri"/>
        <family val="2"/>
      </rPr>
      <t>LEG_ammissibili</t>
    </r>
  </si>
  <si>
    <r>
      <t>CNI</t>
    </r>
    <r>
      <rPr>
        <b/>
        <i/>
        <vertAlign val="subscript"/>
        <sz val="11"/>
        <color theme="1"/>
        <rFont val="Calibri"/>
        <family val="2"/>
      </rPr>
      <t xml:space="preserve"> </t>
    </r>
    <r>
      <rPr>
        <b/>
        <i/>
        <sz val="11"/>
        <color theme="1"/>
        <rFont val="Calibri"/>
        <family val="2"/>
      </rPr>
      <t>al lordo dell'IVA</t>
    </r>
  </si>
  <si>
    <r>
      <t>O</t>
    </r>
    <r>
      <rPr>
        <i/>
        <vertAlign val="subscript"/>
        <sz val="11"/>
        <color theme="1"/>
        <rFont val="Calibri"/>
        <family val="2"/>
        <scheme val="minor"/>
      </rPr>
      <t>CC</t>
    </r>
  </si>
  <si>
    <r>
      <t>O</t>
    </r>
    <r>
      <rPr>
        <i/>
        <vertAlign val="subscript"/>
        <sz val="11"/>
        <color theme="1"/>
        <rFont val="Calibri"/>
        <family val="2"/>
        <scheme val="minor"/>
      </rPr>
      <t>LEG</t>
    </r>
  </si>
  <si>
    <r>
      <t>Δ POS</t>
    </r>
    <r>
      <rPr>
        <b/>
        <vertAlign val="superscript"/>
        <sz val="12"/>
        <rFont val="Calibri"/>
        <family val="2"/>
      </rPr>
      <t>CNI_</t>
    </r>
    <r>
      <rPr>
        <b/>
        <vertAlign val="superscript"/>
        <sz val="9"/>
        <rFont val="Calibri"/>
        <family val="2"/>
      </rPr>
      <t xml:space="preserve"> </t>
    </r>
    <r>
      <rPr>
        <b/>
        <vertAlign val="superscript"/>
        <sz val="12"/>
        <rFont val="Calibri"/>
        <family val="2"/>
      </rPr>
      <t>LORDO</t>
    </r>
  </si>
  <si>
    <r>
      <t>Δ POS</t>
    </r>
    <r>
      <rPr>
        <b/>
        <i/>
        <vertAlign val="superscript"/>
        <sz val="12"/>
        <color theme="1"/>
        <rFont val="Calibri"/>
        <family val="2"/>
      </rPr>
      <t>CNI_</t>
    </r>
    <r>
      <rPr>
        <b/>
        <i/>
        <vertAlign val="superscript"/>
        <sz val="12"/>
        <color theme="1"/>
        <rFont val="Calibri"/>
        <family val="2"/>
      </rPr>
      <t>LORDO</t>
    </r>
    <r>
      <rPr>
        <b/>
        <i/>
        <vertAlign val="subscript"/>
        <sz val="11"/>
        <color theme="1"/>
        <rFont val="Calibri"/>
        <family val="2"/>
      </rPr>
      <t>2</t>
    </r>
  </si>
  <si>
    <r>
      <t>Δ NEG</t>
    </r>
    <r>
      <rPr>
        <b/>
        <vertAlign val="superscript"/>
        <sz val="12"/>
        <rFont val="Calibri"/>
        <family val="2"/>
      </rPr>
      <t>CNI_</t>
    </r>
    <r>
      <rPr>
        <b/>
        <vertAlign val="superscript"/>
        <sz val="12"/>
        <rFont val="Calibri"/>
        <family val="2"/>
      </rPr>
      <t>LORDO</t>
    </r>
  </si>
  <si>
    <r>
      <t>Δ NEG</t>
    </r>
    <r>
      <rPr>
        <b/>
        <i/>
        <vertAlign val="superscript"/>
        <sz val="12"/>
        <color theme="1"/>
        <rFont val="Calibri"/>
        <family val="2"/>
      </rPr>
      <t>CNI_</t>
    </r>
    <r>
      <rPr>
        <b/>
        <i/>
        <vertAlign val="superscript"/>
        <sz val="12"/>
        <color theme="1"/>
        <rFont val="Calibri"/>
        <family val="2"/>
      </rPr>
      <t>LORDO</t>
    </r>
    <r>
      <rPr>
        <b/>
        <i/>
        <vertAlign val="subscript"/>
        <sz val="11"/>
        <color theme="1"/>
        <rFont val="Calibri"/>
        <family val="2"/>
      </rPr>
      <t>2</t>
    </r>
  </si>
  <si>
    <r>
      <t>Δ O</t>
    </r>
    <r>
      <rPr>
        <b/>
        <i/>
        <vertAlign val="subscript"/>
        <sz val="11"/>
        <color theme="1"/>
        <rFont val="Calibri"/>
        <family val="2"/>
      </rPr>
      <t>CC</t>
    </r>
  </si>
  <si>
    <r>
      <t>IVA Rimborsabile dall'Erario
relativa a
Δ POS</t>
    </r>
    <r>
      <rPr>
        <b/>
        <i/>
        <vertAlign val="superscript"/>
        <sz val="12"/>
        <color theme="1"/>
        <rFont val="Calibri"/>
        <family val="2"/>
      </rPr>
      <t>CNI_</t>
    </r>
    <r>
      <rPr>
        <b/>
        <i/>
        <vertAlign val="superscript"/>
        <sz val="12"/>
        <color theme="1"/>
        <rFont val="Calibri"/>
        <family val="2"/>
      </rPr>
      <t>LORDO</t>
    </r>
  </si>
  <si>
    <r>
      <t>IVA con regime di esigibilità differita relativa a
Δ POS</t>
    </r>
    <r>
      <rPr>
        <vertAlign val="superscript"/>
        <sz val="11"/>
        <rFont val="Calibri"/>
        <family val="2"/>
      </rPr>
      <t xml:space="preserve"> </t>
    </r>
    <r>
      <rPr>
        <b/>
        <vertAlign val="superscript"/>
        <sz val="12"/>
        <rFont val="Calibri"/>
        <family val="2"/>
      </rPr>
      <t>CNI_</t>
    </r>
    <r>
      <rPr>
        <b/>
        <vertAlign val="superscript"/>
        <sz val="12"/>
        <rFont val="Calibri"/>
        <family val="2"/>
      </rPr>
      <t xml:space="preserve"> LORDO</t>
    </r>
  </si>
  <si>
    <r>
      <t>IVA Rimborsabile dall'Erario
relativa a
Δ POS</t>
    </r>
    <r>
      <rPr>
        <b/>
        <i/>
        <vertAlign val="superscript"/>
        <sz val="12"/>
        <color theme="1"/>
        <rFont val="Calibri"/>
        <family val="2"/>
      </rPr>
      <t>CNI_</t>
    </r>
    <r>
      <rPr>
        <b/>
        <i/>
        <vertAlign val="superscript"/>
        <sz val="9"/>
        <color theme="1"/>
        <rFont val="Calibri"/>
        <family val="2"/>
      </rPr>
      <t xml:space="preserve"> </t>
    </r>
    <r>
      <rPr>
        <b/>
        <i/>
        <vertAlign val="superscript"/>
        <sz val="12"/>
        <color theme="1"/>
        <rFont val="Calibri"/>
        <family val="2"/>
      </rPr>
      <t xml:space="preserve">LORDO </t>
    </r>
    <r>
      <rPr>
        <b/>
        <i/>
        <vertAlign val="subscript"/>
        <sz val="12"/>
        <color theme="1"/>
        <rFont val="Calibri"/>
        <family val="2"/>
      </rPr>
      <t>2</t>
    </r>
  </si>
  <si>
    <r>
      <t>IVA con regime di esigibilità differita relativa a
Δ POS</t>
    </r>
    <r>
      <rPr>
        <vertAlign val="superscript"/>
        <sz val="11"/>
        <rFont val="Calibri"/>
        <family val="2"/>
      </rPr>
      <t xml:space="preserve"> </t>
    </r>
    <r>
      <rPr>
        <b/>
        <vertAlign val="superscript"/>
        <sz val="12"/>
        <rFont val="Calibri"/>
        <family val="2"/>
      </rPr>
      <t>CNI_</t>
    </r>
    <r>
      <rPr>
        <b/>
        <vertAlign val="superscript"/>
        <sz val="12"/>
        <rFont val="Calibri"/>
        <family val="2"/>
      </rPr>
      <t xml:space="preserve">LORDO </t>
    </r>
    <r>
      <rPr>
        <b/>
        <vertAlign val="subscript"/>
        <sz val="12"/>
        <rFont val="Calibri"/>
        <family val="2"/>
      </rPr>
      <t>2</t>
    </r>
  </si>
  <si>
    <t>CNI al lordo dell'IVA</t>
  </si>
  <si>
    <t>Periodo di erogazione del SdD pregresso o SdD tardivo</t>
  </si>
  <si>
    <r>
      <t>CNI</t>
    </r>
    <r>
      <rPr>
        <b/>
        <i/>
        <vertAlign val="subscript"/>
        <sz val="11"/>
        <color theme="1"/>
        <rFont val="Calibri"/>
        <family val="2"/>
      </rPr>
      <t xml:space="preserve"> </t>
    </r>
    <r>
      <rPr>
        <b/>
        <i/>
        <sz val="11"/>
        <color theme="1"/>
        <rFont val="Calibri"/>
        <family val="2"/>
      </rPr>
      <t>al netto IVA</t>
    </r>
  </si>
  <si>
    <t>Indicare il totale degli importi indicati nelle fatture di cui al comma 43.1 lettera a) del TIVG come modificato dalla deliberazione 352/2012/R/gas al momento dell'emissione.</t>
  </si>
  <si>
    <t>Indicare il credito non incassato decorsi almeno 12 mesi dall'emissione delle fatture, comprensivo degli interessi di mora fatturati ai clienti finali e valorizzati al netto:</t>
  </si>
  <si>
    <t xml:space="preserve">Indicare l'ammontare degli oneri eventualmente sostenuti per la cessione del credito successivamente all'emissione delle fatture. </t>
  </si>
  <si>
    <r>
      <t>CNI</t>
    </r>
    <r>
      <rPr>
        <b/>
        <i/>
        <vertAlign val="subscript"/>
        <sz val="11"/>
        <rFont val="Calibri"/>
        <family val="2"/>
      </rPr>
      <t>FDD_ammesso</t>
    </r>
    <r>
      <rPr>
        <b/>
        <i/>
        <sz val="11"/>
        <rFont val="Calibri"/>
        <family val="2"/>
      </rPr>
      <t xml:space="preserve"> </t>
    </r>
  </si>
  <si>
    <t>ottobre 2014 - settembre 2015</t>
  </si>
  <si>
    <t>a.t. 2014-2015 (ott 2014 - sett 2015)</t>
  </si>
  <si>
    <t>6. Abruzzo, Molise, Basilicata e Puglia</t>
  </si>
  <si>
    <t>7. Lazio e Campania</t>
  </si>
  <si>
    <t>8. Sicilia e Calabria</t>
  </si>
  <si>
    <t>NB1: Gli importi fatturati entro l'ottavo mese successivo al mese di erogazione della fornitura del servizio vengono dichiarati in maniera aggregata</t>
  </si>
  <si>
    <t>NB2: Gli importi fatturati oltre l'ottavo mese successivo al mese di erogazione della fornitura del servizio vengono dichiarati con un dettaglio mensile del mese di fatturazione</t>
  </si>
  <si>
    <r>
      <t>CR</t>
    </r>
    <r>
      <rPr>
        <i/>
        <vertAlign val="subscript"/>
        <sz val="11"/>
        <color theme="1"/>
        <rFont val="Calibri"/>
        <family val="2"/>
        <scheme val="minor"/>
      </rPr>
      <t>FDD</t>
    </r>
  </si>
  <si>
    <r>
      <rPr>
        <b/>
        <i/>
        <vertAlign val="subscript"/>
        <sz val="11"/>
        <color theme="1"/>
        <rFont val="Calibri"/>
        <family val="2"/>
      </rPr>
      <t xml:space="preserve"> </t>
    </r>
    <r>
      <rPr>
        <b/>
        <i/>
        <sz val="11"/>
        <color theme="1"/>
        <rFont val="Calibri"/>
        <family val="2"/>
      </rPr>
      <t>CNI</t>
    </r>
    <r>
      <rPr>
        <b/>
        <i/>
        <vertAlign val="subscript"/>
        <sz val="11"/>
        <color theme="1"/>
        <rFont val="Calibri"/>
        <family val="2"/>
      </rPr>
      <t xml:space="preserve">FDD </t>
    </r>
    <r>
      <rPr>
        <b/>
        <i/>
        <sz val="11"/>
        <color theme="1"/>
        <rFont val="Calibri"/>
        <family val="2"/>
      </rPr>
      <t>al lordo dell'IVA</t>
    </r>
  </si>
  <si>
    <r>
      <t>CNI</t>
    </r>
    <r>
      <rPr>
        <b/>
        <i/>
        <vertAlign val="subscript"/>
        <sz val="11"/>
        <color theme="1"/>
        <rFont val="Calibri"/>
        <family val="2"/>
        <scheme val="minor"/>
      </rPr>
      <t xml:space="preserve">FDD </t>
    </r>
    <r>
      <rPr>
        <b/>
        <i/>
        <sz val="11"/>
        <color theme="1"/>
        <rFont val="Calibri"/>
        <family val="2"/>
        <scheme val="minor"/>
      </rPr>
      <t>[€]</t>
    </r>
  </si>
  <si>
    <r>
      <t xml:space="preserve"> CNI</t>
    </r>
    <r>
      <rPr>
        <i/>
        <vertAlign val="subscript"/>
        <sz val="11"/>
        <color theme="1"/>
        <rFont val="Calibri"/>
        <family val="2"/>
      </rPr>
      <t>FDD</t>
    </r>
    <r>
      <rPr>
        <i/>
        <sz val="11"/>
        <color theme="1"/>
        <rFont val="Calibri"/>
        <family val="2"/>
      </rPr>
      <t xml:space="preserve">  netto IVA</t>
    </r>
  </si>
  <si>
    <r>
      <t xml:space="preserve"> CNI</t>
    </r>
    <r>
      <rPr>
        <i/>
        <vertAlign val="subscript"/>
        <sz val="11"/>
        <color theme="1"/>
        <rFont val="Calibri"/>
        <family val="2"/>
      </rPr>
      <t xml:space="preserve">FDD </t>
    </r>
    <r>
      <rPr>
        <i/>
        <vertAlign val="superscript"/>
        <sz val="11"/>
        <color theme="1"/>
        <rFont val="Calibri"/>
        <family val="2"/>
      </rPr>
      <t xml:space="preserve">1 </t>
    </r>
    <r>
      <rPr>
        <i/>
        <sz val="11"/>
        <color theme="1"/>
        <rFont val="Calibri"/>
        <family val="2"/>
      </rPr>
      <t>netto IVA</t>
    </r>
  </si>
  <si>
    <r>
      <t xml:space="preserve">la quota parte del credito non incassato </t>
    </r>
    <r>
      <rPr>
        <i/>
        <sz val="10"/>
        <color theme="1"/>
        <rFont val="Calibri"/>
        <family val="2"/>
        <scheme val="minor"/>
      </rPr>
      <t>CNI_FDD al lordo dell'IVA,</t>
    </r>
    <r>
      <rPr>
        <u/>
        <sz val="10"/>
        <color theme="1"/>
        <rFont val="Calibri"/>
        <family val="2"/>
        <scheme val="minor"/>
      </rPr>
      <t>al netto dell'IVA rimborsabile dall'Erario e dell'IVA con regime di esigibilità differita</t>
    </r>
  </si>
  <si>
    <t>Dati di fatturazione relativi a variazioni rispetto alle precedenti dichiarazioni (art. 4bis della delibera 589/2014/E/gas, come modificato dalla del. 91/2015/E/gas e delibera 306/2015/E/gas)</t>
  </si>
  <si>
    <r>
      <t>Indicare la quota parte del Δ POS</t>
    </r>
    <r>
      <rPr>
        <vertAlign val="superscript"/>
        <sz val="10"/>
        <color theme="1"/>
        <rFont val="Calibri"/>
        <family val="2"/>
      </rPr>
      <t>CNI_FUI</t>
    </r>
    <r>
      <rPr>
        <sz val="10"/>
        <color theme="1"/>
        <rFont val="Calibri"/>
        <family val="2"/>
      </rPr>
      <t xml:space="preserve"> </t>
    </r>
    <r>
      <rPr>
        <vertAlign val="superscript"/>
        <sz val="10"/>
        <color theme="1"/>
        <rFont val="Calibri"/>
        <family val="2"/>
      </rPr>
      <t>NETTO</t>
    </r>
    <r>
      <rPr>
        <sz val="10"/>
        <color theme="1"/>
        <rFont val="Calibri"/>
        <family val="2"/>
      </rPr>
      <t xml:space="preserve"> relativa esclusivamente a successivi conguagli e rettifiche (in aumento).</t>
    </r>
  </si>
  <si>
    <r>
      <t>Indicare la quota parte del Δ POS</t>
    </r>
    <r>
      <rPr>
        <vertAlign val="superscript"/>
        <sz val="10"/>
        <color theme="1"/>
        <rFont val="Calibri"/>
        <family val="2"/>
        <scheme val="minor"/>
      </rPr>
      <t>CNI_FUI</t>
    </r>
    <r>
      <rPr>
        <sz val="10"/>
        <color theme="1"/>
        <rFont val="Calibri"/>
        <family val="2"/>
        <scheme val="minor"/>
      </rPr>
      <t xml:space="preserve"> </t>
    </r>
    <r>
      <rPr>
        <vertAlign val="superscript"/>
        <sz val="10"/>
        <color theme="1"/>
        <rFont val="Calibri"/>
        <family val="2"/>
        <scheme val="minor"/>
      </rPr>
      <t>NETTO</t>
    </r>
    <r>
      <rPr>
        <vertAlign val="subscript"/>
        <sz val="10"/>
        <color theme="1"/>
        <rFont val="Calibri"/>
        <family val="2"/>
        <scheme val="minor"/>
      </rPr>
      <t xml:space="preserve">2  </t>
    </r>
    <r>
      <rPr>
        <sz val="10"/>
        <color theme="1"/>
        <rFont val="Calibri"/>
        <family val="2"/>
        <scheme val="minor"/>
      </rPr>
      <t>relativa a fatture emesse secondo quanto previsto dall'art.4 della delibera 306/2015/E/gas</t>
    </r>
  </si>
  <si>
    <t>NB1: Gli importi fatturati entro il dodicesimo mese successivo al mese di erogazione della fornitura del servizio vengono dichiarati in maniera aggregata</t>
  </si>
  <si>
    <t>NB2: Gli importi fatturati oltre il dodicesimo mese successivo al mese di erogazione della fornitura del servizio vengono dichiarati con un dettaglio mensile del mese di fatturazione</t>
  </si>
  <si>
    <r>
      <t>Δ POS</t>
    </r>
    <r>
      <rPr>
        <b/>
        <vertAlign val="superscript"/>
        <sz val="12"/>
        <rFont val="Calibri"/>
        <family val="2"/>
      </rPr>
      <t>CNI_</t>
    </r>
    <r>
      <rPr>
        <b/>
        <vertAlign val="superscript"/>
        <sz val="9"/>
        <rFont val="Calibri"/>
        <family val="2"/>
      </rPr>
      <t>FDD</t>
    </r>
    <r>
      <rPr>
        <b/>
        <vertAlign val="superscript"/>
        <sz val="12"/>
        <rFont val="Calibri"/>
        <family val="2"/>
      </rPr>
      <t>LORDO</t>
    </r>
  </si>
  <si>
    <r>
      <t>Δ POS</t>
    </r>
    <r>
      <rPr>
        <b/>
        <i/>
        <vertAlign val="superscript"/>
        <sz val="12"/>
        <color theme="1"/>
        <rFont val="Calibri"/>
        <family val="2"/>
      </rPr>
      <t>CNI_</t>
    </r>
    <r>
      <rPr>
        <b/>
        <i/>
        <vertAlign val="superscript"/>
        <sz val="9"/>
        <color theme="1"/>
        <rFont val="Calibri"/>
        <family val="2"/>
      </rPr>
      <t>FDD</t>
    </r>
    <r>
      <rPr>
        <b/>
        <i/>
        <vertAlign val="superscript"/>
        <sz val="12"/>
        <color theme="1"/>
        <rFont val="Calibri"/>
        <family val="2"/>
      </rPr>
      <t xml:space="preserve"> LORDO</t>
    </r>
    <r>
      <rPr>
        <b/>
        <i/>
        <vertAlign val="subscript"/>
        <sz val="11"/>
        <color theme="1"/>
        <rFont val="Calibri"/>
        <family val="2"/>
      </rPr>
      <t>2</t>
    </r>
  </si>
  <si>
    <r>
      <t>Δ POS</t>
    </r>
    <r>
      <rPr>
        <b/>
        <i/>
        <vertAlign val="superscript"/>
        <sz val="12"/>
        <rFont val="Calibri"/>
        <family val="2"/>
      </rPr>
      <t>CNI_</t>
    </r>
    <r>
      <rPr>
        <b/>
        <i/>
        <vertAlign val="superscript"/>
        <sz val="9"/>
        <rFont val="Calibri"/>
        <family val="2"/>
      </rPr>
      <t>FDD</t>
    </r>
    <r>
      <rPr>
        <b/>
        <i/>
        <vertAlign val="superscript"/>
        <sz val="12"/>
        <rFont val="Calibri"/>
        <family val="2"/>
      </rPr>
      <t xml:space="preserve"> LORDO</t>
    </r>
    <r>
      <rPr>
        <b/>
        <i/>
        <vertAlign val="subscript"/>
        <sz val="12"/>
        <rFont val="Calibri"/>
        <family val="2"/>
      </rPr>
      <t>306_2015</t>
    </r>
  </si>
  <si>
    <r>
      <t>Δ NEG</t>
    </r>
    <r>
      <rPr>
        <b/>
        <vertAlign val="superscript"/>
        <sz val="12"/>
        <rFont val="Calibri"/>
        <family val="2"/>
      </rPr>
      <t>CNI_</t>
    </r>
    <r>
      <rPr>
        <b/>
        <vertAlign val="superscript"/>
        <sz val="9"/>
        <rFont val="Calibri"/>
        <family val="2"/>
      </rPr>
      <t>FDD</t>
    </r>
    <r>
      <rPr>
        <b/>
        <vertAlign val="superscript"/>
        <sz val="12"/>
        <rFont val="Calibri"/>
        <family val="2"/>
      </rPr>
      <t xml:space="preserve"> LORDO</t>
    </r>
  </si>
  <si>
    <r>
      <t>Δ NEG</t>
    </r>
    <r>
      <rPr>
        <b/>
        <i/>
        <vertAlign val="superscript"/>
        <sz val="12"/>
        <color theme="1"/>
        <rFont val="Calibri"/>
        <family val="2"/>
      </rPr>
      <t>CNI_</t>
    </r>
    <r>
      <rPr>
        <b/>
        <i/>
        <vertAlign val="superscript"/>
        <sz val="9"/>
        <color theme="1"/>
        <rFont val="Calibri"/>
        <family val="2"/>
      </rPr>
      <t>FDD</t>
    </r>
    <r>
      <rPr>
        <b/>
        <i/>
        <vertAlign val="superscript"/>
        <sz val="12"/>
        <color theme="1"/>
        <rFont val="Calibri"/>
        <family val="2"/>
      </rPr>
      <t xml:space="preserve"> LORDO</t>
    </r>
    <r>
      <rPr>
        <b/>
        <i/>
        <vertAlign val="subscript"/>
        <sz val="11"/>
        <color theme="1"/>
        <rFont val="Calibri"/>
        <family val="2"/>
      </rPr>
      <t>2</t>
    </r>
  </si>
  <si>
    <r>
      <t>Δ O</t>
    </r>
    <r>
      <rPr>
        <b/>
        <i/>
        <vertAlign val="subscript"/>
        <sz val="11"/>
        <color theme="1"/>
        <rFont val="Calibri"/>
        <family val="2"/>
      </rPr>
      <t>CC_FDD</t>
    </r>
  </si>
  <si>
    <r>
      <t>IVA Rimborsabile dall'Erario
relativa a
Δ POS</t>
    </r>
    <r>
      <rPr>
        <b/>
        <i/>
        <vertAlign val="superscript"/>
        <sz val="12"/>
        <color theme="1"/>
        <rFont val="Calibri"/>
        <family val="2"/>
      </rPr>
      <t>CNI_</t>
    </r>
    <r>
      <rPr>
        <b/>
        <i/>
        <vertAlign val="superscript"/>
        <sz val="9"/>
        <color theme="1"/>
        <rFont val="Calibri"/>
        <family val="2"/>
      </rPr>
      <t xml:space="preserve">FDD </t>
    </r>
    <r>
      <rPr>
        <b/>
        <i/>
        <vertAlign val="superscript"/>
        <sz val="12"/>
        <color theme="1"/>
        <rFont val="Calibri"/>
        <family val="2"/>
      </rPr>
      <t>LORDO</t>
    </r>
  </si>
  <si>
    <r>
      <t>IVA con regime di esigibilità differita relativa a
Δ POS</t>
    </r>
    <r>
      <rPr>
        <vertAlign val="superscript"/>
        <sz val="11"/>
        <rFont val="Calibri"/>
        <family val="2"/>
      </rPr>
      <t xml:space="preserve"> </t>
    </r>
    <r>
      <rPr>
        <b/>
        <vertAlign val="superscript"/>
        <sz val="12"/>
        <rFont val="Calibri"/>
        <family val="2"/>
      </rPr>
      <t>CNI_</t>
    </r>
    <r>
      <rPr>
        <b/>
        <vertAlign val="superscript"/>
        <sz val="9"/>
        <rFont val="Calibri"/>
        <family val="2"/>
      </rPr>
      <t>FDD</t>
    </r>
    <r>
      <rPr>
        <b/>
        <vertAlign val="superscript"/>
        <sz val="12"/>
        <rFont val="Calibri"/>
        <family val="2"/>
      </rPr>
      <t xml:space="preserve"> LORDO</t>
    </r>
  </si>
  <si>
    <r>
      <t>IVA Rimborsabile dall'Erario
relativa a
Δ POS</t>
    </r>
    <r>
      <rPr>
        <b/>
        <i/>
        <vertAlign val="superscript"/>
        <sz val="12"/>
        <rFont val="Calibri"/>
        <family val="2"/>
      </rPr>
      <t>CNI_</t>
    </r>
    <r>
      <rPr>
        <b/>
        <i/>
        <vertAlign val="superscript"/>
        <sz val="9"/>
        <rFont val="Calibri"/>
        <family val="2"/>
      </rPr>
      <t xml:space="preserve">FDD </t>
    </r>
    <r>
      <rPr>
        <b/>
        <i/>
        <vertAlign val="superscript"/>
        <sz val="12"/>
        <rFont val="Calibri"/>
        <family val="2"/>
      </rPr>
      <t>LORDO</t>
    </r>
    <r>
      <rPr>
        <b/>
        <i/>
        <vertAlign val="subscript"/>
        <sz val="12"/>
        <rFont val="Calibri"/>
        <family val="2"/>
      </rPr>
      <t>2</t>
    </r>
  </si>
  <si>
    <r>
      <t>IVA con regime di esigibilità differita relativa a
Δ POS</t>
    </r>
    <r>
      <rPr>
        <vertAlign val="superscript"/>
        <sz val="11"/>
        <rFont val="Calibri"/>
        <family val="2"/>
      </rPr>
      <t xml:space="preserve"> </t>
    </r>
    <r>
      <rPr>
        <b/>
        <vertAlign val="superscript"/>
        <sz val="12"/>
        <rFont val="Calibri"/>
        <family val="2"/>
      </rPr>
      <t>CNI_</t>
    </r>
    <r>
      <rPr>
        <b/>
        <vertAlign val="superscript"/>
        <sz val="9"/>
        <rFont val="Calibri"/>
        <family val="2"/>
      </rPr>
      <t>FDD</t>
    </r>
    <r>
      <rPr>
        <b/>
        <vertAlign val="superscript"/>
        <sz val="12"/>
        <rFont val="Calibri"/>
        <family val="2"/>
      </rPr>
      <t xml:space="preserve"> LORDO</t>
    </r>
    <r>
      <rPr>
        <b/>
        <vertAlign val="subscript"/>
        <sz val="12"/>
        <rFont val="Calibri"/>
        <family val="2"/>
      </rPr>
      <t>2</t>
    </r>
  </si>
  <si>
    <r>
      <t>IVA Rimborsabile dall'Erario
relativa a
Δ POS</t>
    </r>
    <r>
      <rPr>
        <b/>
        <i/>
        <vertAlign val="superscript"/>
        <sz val="12"/>
        <rFont val="Calibri"/>
        <family val="2"/>
      </rPr>
      <t>CNI_</t>
    </r>
    <r>
      <rPr>
        <b/>
        <i/>
        <vertAlign val="superscript"/>
        <sz val="9"/>
        <rFont val="Calibri"/>
        <family val="2"/>
      </rPr>
      <t xml:space="preserve">FDD </t>
    </r>
    <r>
      <rPr>
        <b/>
        <i/>
        <vertAlign val="superscript"/>
        <sz val="12"/>
        <rFont val="Calibri"/>
        <family val="2"/>
      </rPr>
      <t>LORDO</t>
    </r>
    <r>
      <rPr>
        <b/>
        <i/>
        <vertAlign val="subscript"/>
        <sz val="12"/>
        <rFont val="Calibri"/>
        <family val="2"/>
      </rPr>
      <t>306_2015</t>
    </r>
  </si>
  <si>
    <r>
      <t>IVA con regime di esigibilità differita relativa a
Δ POS</t>
    </r>
    <r>
      <rPr>
        <vertAlign val="superscript"/>
        <sz val="11"/>
        <rFont val="Calibri"/>
        <family val="2"/>
      </rPr>
      <t xml:space="preserve"> </t>
    </r>
    <r>
      <rPr>
        <b/>
        <vertAlign val="superscript"/>
        <sz val="12"/>
        <rFont val="Calibri"/>
        <family val="2"/>
      </rPr>
      <t>CNI_</t>
    </r>
    <r>
      <rPr>
        <b/>
        <vertAlign val="superscript"/>
        <sz val="9"/>
        <rFont val="Calibri"/>
        <family val="2"/>
      </rPr>
      <t>FDD</t>
    </r>
    <r>
      <rPr>
        <b/>
        <vertAlign val="superscript"/>
        <sz val="12"/>
        <rFont val="Calibri"/>
        <family val="2"/>
      </rPr>
      <t xml:space="preserve"> LORDO</t>
    </r>
    <r>
      <rPr>
        <b/>
        <vertAlign val="subscript"/>
        <sz val="12"/>
        <rFont val="Calibri"/>
        <family val="2"/>
      </rPr>
      <t>306_2015</t>
    </r>
  </si>
  <si>
    <r>
      <t>IVA per cui si è ottenuto il  rimborso relativa al Δ POS</t>
    </r>
    <r>
      <rPr>
        <b/>
        <i/>
        <vertAlign val="superscript"/>
        <sz val="11"/>
        <color theme="1"/>
        <rFont val="Calibri"/>
        <family val="2"/>
      </rPr>
      <t>CNI</t>
    </r>
    <r>
      <rPr>
        <b/>
        <i/>
        <vertAlign val="superscript"/>
        <sz val="9"/>
        <color theme="1"/>
        <rFont val="Calibri"/>
        <family val="2"/>
      </rPr>
      <t xml:space="preserve">_FDD </t>
    </r>
    <r>
      <rPr>
        <b/>
        <i/>
        <vertAlign val="superscript"/>
        <sz val="11"/>
        <color theme="1"/>
        <rFont val="Calibri"/>
        <family val="2"/>
      </rPr>
      <t>LORDO</t>
    </r>
  </si>
  <si>
    <r>
      <t xml:space="preserve">IVA versata per cui si era precedentemente  ottenuta la sospensione dei versamenti relativa a
Δ POS </t>
    </r>
    <r>
      <rPr>
        <b/>
        <i/>
        <vertAlign val="superscript"/>
        <sz val="11"/>
        <color theme="1"/>
        <rFont val="Calibri"/>
        <family val="2"/>
      </rPr>
      <t>CNI</t>
    </r>
    <r>
      <rPr>
        <b/>
        <i/>
        <vertAlign val="superscript"/>
        <sz val="9"/>
        <color theme="1"/>
        <rFont val="Calibri"/>
        <family val="2"/>
      </rPr>
      <t xml:space="preserve">_FDD </t>
    </r>
    <r>
      <rPr>
        <b/>
        <i/>
        <vertAlign val="superscript"/>
        <sz val="11"/>
        <color theme="1"/>
        <rFont val="Calibri"/>
        <family val="2"/>
      </rPr>
      <t>LORDO</t>
    </r>
  </si>
  <si>
    <r>
      <t>OCC</t>
    </r>
    <r>
      <rPr>
        <b/>
        <i/>
        <vertAlign val="subscript"/>
        <sz val="11"/>
        <color theme="1"/>
        <rFont val="Calibri"/>
        <family val="2"/>
        <scheme val="minor"/>
      </rPr>
      <t xml:space="preserve">FDD </t>
    </r>
    <r>
      <rPr>
        <b/>
        <i/>
        <sz val="11"/>
        <color theme="1"/>
        <rFont val="Calibri"/>
        <family val="2"/>
        <scheme val="minor"/>
      </rPr>
      <t>[€]</t>
    </r>
  </si>
  <si>
    <r>
      <t xml:space="preserve"> OCC</t>
    </r>
    <r>
      <rPr>
        <i/>
        <vertAlign val="subscript"/>
        <sz val="11"/>
        <color theme="1"/>
        <rFont val="Calibri"/>
        <family val="2"/>
      </rPr>
      <t>FDD</t>
    </r>
    <r>
      <rPr>
        <i/>
        <sz val="11"/>
        <color theme="1"/>
        <rFont val="Calibri"/>
        <family val="2"/>
      </rPr>
      <t xml:space="preserve">  netto IVA</t>
    </r>
  </si>
  <si>
    <r>
      <t xml:space="preserve"> OCC</t>
    </r>
    <r>
      <rPr>
        <i/>
        <vertAlign val="subscript"/>
        <sz val="11"/>
        <color theme="1"/>
        <rFont val="Calibri"/>
        <family val="2"/>
      </rPr>
      <t xml:space="preserve">FDD </t>
    </r>
    <r>
      <rPr>
        <i/>
        <vertAlign val="superscript"/>
        <sz val="11"/>
        <color theme="1"/>
        <rFont val="Calibri"/>
        <family val="2"/>
      </rPr>
      <t xml:space="preserve">1 </t>
    </r>
    <r>
      <rPr>
        <i/>
        <sz val="11"/>
        <color theme="1"/>
        <rFont val="Calibri"/>
        <family val="2"/>
      </rPr>
      <t>netto IVA</t>
    </r>
  </si>
  <si>
    <t>da detrarre da OCC</t>
  </si>
  <si>
    <r>
      <t>Δ POS</t>
    </r>
    <r>
      <rPr>
        <vertAlign val="superscript"/>
        <sz val="12"/>
        <rFont val="Calibri"/>
        <family val="2"/>
      </rPr>
      <t>CNI_</t>
    </r>
    <r>
      <rPr>
        <vertAlign val="superscript"/>
        <sz val="9"/>
        <rFont val="Calibri"/>
        <family val="2"/>
      </rPr>
      <t>FDD</t>
    </r>
    <r>
      <rPr>
        <vertAlign val="superscript"/>
        <sz val="12"/>
        <rFont val="Calibri"/>
        <family val="2"/>
      </rPr>
      <t xml:space="preserve"> NETTO</t>
    </r>
  </si>
  <si>
    <r>
      <t>Δ POS</t>
    </r>
    <r>
      <rPr>
        <b/>
        <vertAlign val="superscript"/>
        <sz val="12"/>
        <rFont val="Calibri"/>
        <family val="2"/>
      </rPr>
      <t>CNI_</t>
    </r>
    <r>
      <rPr>
        <b/>
        <vertAlign val="superscript"/>
        <sz val="9"/>
        <rFont val="Calibri"/>
        <family val="2"/>
      </rPr>
      <t>FDD</t>
    </r>
    <r>
      <rPr>
        <b/>
        <vertAlign val="superscript"/>
        <sz val="12"/>
        <rFont val="Calibri"/>
        <family val="2"/>
      </rPr>
      <t xml:space="preserve"> NETTO</t>
    </r>
    <r>
      <rPr>
        <b/>
        <vertAlign val="subscript"/>
        <sz val="11"/>
        <rFont val="Calibri"/>
        <family val="2"/>
      </rPr>
      <t>2</t>
    </r>
  </si>
  <si>
    <r>
      <t>Δ POS</t>
    </r>
    <r>
      <rPr>
        <b/>
        <vertAlign val="superscript"/>
        <sz val="12"/>
        <rFont val="Calibri"/>
        <family val="2"/>
      </rPr>
      <t>CNI_</t>
    </r>
    <r>
      <rPr>
        <b/>
        <vertAlign val="superscript"/>
        <sz val="9"/>
        <rFont val="Calibri"/>
        <family val="2"/>
      </rPr>
      <t>FDD</t>
    </r>
    <r>
      <rPr>
        <b/>
        <vertAlign val="superscript"/>
        <sz val="12"/>
        <rFont val="Calibri"/>
        <family val="2"/>
      </rPr>
      <t xml:space="preserve"> NETTO</t>
    </r>
    <r>
      <rPr>
        <b/>
        <vertAlign val="subscript"/>
        <sz val="12"/>
        <rFont val="Calibri"/>
        <family val="2"/>
      </rPr>
      <t>306_2015</t>
    </r>
  </si>
  <si>
    <t xml:space="preserve">Il totale degli importi deve essere pari con quanto risultante nelle precedenti celle: F40 - L40 - M40  </t>
  </si>
  <si>
    <t xml:space="preserve">Il totale degli importi deve essere pari con quanto risultante nelle precedenti celle: G40 - N40 -O40  </t>
  </si>
  <si>
    <t xml:space="preserve">Il totale degli importi deve essere pari con quanto risultante nelle precedenti celle: H40 - P40 - Q40  </t>
  </si>
  <si>
    <t>Tali importi possono includere anche interessi di mora eventualmente incassati o oggetto di cessione.</t>
  </si>
  <si>
    <r>
      <t>Δ NEG</t>
    </r>
    <r>
      <rPr>
        <b/>
        <i/>
        <vertAlign val="superscript"/>
        <sz val="10"/>
        <color theme="1"/>
        <rFont val="Calibri"/>
        <family val="2"/>
      </rPr>
      <t>CNI_</t>
    </r>
    <r>
      <rPr>
        <b/>
        <i/>
        <vertAlign val="superscript"/>
        <sz val="8"/>
        <color theme="1"/>
        <rFont val="Calibri"/>
        <family val="2"/>
      </rPr>
      <t xml:space="preserve">FDD </t>
    </r>
    <r>
      <rPr>
        <b/>
        <i/>
        <vertAlign val="superscript"/>
        <sz val="10"/>
        <color theme="1"/>
        <rFont val="Calibri"/>
        <family val="2"/>
      </rPr>
      <t>LORDO</t>
    </r>
    <r>
      <rPr>
        <b/>
        <i/>
        <vertAlign val="subscript"/>
        <sz val="10"/>
        <color theme="1"/>
        <rFont val="Calibri"/>
        <family val="2"/>
      </rPr>
      <t>2</t>
    </r>
  </si>
  <si>
    <t>importi relativi a fatture emesse entro il termine del dodicesimo mese successivo al mese di erogazione della fornitura del servizio (campo da compilare)</t>
  </si>
  <si>
    <t>importi relativi a fatture emesse oltre il termine del dodicesimo mese successivo al mese di erogazione della fornitura del servizio (campo da compilare)</t>
  </si>
  <si>
    <t>importi relativi a fatture emesse oltre il termine del ventesimo mese successivo al mese di erogazione della fornitura del servizio (campo da compilare)</t>
  </si>
  <si>
    <r>
      <t>CR</t>
    </r>
    <r>
      <rPr>
        <i/>
        <vertAlign val="subscript"/>
        <sz val="11"/>
        <color theme="1"/>
        <rFont val="Calibri"/>
        <family val="2"/>
        <scheme val="minor"/>
      </rPr>
      <t>FDD_TOT</t>
    </r>
  </si>
  <si>
    <r>
      <t>CR</t>
    </r>
    <r>
      <rPr>
        <b/>
        <i/>
        <vertAlign val="subscript"/>
        <sz val="10"/>
        <color theme="1"/>
        <rFont val="Calibri"/>
        <family val="2"/>
      </rPr>
      <t>FDD_TOT</t>
    </r>
  </si>
  <si>
    <t>Indicare il totale degli importi indicati nelle fatture di cui al comma 37.3 del TIVG al momento dell'emissione</t>
  </si>
  <si>
    <r>
      <t>V</t>
    </r>
    <r>
      <rPr>
        <b/>
        <i/>
        <vertAlign val="subscript"/>
        <sz val="10"/>
        <color theme="1"/>
        <rFont val="Calibri"/>
        <family val="2"/>
        <scheme val="minor"/>
      </rPr>
      <t>FDD</t>
    </r>
  </si>
  <si>
    <r>
      <t>Ai fini della determinazione dell'IVA da sottrarre a CNI</t>
    </r>
    <r>
      <rPr>
        <vertAlign val="subscript"/>
        <sz val="10"/>
        <color theme="1"/>
        <rFont val="Calibri"/>
        <family val="2"/>
      </rPr>
      <t>FDD</t>
    </r>
    <r>
      <rPr>
        <sz val="10"/>
        <color theme="1"/>
        <rFont val="Calibri"/>
        <family val="2"/>
      </rPr>
      <t xml:space="preserve"> al lordo IVA si applicano le disposizioni di cui al comma 37.7 lettera e) del TIVG come modificato dalla deliberazione 418/2014/R/gas</t>
    </r>
  </si>
  <si>
    <r>
      <t>Ammontare massimo di O</t>
    </r>
    <r>
      <rPr>
        <vertAlign val="subscript"/>
        <sz val="10"/>
        <color theme="1"/>
        <rFont val="Calibri"/>
        <family val="2"/>
      </rPr>
      <t xml:space="preserve">LEG_FDD  </t>
    </r>
    <r>
      <rPr>
        <sz val="10"/>
        <color theme="1"/>
        <rFont val="Calibri"/>
        <family val="2"/>
      </rPr>
      <t>ammissibile al meccanismo che, ai sensi del comma 37.6 del TIVG, non può essere superiore al 5% del credito non incassato al netto IVA (</t>
    </r>
    <r>
      <rPr>
        <i/>
        <sz val="10"/>
        <color theme="1"/>
        <rFont val="Calibri"/>
        <family val="2"/>
      </rPr>
      <t>CNI</t>
    </r>
    <r>
      <rPr>
        <i/>
        <vertAlign val="subscript"/>
        <sz val="10"/>
        <color theme="1"/>
        <rFont val="Calibri"/>
        <family val="2"/>
      </rPr>
      <t>FDD</t>
    </r>
    <r>
      <rPr>
        <i/>
        <sz val="10"/>
        <color theme="1"/>
        <rFont val="Calibri"/>
        <family val="2"/>
      </rPr>
      <t xml:space="preserve"> al netto IVA</t>
    </r>
    <r>
      <rPr>
        <sz val="10"/>
        <color theme="1"/>
        <rFont val="Calibri"/>
        <family val="2"/>
      </rPr>
      <t>).</t>
    </r>
  </si>
  <si>
    <t>Il totale degli importi deve essere pari con quanto risultante nella precedente cella: I24</t>
  </si>
  <si>
    <t>Ammontare del credito non incassato ammesso, ai sensi del comma 37.7 del TIVG, al meccanismo di reintegrazione degli oneri della morosità.</t>
  </si>
  <si>
    <t>Ammontare degli oneri per la cessione del credito ammessi, ai sensi del comma 37.7 del TIVG, al meccanismo di reintegrazione degli oneri della morosità.</t>
  </si>
  <si>
    <r>
      <t>V</t>
    </r>
    <r>
      <rPr>
        <i/>
        <vertAlign val="subscript"/>
        <sz val="11"/>
        <rFont val="Calibri"/>
        <family val="2"/>
        <scheme val="minor"/>
      </rPr>
      <t>FDD</t>
    </r>
  </si>
  <si>
    <r>
      <t>Δ POS</t>
    </r>
    <r>
      <rPr>
        <b/>
        <i/>
        <vertAlign val="superscript"/>
        <sz val="10"/>
        <rFont val="Calibri"/>
        <family val="2"/>
      </rPr>
      <t>CNI_FDD LORDO</t>
    </r>
    <r>
      <rPr>
        <b/>
        <i/>
        <vertAlign val="subscript"/>
        <sz val="10"/>
        <rFont val="Calibri"/>
        <family val="2"/>
      </rPr>
      <t>306_2015</t>
    </r>
  </si>
  <si>
    <r>
      <t>OCC</t>
    </r>
    <r>
      <rPr>
        <b/>
        <i/>
        <vertAlign val="subscript"/>
        <sz val="11"/>
        <color theme="1"/>
        <rFont val="Calibri"/>
        <family val="2"/>
        <scheme val="minor"/>
      </rPr>
      <t xml:space="preserve"> </t>
    </r>
    <r>
      <rPr>
        <b/>
        <i/>
        <sz val="11"/>
        <color theme="1"/>
        <rFont val="Calibri"/>
        <family val="2"/>
        <scheme val="minor"/>
      </rPr>
      <t>[€]</t>
    </r>
  </si>
  <si>
    <t>Mese di erogazione del servizio</t>
  </si>
  <si>
    <t xml:space="preserve">  </t>
  </si>
  <si>
    <t>mese di emissione della fattura orginaria</t>
  </si>
  <si>
    <t>NB: Gli importi dichiarati devono far esclusivo riferimento a quanto dichiarato nelle istanze di reintegrazione trasmesse</t>
  </si>
  <si>
    <r>
      <t>Dettaglio dell'ammontare degli oneri sostenuti dal FDD per la cessione del credito successivamente all'emissione delle fatture (O</t>
    </r>
    <r>
      <rPr>
        <b/>
        <i/>
        <vertAlign val="subscript"/>
        <sz val="16"/>
        <color theme="1"/>
        <rFont val="Calibri"/>
        <family val="2"/>
        <scheme val="minor"/>
      </rPr>
      <t>CC_FDD</t>
    </r>
    <r>
      <rPr>
        <b/>
        <i/>
        <sz val="16"/>
        <color theme="1"/>
        <rFont val="Calibri"/>
        <family val="2"/>
        <scheme val="minor"/>
      </rPr>
      <t xml:space="preserve">) </t>
    </r>
    <r>
      <rPr>
        <b/>
        <i/>
        <u/>
        <sz val="16"/>
        <color theme="1"/>
        <rFont val="Calibri"/>
        <family val="2"/>
        <scheme val="minor"/>
      </rPr>
      <t>non considerando</t>
    </r>
    <r>
      <rPr>
        <b/>
        <i/>
        <sz val="16"/>
        <color theme="1"/>
        <rFont val="Calibri"/>
        <family val="2"/>
        <scheme val="minor"/>
      </rPr>
      <t xml:space="preserve"> gli importi originariamente fatturati in coerenza con le disposizioni del comma 4 della D.306/2015/E/gas</t>
    </r>
  </si>
  <si>
    <r>
      <t xml:space="preserve"> da compilare obbligatoriamente nel caso di avvenuta dichiarazione di importi O</t>
    </r>
    <r>
      <rPr>
        <vertAlign val="subscript"/>
        <sz val="11"/>
        <color theme="1"/>
        <rFont val="Calibri"/>
        <family val="2"/>
        <scheme val="minor"/>
      </rPr>
      <t xml:space="preserve">CCFDD </t>
    </r>
    <r>
      <rPr>
        <sz val="11"/>
        <color theme="1"/>
        <rFont val="Calibri"/>
        <family val="2"/>
        <scheme val="minor"/>
      </rPr>
      <t>anche in precedenti istanze di reintegrazione</t>
    </r>
  </si>
  <si>
    <t>calcolo con decalage</t>
  </si>
  <si>
    <t>Indicare il credito non incassato decorsi almeno 12 mesi dall'emissione delle fatture di cui al comma 37.3 del TIVG, comprensivo degli interessi di mora fatturati ai clienti finali e valorizzato al netto:</t>
  </si>
  <si>
    <t>importi relativi a fatture emesse entro il termine dell'ottavo mese successivo al mese di erogazione della fornitura del servizio (campo da compilare)</t>
  </si>
  <si>
    <t>importi relativi a fatture emesse oltre il termine dell'ottavo mese successivo al mese di erogazione della fornitura del servizio (campo da compilare)</t>
  </si>
  <si>
    <t xml:space="preserve">● degli importi oggetto di accordi transattivi o di ristrutturazione del debito. </t>
  </si>
  <si>
    <t>4) accordi transattivi o di ristrutturazioine del debito con il cliente finale.</t>
  </si>
  <si>
    <t>● degli importi oggetto di rateizzazione o dilazione di pagamento;</t>
  </si>
  <si>
    <r>
      <t xml:space="preserve">Il </t>
    </r>
    <r>
      <rPr>
        <i/>
        <sz val="10"/>
        <rFont val="Calibri"/>
        <family val="2"/>
      </rPr>
      <t>CNI al lordo dell'IVA</t>
    </r>
    <r>
      <rPr>
        <sz val="10"/>
        <rFont val="Calibri"/>
        <family val="2"/>
      </rPr>
      <t xml:space="preserve"> include la quota parte del valore dell'importo rinunciato a seguito di accordi transattivi o di ristrutturazione del debito, calcolata applicando il criterio di computazione di cui ai comma 37.7, lettera c) del TIVG come modificato dalla deliberazione 418/2014/R/gas.</t>
    </r>
  </si>
  <si>
    <t>Ammontare del credito non incassato ammesso, ai sensi della delibera 306/2015/E/gas, al meccanismo di reintegrazione degli oneri della morosità</t>
  </si>
  <si>
    <t>11)</t>
  </si>
  <si>
    <t>SESSIONE DI REINTEGRAZIONE</t>
  </si>
  <si>
    <r>
      <t>Δ POS</t>
    </r>
    <r>
      <rPr>
        <b/>
        <i/>
        <vertAlign val="superscript"/>
        <sz val="10"/>
        <rFont val="Calibri"/>
        <family val="2"/>
      </rPr>
      <t>CNI_</t>
    </r>
    <r>
      <rPr>
        <b/>
        <i/>
        <vertAlign val="superscript"/>
        <sz val="8"/>
        <rFont val="Calibri"/>
        <family val="2"/>
      </rPr>
      <t>FDD</t>
    </r>
    <r>
      <rPr>
        <b/>
        <i/>
        <vertAlign val="superscript"/>
        <sz val="10"/>
        <rFont val="Calibri"/>
        <family val="2"/>
      </rPr>
      <t xml:space="preserve"> LORDO</t>
    </r>
  </si>
  <si>
    <r>
      <t>Indicare la sommatoria di tutti gli incrementi rispetto al CNI_</t>
    </r>
    <r>
      <rPr>
        <vertAlign val="subscript"/>
        <sz val="10"/>
        <rFont val="Calibri"/>
        <family val="2"/>
      </rPr>
      <t>FDD</t>
    </r>
    <r>
      <rPr>
        <sz val="10"/>
        <rFont val="Calibri"/>
        <family val="2"/>
      </rPr>
      <t xml:space="preserve"> al lordo dell'IVA dichiarato nella precedente istanza.
Quest'ultimo può infatti aumentare, tra gli altri casi, in seguito a:
1) emissione di nuove fatture riferite al periodo in oggetto che al momento della presentazione dell'istanza precedente non erano ancora ammissibili;
2) formazione di nuovi crediti reintegrabili in virtù del mancato rispetto dei piani di rientro;
3) successivi conguagli e rettifiche (in aumento).
Tali nuove fatture possono includere anche gli interessi di mora eventualmente maturati, fatturati e non incassati.</t>
    </r>
  </si>
  <si>
    <r>
      <t>Δ POS</t>
    </r>
    <r>
      <rPr>
        <b/>
        <i/>
        <vertAlign val="superscript"/>
        <sz val="10"/>
        <rFont val="Calibri"/>
        <family val="2"/>
      </rPr>
      <t>CNI_</t>
    </r>
    <r>
      <rPr>
        <b/>
        <i/>
        <vertAlign val="superscript"/>
        <sz val="8"/>
        <rFont val="Calibri"/>
        <family val="2"/>
      </rPr>
      <t>FDD</t>
    </r>
    <r>
      <rPr>
        <b/>
        <i/>
        <vertAlign val="superscript"/>
        <sz val="10"/>
        <rFont val="Calibri"/>
        <family val="2"/>
      </rPr>
      <t xml:space="preserve"> LORDO</t>
    </r>
    <r>
      <rPr>
        <b/>
        <i/>
        <vertAlign val="subscript"/>
        <sz val="10"/>
        <rFont val="Calibri"/>
        <family val="2"/>
      </rPr>
      <t>1</t>
    </r>
  </si>
  <si>
    <r>
      <t>Δ POS</t>
    </r>
    <r>
      <rPr>
        <b/>
        <i/>
        <vertAlign val="superscript"/>
        <sz val="10"/>
        <rFont val="Calibri"/>
        <family val="2"/>
      </rPr>
      <t>CNI_FDD LORDO</t>
    </r>
    <r>
      <rPr>
        <b/>
        <i/>
        <vertAlign val="subscript"/>
        <sz val="10"/>
        <rFont val="Calibri"/>
        <family val="2"/>
      </rPr>
      <t>2</t>
    </r>
  </si>
  <si>
    <r>
      <t>Indicare la quota parte del Δ POS</t>
    </r>
    <r>
      <rPr>
        <vertAlign val="superscript"/>
        <sz val="10"/>
        <rFont val="Calibri"/>
        <family val="2"/>
      </rPr>
      <t>CNI_FDD LORDO</t>
    </r>
    <r>
      <rPr>
        <sz val="10"/>
        <rFont val="Calibri"/>
        <family val="2"/>
      </rPr>
      <t xml:space="preserve">  relativa esclusivamente a successivi conguagli e rettifiche (in aumento)</t>
    </r>
  </si>
  <si>
    <r>
      <t>Δ NEG</t>
    </r>
    <r>
      <rPr>
        <b/>
        <i/>
        <vertAlign val="superscript"/>
        <sz val="10"/>
        <rFont val="Calibri"/>
        <family val="2"/>
      </rPr>
      <t>CNI_</t>
    </r>
    <r>
      <rPr>
        <b/>
        <i/>
        <vertAlign val="superscript"/>
        <sz val="8"/>
        <rFont val="Calibri"/>
        <family val="2"/>
      </rPr>
      <t xml:space="preserve">FDD </t>
    </r>
    <r>
      <rPr>
        <b/>
        <i/>
        <vertAlign val="superscript"/>
        <sz val="10"/>
        <rFont val="Calibri"/>
        <family val="2"/>
      </rPr>
      <t>LORDO</t>
    </r>
  </si>
  <si>
    <r>
      <t xml:space="preserve">Indicare la sommatoria, in valore assoluto, di tutti i decrementi rispetto al </t>
    </r>
    <r>
      <rPr>
        <i/>
        <sz val="10"/>
        <rFont val="Calibri"/>
        <family val="2"/>
      </rPr>
      <t>CNI_</t>
    </r>
    <r>
      <rPr>
        <i/>
        <vertAlign val="subscript"/>
        <sz val="10"/>
        <rFont val="Calibri"/>
        <family val="2"/>
      </rPr>
      <t xml:space="preserve">FDD </t>
    </r>
    <r>
      <rPr>
        <i/>
        <sz val="10"/>
        <rFont val="Calibri"/>
        <family val="2"/>
      </rPr>
      <t>al lordo dell'IVA</t>
    </r>
    <r>
      <rPr>
        <sz val="10"/>
        <rFont val="Calibri"/>
        <family val="2"/>
      </rPr>
      <t xml:space="preserve"> dichiarato nella precedente istanza.
Quest'ultimo può infatti diminuire, tra gli altri casi, in seguito a:
1) incassi di crediti già oggetto di reintegrazione pervenuti direttamente dai clienti finali dopo la presentazione della precedente istanza;
2) cessione di crediti già oggetto di reintegrazione avvenuta dopo la presentazione della precedente istanza;
3) successivi conguagli e rettifiche (in diminuzione);</t>
    </r>
  </si>
  <si>
    <r>
      <t xml:space="preserve">Relativamente a quet'ultimo punto, il </t>
    </r>
    <r>
      <rPr>
        <i/>
        <sz val="10"/>
        <rFont val="Symbol"/>
        <family val="1"/>
        <charset val="2"/>
      </rPr>
      <t>D</t>
    </r>
    <r>
      <rPr>
        <i/>
        <sz val="10"/>
        <rFont val="Calibri"/>
        <family val="2"/>
      </rPr>
      <t>NEG</t>
    </r>
    <r>
      <rPr>
        <i/>
        <vertAlign val="superscript"/>
        <sz val="10"/>
        <rFont val="Calibri"/>
        <family val="2"/>
      </rPr>
      <t>CNI_FDD LORDO</t>
    </r>
    <r>
      <rPr>
        <sz val="10"/>
        <rFont val="Calibri"/>
        <family val="2"/>
      </rPr>
      <t xml:space="preserve"> deve essere calcolato al netto della quota parte del valore rinunciato calcolata applicando il criterio di computazione di cui ai comma 37.7, lettera c) del TIVG come modificato dalla deliberazione 418/2014/R/gas.  </t>
    </r>
  </si>
  <si>
    <r>
      <t>Δ NEG</t>
    </r>
    <r>
      <rPr>
        <b/>
        <i/>
        <vertAlign val="superscript"/>
        <sz val="10"/>
        <rFont val="Calibri"/>
        <family val="2"/>
      </rPr>
      <t>CNI_</t>
    </r>
    <r>
      <rPr>
        <b/>
        <i/>
        <vertAlign val="superscript"/>
        <sz val="8"/>
        <rFont val="Calibri"/>
        <family val="2"/>
      </rPr>
      <t xml:space="preserve">FDD </t>
    </r>
    <r>
      <rPr>
        <b/>
        <i/>
        <vertAlign val="superscript"/>
        <sz val="10"/>
        <rFont val="Calibri"/>
        <family val="2"/>
      </rPr>
      <t>LORDO</t>
    </r>
    <r>
      <rPr>
        <b/>
        <i/>
        <vertAlign val="subscript"/>
        <sz val="10"/>
        <rFont val="Calibri"/>
        <family val="2"/>
      </rPr>
      <t>2</t>
    </r>
  </si>
  <si>
    <r>
      <t xml:space="preserve">Indicare la quota parte del Δ NEG </t>
    </r>
    <r>
      <rPr>
        <vertAlign val="superscript"/>
        <sz val="10"/>
        <rFont val="Calibri"/>
        <family val="2"/>
      </rPr>
      <t>CNI_FDD LORDO</t>
    </r>
    <r>
      <rPr>
        <sz val="10"/>
        <rFont val="Calibri"/>
        <family val="2"/>
      </rPr>
      <t xml:space="preserve"> relativa esclusivamente a cessione di crediti già oggetto di reintegrazione avvenuta dopo la presentazione della precedente istanza.</t>
    </r>
  </si>
  <si>
    <r>
      <t>Δ O</t>
    </r>
    <r>
      <rPr>
        <b/>
        <i/>
        <vertAlign val="subscript"/>
        <sz val="10"/>
        <rFont val="Calibri"/>
        <family val="2"/>
      </rPr>
      <t>CC_FDD</t>
    </r>
  </si>
  <si>
    <r>
      <t>Indicare la sommatoria degli O</t>
    </r>
    <r>
      <rPr>
        <vertAlign val="subscript"/>
        <sz val="10"/>
        <rFont val="Calibri"/>
        <family val="2"/>
      </rPr>
      <t>CC</t>
    </r>
    <r>
      <rPr>
        <sz val="10"/>
        <rFont val="Calibri"/>
        <family val="2"/>
      </rPr>
      <t xml:space="preserve"> </t>
    </r>
    <r>
      <rPr>
        <vertAlign val="subscript"/>
        <sz val="10"/>
        <rFont val="Calibri"/>
        <family val="2"/>
      </rPr>
      <t xml:space="preserve">_FDD </t>
    </r>
    <r>
      <rPr>
        <sz val="10"/>
        <rFont val="Calibri"/>
        <family val="2"/>
      </rPr>
      <t>relativi ai crediti già oggetto di reintegrazione e che sono stati ceduti dopo la presentazione della precedente istanza.</t>
    </r>
  </si>
  <si>
    <t>ottobre 2015 - settembre 2016</t>
  </si>
  <si>
    <t>a.t. 2015-2016 (ott 2015 - sett 2016)</t>
  </si>
  <si>
    <t>RIQUADRO 1</t>
  </si>
  <si>
    <t>NOTA BENE: Per comunicare le tempistiche di fatturazione in relazione al periodo di erogazione del servizio, l'impresa può scegliere alternativamente la compilazione del riquadro 1 oppure del riquadro n. 2</t>
  </si>
  <si>
    <r>
      <t>Indicare la quota parte del Δ POS</t>
    </r>
    <r>
      <rPr>
        <vertAlign val="superscript"/>
        <sz val="10"/>
        <rFont val="Calibri"/>
        <family val="2"/>
      </rPr>
      <t>CNI_FDD</t>
    </r>
    <r>
      <rPr>
        <sz val="10"/>
        <rFont val="Calibri"/>
        <family val="2"/>
      </rPr>
      <t xml:space="preserve"> </t>
    </r>
    <r>
      <rPr>
        <vertAlign val="superscript"/>
        <sz val="10"/>
        <rFont val="Calibri"/>
        <family val="2"/>
      </rPr>
      <t>LORDO</t>
    </r>
    <r>
      <rPr>
        <sz val="10"/>
        <rFont val="Calibri"/>
        <family val="2"/>
      </rPr>
      <t xml:space="preserve"> relativa a fatture emesse secondo quanto previsto dall'art.37.8 del TIVG</t>
    </r>
  </si>
  <si>
    <t>RIQUADRO 2</t>
  </si>
  <si>
    <t>Tempo medio di emissione</t>
  </si>
  <si>
    <t>entro 8° mese</t>
  </si>
  <si>
    <t>tra 8° e 9° mese</t>
  </si>
  <si>
    <t>tra 9° e 10° mese</t>
  </si>
  <si>
    <t>tra 10° e 11° mese</t>
  </si>
  <si>
    <t>tra 11° e 12° mese</t>
  </si>
  <si>
    <t>oltre 12° mese</t>
  </si>
  <si>
    <t xml:space="preserve">NOTE DI COMPILAZIONE (RIQUADRO 2) </t>
  </si>
  <si>
    <t>Con riferimento a ciascuna fattura, il tempo intercorrente tra il mese di di erogazione della fornitura e il mese di emissione della fattura, ponderato sulla base dei consumi mensili</t>
  </si>
  <si>
    <t xml:space="preserve">Il totale degli importi deve essere pari con quanto risultante nella precedente cella: I24  </t>
  </si>
  <si>
    <r>
      <t xml:space="preserve"> CNI</t>
    </r>
    <r>
      <rPr>
        <b/>
        <vertAlign val="subscript"/>
        <sz val="10"/>
        <color theme="1"/>
        <rFont val="Calibri"/>
        <family val="2"/>
        <scheme val="minor"/>
      </rPr>
      <t>FDD</t>
    </r>
    <r>
      <rPr>
        <b/>
        <sz val="10"/>
        <color theme="1"/>
        <rFont val="Calibri"/>
        <family val="2"/>
        <scheme val="minor"/>
      </rPr>
      <t xml:space="preserve"> netto IVA</t>
    </r>
  </si>
  <si>
    <r>
      <t xml:space="preserve"> CNI</t>
    </r>
    <r>
      <rPr>
        <b/>
        <vertAlign val="subscript"/>
        <sz val="10"/>
        <color theme="1"/>
        <rFont val="Calibri"/>
        <family val="2"/>
        <scheme val="minor"/>
      </rPr>
      <t>FDD</t>
    </r>
    <r>
      <rPr>
        <b/>
        <vertAlign val="superscript"/>
        <sz val="10"/>
        <color theme="1"/>
        <rFont val="Calibri"/>
        <family val="2"/>
        <scheme val="minor"/>
      </rPr>
      <t>1</t>
    </r>
    <r>
      <rPr>
        <b/>
        <sz val="10"/>
        <color theme="1"/>
        <rFont val="Calibri"/>
        <family val="2"/>
        <scheme val="minor"/>
      </rPr>
      <t xml:space="preserve"> netto IVA</t>
    </r>
  </si>
  <si>
    <r>
      <t xml:space="preserve">ammontare degli oneri sostenuti dal FDD per la cessione del credito successivamente all'emissione delle fatture, </t>
    </r>
    <r>
      <rPr>
        <u/>
        <sz val="10"/>
        <color theme="1"/>
        <rFont val="Calibri"/>
        <family val="2"/>
      </rPr>
      <t>al netto dell'IVA rimborsabile dall'Erario e dell'IVA con regime di esigibilità differita</t>
    </r>
  </si>
  <si>
    <r>
      <t>la quota parte del O</t>
    </r>
    <r>
      <rPr>
        <vertAlign val="subscript"/>
        <sz val="10"/>
        <color theme="1"/>
        <rFont val="Calibri"/>
        <family val="2"/>
      </rPr>
      <t>CC_</t>
    </r>
    <r>
      <rPr>
        <i/>
        <vertAlign val="subscript"/>
        <sz val="10"/>
        <color theme="1"/>
        <rFont val="Calibri"/>
        <family val="2"/>
      </rPr>
      <t>FDD</t>
    </r>
    <r>
      <rPr>
        <i/>
        <sz val="10"/>
        <color theme="1"/>
        <rFont val="Calibri"/>
        <family val="2"/>
      </rPr>
      <t xml:space="preserve"> netto IVA</t>
    </r>
    <r>
      <rPr>
        <sz val="10"/>
        <color theme="1"/>
        <rFont val="Calibri"/>
        <family val="2"/>
      </rPr>
      <t xml:space="preserve"> relativa a fatture originariamente emesse secondo quanto previsto dall'art. 37.8 del TIVG</t>
    </r>
  </si>
  <si>
    <r>
      <t>Δ POS</t>
    </r>
    <r>
      <rPr>
        <b/>
        <vertAlign val="superscript"/>
        <sz val="12"/>
        <rFont val="Calibri"/>
        <family val="2"/>
      </rPr>
      <t>CNI_</t>
    </r>
    <r>
      <rPr>
        <b/>
        <vertAlign val="superscript"/>
        <sz val="9"/>
        <rFont val="Calibri"/>
        <family val="2"/>
      </rPr>
      <t>FDD</t>
    </r>
    <r>
      <rPr>
        <b/>
        <vertAlign val="superscript"/>
        <sz val="12"/>
        <rFont val="Calibri"/>
        <family val="2"/>
      </rPr>
      <t xml:space="preserve"> LORDO</t>
    </r>
  </si>
  <si>
    <r>
      <t>Δ POS</t>
    </r>
    <r>
      <rPr>
        <b/>
        <i/>
        <vertAlign val="superscript"/>
        <sz val="12"/>
        <rFont val="Calibri"/>
        <family val="2"/>
      </rPr>
      <t>CNI_</t>
    </r>
    <r>
      <rPr>
        <b/>
        <i/>
        <vertAlign val="superscript"/>
        <sz val="9"/>
        <rFont val="Calibri"/>
        <family val="2"/>
      </rPr>
      <t>FDD</t>
    </r>
    <r>
      <rPr>
        <b/>
        <i/>
        <vertAlign val="superscript"/>
        <sz val="12"/>
        <rFont val="Calibri"/>
        <family val="2"/>
      </rPr>
      <t xml:space="preserve"> LORDO</t>
    </r>
    <r>
      <rPr>
        <b/>
        <i/>
        <vertAlign val="subscript"/>
        <sz val="11"/>
        <rFont val="Calibri"/>
        <family val="2"/>
      </rPr>
      <t>1</t>
    </r>
  </si>
  <si>
    <r>
      <t>Δ POS</t>
    </r>
    <r>
      <rPr>
        <b/>
        <i/>
        <vertAlign val="superscript"/>
        <sz val="12"/>
        <rFont val="Calibri"/>
        <family val="2"/>
      </rPr>
      <t>CNI_</t>
    </r>
    <r>
      <rPr>
        <b/>
        <i/>
        <vertAlign val="superscript"/>
        <sz val="9"/>
        <rFont val="Calibri"/>
        <family val="2"/>
      </rPr>
      <t>FDD</t>
    </r>
    <r>
      <rPr>
        <b/>
        <i/>
        <vertAlign val="superscript"/>
        <sz val="12"/>
        <rFont val="Calibri"/>
        <family val="2"/>
      </rPr>
      <t xml:space="preserve"> LORDO</t>
    </r>
    <r>
      <rPr>
        <b/>
        <i/>
        <vertAlign val="subscript"/>
        <sz val="12"/>
        <rFont val="Calibri"/>
        <family val="2"/>
      </rPr>
      <t>2</t>
    </r>
  </si>
  <si>
    <r>
      <t>Δ NEG</t>
    </r>
    <r>
      <rPr>
        <b/>
        <i/>
        <vertAlign val="superscript"/>
        <sz val="12"/>
        <rFont val="Calibri"/>
        <family val="2"/>
      </rPr>
      <t>CNI_</t>
    </r>
    <r>
      <rPr>
        <b/>
        <i/>
        <vertAlign val="superscript"/>
        <sz val="9"/>
        <rFont val="Calibri"/>
        <family val="2"/>
      </rPr>
      <t>FDD</t>
    </r>
    <r>
      <rPr>
        <b/>
        <i/>
        <vertAlign val="superscript"/>
        <sz val="12"/>
        <rFont val="Calibri"/>
        <family val="2"/>
      </rPr>
      <t xml:space="preserve"> LORDO</t>
    </r>
    <r>
      <rPr>
        <b/>
        <i/>
        <vertAlign val="subscript"/>
        <sz val="11"/>
        <rFont val="Calibri"/>
        <family val="2"/>
      </rPr>
      <t>2</t>
    </r>
  </si>
  <si>
    <r>
      <t>Δ O</t>
    </r>
    <r>
      <rPr>
        <b/>
        <i/>
        <vertAlign val="subscript"/>
        <sz val="11"/>
        <rFont val="Calibri"/>
        <family val="2"/>
      </rPr>
      <t>CC_FDD</t>
    </r>
  </si>
  <si>
    <r>
      <t>IVA Rimborsabile dall'Erario
relativa a
Δ POS</t>
    </r>
    <r>
      <rPr>
        <b/>
        <i/>
        <vertAlign val="superscript"/>
        <sz val="12"/>
        <rFont val="Calibri"/>
        <family val="2"/>
      </rPr>
      <t>CNI_</t>
    </r>
    <r>
      <rPr>
        <b/>
        <i/>
        <vertAlign val="superscript"/>
        <sz val="9"/>
        <rFont val="Calibri"/>
        <family val="2"/>
      </rPr>
      <t xml:space="preserve">FDD </t>
    </r>
    <r>
      <rPr>
        <b/>
        <i/>
        <vertAlign val="superscript"/>
        <sz val="12"/>
        <rFont val="Calibri"/>
        <family val="2"/>
      </rPr>
      <t>LORDO</t>
    </r>
  </si>
  <si>
    <r>
      <t>IVA Rimborsabile dall'Erario
relativa a
Δ POS</t>
    </r>
    <r>
      <rPr>
        <b/>
        <i/>
        <vertAlign val="superscript"/>
        <sz val="12"/>
        <rFont val="Calibri"/>
        <family val="2"/>
      </rPr>
      <t>CNI_</t>
    </r>
    <r>
      <rPr>
        <b/>
        <i/>
        <vertAlign val="superscript"/>
        <sz val="9"/>
        <rFont val="Calibri"/>
        <family val="2"/>
      </rPr>
      <t xml:space="preserve">FDD </t>
    </r>
    <r>
      <rPr>
        <b/>
        <i/>
        <vertAlign val="superscript"/>
        <sz val="12"/>
        <rFont val="Calibri"/>
        <family val="2"/>
      </rPr>
      <t>LORDO</t>
    </r>
    <r>
      <rPr>
        <b/>
        <i/>
        <vertAlign val="subscript"/>
        <sz val="12"/>
        <rFont val="Calibri"/>
        <family val="2"/>
      </rPr>
      <t>1</t>
    </r>
  </si>
  <si>
    <r>
      <t>IVA con regime di esigibilità differita relativa a
Δ POS</t>
    </r>
    <r>
      <rPr>
        <vertAlign val="superscript"/>
        <sz val="11"/>
        <rFont val="Calibri"/>
        <family val="2"/>
      </rPr>
      <t xml:space="preserve"> </t>
    </r>
    <r>
      <rPr>
        <b/>
        <vertAlign val="superscript"/>
        <sz val="12"/>
        <rFont val="Calibri"/>
        <family val="2"/>
      </rPr>
      <t>CNI_</t>
    </r>
    <r>
      <rPr>
        <b/>
        <vertAlign val="superscript"/>
        <sz val="9"/>
        <rFont val="Calibri"/>
        <family val="2"/>
      </rPr>
      <t>FDD</t>
    </r>
    <r>
      <rPr>
        <b/>
        <vertAlign val="superscript"/>
        <sz val="12"/>
        <rFont val="Calibri"/>
        <family val="2"/>
      </rPr>
      <t xml:space="preserve"> LORDO</t>
    </r>
    <r>
      <rPr>
        <b/>
        <vertAlign val="subscript"/>
        <sz val="12"/>
        <rFont val="Calibri"/>
        <family val="2"/>
      </rPr>
      <t>1</t>
    </r>
  </si>
  <si>
    <r>
      <t>IVA per cui si è ottenuto il  rimborso relativa al Δ POS</t>
    </r>
    <r>
      <rPr>
        <b/>
        <i/>
        <vertAlign val="superscript"/>
        <sz val="11"/>
        <rFont val="Calibri"/>
        <family val="2"/>
      </rPr>
      <t>CNI</t>
    </r>
    <r>
      <rPr>
        <b/>
        <i/>
        <vertAlign val="superscript"/>
        <sz val="9"/>
        <rFont val="Calibri"/>
        <family val="2"/>
      </rPr>
      <t xml:space="preserve">_FDD </t>
    </r>
    <r>
      <rPr>
        <b/>
        <i/>
        <vertAlign val="superscript"/>
        <sz val="11"/>
        <rFont val="Calibri"/>
        <family val="2"/>
      </rPr>
      <t>LORDO</t>
    </r>
  </si>
  <si>
    <r>
      <t xml:space="preserve">IVA versata per cui si era precedentemente  ottenuta la sospensione dei versamenti relativa a
Δ POS </t>
    </r>
    <r>
      <rPr>
        <b/>
        <i/>
        <vertAlign val="superscript"/>
        <sz val="11"/>
        <rFont val="Calibri"/>
        <family val="2"/>
      </rPr>
      <t>CNI</t>
    </r>
    <r>
      <rPr>
        <b/>
        <i/>
        <vertAlign val="superscript"/>
        <sz val="9"/>
        <rFont val="Calibri"/>
        <family val="2"/>
      </rPr>
      <t xml:space="preserve">_FDD </t>
    </r>
    <r>
      <rPr>
        <b/>
        <i/>
        <vertAlign val="superscript"/>
        <sz val="11"/>
        <rFont val="Calibri"/>
        <family val="2"/>
      </rPr>
      <t>LORDO</t>
    </r>
  </si>
  <si>
    <r>
      <t>Δ POS</t>
    </r>
    <r>
      <rPr>
        <vertAlign val="superscript"/>
        <sz val="12"/>
        <rFont val="Calibri"/>
        <family val="2"/>
      </rPr>
      <t>CNI_</t>
    </r>
    <r>
      <rPr>
        <vertAlign val="superscript"/>
        <sz val="9"/>
        <rFont val="Calibri"/>
        <family val="2"/>
      </rPr>
      <t>FDD</t>
    </r>
    <r>
      <rPr>
        <vertAlign val="superscript"/>
        <sz val="12"/>
        <rFont val="Calibri"/>
        <family val="2"/>
      </rPr>
      <t xml:space="preserve"> NETTO IVA</t>
    </r>
  </si>
  <si>
    <r>
      <t>Δ POS</t>
    </r>
    <r>
      <rPr>
        <b/>
        <vertAlign val="superscript"/>
        <sz val="12"/>
        <rFont val="Calibri"/>
        <family val="2"/>
      </rPr>
      <t>CNI_</t>
    </r>
    <r>
      <rPr>
        <b/>
        <vertAlign val="superscript"/>
        <sz val="9"/>
        <rFont val="Calibri"/>
        <family val="2"/>
      </rPr>
      <t>FDD</t>
    </r>
    <r>
      <rPr>
        <b/>
        <vertAlign val="superscript"/>
        <sz val="12"/>
        <rFont val="Calibri"/>
        <family val="2"/>
      </rPr>
      <t xml:space="preserve"> NETTO IVA</t>
    </r>
    <r>
      <rPr>
        <b/>
        <vertAlign val="subscript"/>
        <sz val="11"/>
        <rFont val="Calibri"/>
        <family val="2"/>
      </rPr>
      <t>1</t>
    </r>
  </si>
  <si>
    <r>
      <t xml:space="preserve"> ΔPOS</t>
    </r>
    <r>
      <rPr>
        <b/>
        <vertAlign val="superscript"/>
        <sz val="10"/>
        <color theme="1"/>
        <rFont val="Calibri"/>
        <family val="2"/>
        <scheme val="minor"/>
      </rPr>
      <t>CNI_FDD</t>
    </r>
    <r>
      <rPr>
        <b/>
        <sz val="10"/>
        <color theme="1"/>
        <rFont val="Calibri"/>
        <family val="2"/>
        <scheme val="minor"/>
      </rPr>
      <t xml:space="preserve"> </t>
    </r>
    <r>
      <rPr>
        <b/>
        <vertAlign val="subscript"/>
        <sz val="10"/>
        <color theme="1"/>
        <rFont val="Calibri"/>
        <family val="2"/>
        <scheme val="minor"/>
      </rPr>
      <t>NETTO IVA</t>
    </r>
  </si>
  <si>
    <r>
      <t xml:space="preserve">gli incrementi del credito non incassato </t>
    </r>
    <r>
      <rPr>
        <i/>
        <sz val="10"/>
        <color theme="1"/>
        <rFont val="Calibri"/>
        <family val="2"/>
        <scheme val="minor"/>
      </rPr>
      <t>CNI_FDD al lordo dell'IVA</t>
    </r>
    <r>
      <rPr>
        <sz val="10"/>
        <color theme="1"/>
        <rFont val="Calibri"/>
        <family val="2"/>
        <scheme val="minor"/>
      </rPr>
      <t xml:space="preserve"> </t>
    </r>
    <r>
      <rPr>
        <u/>
        <sz val="10"/>
        <color theme="1"/>
        <rFont val="Calibri"/>
        <family val="2"/>
        <scheme val="minor"/>
      </rPr>
      <t>al netto dell'IVA rimborsabile dall'Erario e dell'IVA con regime di esigibilità differita,</t>
    </r>
    <r>
      <rPr>
        <sz val="10"/>
        <color theme="1"/>
        <rFont val="Calibri"/>
        <family val="2"/>
        <scheme val="minor"/>
      </rPr>
      <t xml:space="preserve"> rispetto a quanto dichiarato nella precedente istanza</t>
    </r>
  </si>
  <si>
    <r>
      <t xml:space="preserve">la quota parte del </t>
    </r>
    <r>
      <rPr>
        <sz val="10"/>
        <color theme="1"/>
        <rFont val="Symbol"/>
        <family val="1"/>
        <charset val="2"/>
      </rPr>
      <t>D</t>
    </r>
    <r>
      <rPr>
        <sz val="10"/>
        <color theme="1"/>
        <rFont val="Calibri"/>
        <family val="2"/>
      </rPr>
      <t>OCC</t>
    </r>
    <r>
      <rPr>
        <vertAlign val="subscript"/>
        <sz val="10"/>
        <color theme="1"/>
        <rFont val="Calibri"/>
        <family val="2"/>
      </rPr>
      <t>_</t>
    </r>
    <r>
      <rPr>
        <i/>
        <vertAlign val="subscript"/>
        <sz val="10"/>
        <color theme="1"/>
        <rFont val="Calibri"/>
        <family val="2"/>
      </rPr>
      <t>FDD</t>
    </r>
    <r>
      <rPr>
        <i/>
        <sz val="10"/>
        <color theme="1"/>
        <rFont val="Calibri"/>
        <family val="2"/>
      </rPr>
      <t xml:space="preserve"> netto IVA</t>
    </r>
    <r>
      <rPr>
        <sz val="10"/>
        <color theme="1"/>
        <rFont val="Calibri"/>
        <family val="2"/>
      </rPr>
      <t xml:space="preserve"> relativa a fatture originariamente emesse secondo quanto previsto dall'art. 37.8 del TIVG</t>
    </r>
  </si>
  <si>
    <r>
      <t>ΔPOS</t>
    </r>
    <r>
      <rPr>
        <b/>
        <vertAlign val="superscript"/>
        <sz val="10"/>
        <color theme="1"/>
        <rFont val="Calibri"/>
        <family val="2"/>
        <scheme val="minor"/>
      </rPr>
      <t xml:space="preserve">CNI_FDD 1 </t>
    </r>
    <r>
      <rPr>
        <b/>
        <vertAlign val="subscript"/>
        <sz val="10"/>
        <color theme="1"/>
        <rFont val="Calibri"/>
        <family val="2"/>
        <scheme val="minor"/>
      </rPr>
      <t>NETTO  IVA</t>
    </r>
  </si>
  <si>
    <r>
      <t xml:space="preserve">la quota parte del  </t>
    </r>
    <r>
      <rPr>
        <i/>
        <sz val="10"/>
        <color theme="1"/>
        <rFont val="Symbol"/>
        <family val="1"/>
        <charset val="2"/>
      </rPr>
      <t xml:space="preserve"> D</t>
    </r>
    <r>
      <rPr>
        <i/>
        <sz val="10"/>
        <color theme="1"/>
        <rFont val="Calibri"/>
        <family val="2"/>
        <scheme val="minor"/>
      </rPr>
      <t>POS</t>
    </r>
    <r>
      <rPr>
        <i/>
        <vertAlign val="superscript"/>
        <sz val="10"/>
        <color theme="1"/>
        <rFont val="Calibri"/>
        <family val="2"/>
        <scheme val="minor"/>
      </rPr>
      <t>CNI_FDD</t>
    </r>
    <r>
      <rPr>
        <i/>
        <sz val="10"/>
        <color theme="1"/>
        <rFont val="Calibri"/>
        <family val="2"/>
        <scheme val="minor"/>
      </rPr>
      <t xml:space="preserve"> </t>
    </r>
    <r>
      <rPr>
        <i/>
        <vertAlign val="subscript"/>
        <sz val="10"/>
        <color theme="1"/>
        <rFont val="Calibri"/>
        <family val="2"/>
        <scheme val="minor"/>
      </rPr>
      <t>netto IVA</t>
    </r>
    <r>
      <rPr>
        <sz val="10"/>
        <color theme="1"/>
        <rFont val="Calibri"/>
        <family val="2"/>
        <scheme val="minor"/>
      </rPr>
      <t xml:space="preserve"> relativa a fatture emesse secondo quanto previsto dall'art. 37.8 del TIVG</t>
    </r>
  </si>
  <si>
    <r>
      <rPr>
        <b/>
        <sz val="10"/>
        <color theme="1"/>
        <rFont val="Symbol"/>
        <family val="1"/>
        <charset val="2"/>
      </rPr>
      <t>D</t>
    </r>
    <r>
      <rPr>
        <b/>
        <sz val="10"/>
        <color theme="1"/>
        <rFont val="Calibri"/>
        <family val="2"/>
        <scheme val="minor"/>
      </rPr>
      <t>OCC</t>
    </r>
    <r>
      <rPr>
        <b/>
        <vertAlign val="subscript"/>
        <sz val="10"/>
        <color theme="1"/>
        <rFont val="Calibri"/>
        <family val="2"/>
        <scheme val="minor"/>
      </rPr>
      <t>_FDD</t>
    </r>
    <r>
      <rPr>
        <b/>
        <sz val="10"/>
        <color theme="1"/>
        <rFont val="Calibri"/>
        <family val="2"/>
        <scheme val="minor"/>
      </rPr>
      <t xml:space="preserve"> netto IVA</t>
    </r>
  </si>
  <si>
    <r>
      <rPr>
        <b/>
        <sz val="10"/>
        <color theme="1"/>
        <rFont val="Symbol"/>
        <family val="1"/>
        <charset val="2"/>
      </rPr>
      <t>D</t>
    </r>
    <r>
      <rPr>
        <b/>
        <sz val="10"/>
        <color theme="1"/>
        <rFont val="Calibri"/>
        <family val="2"/>
        <scheme val="minor"/>
      </rPr>
      <t>OCC</t>
    </r>
    <r>
      <rPr>
        <b/>
        <vertAlign val="subscript"/>
        <sz val="10"/>
        <color theme="1"/>
        <rFont val="Calibri"/>
        <family val="2"/>
        <scheme val="minor"/>
      </rPr>
      <t>_FDD</t>
    </r>
    <r>
      <rPr>
        <b/>
        <vertAlign val="superscript"/>
        <sz val="10"/>
        <color theme="1"/>
        <rFont val="Calibri"/>
        <family val="2"/>
        <scheme val="minor"/>
      </rPr>
      <t xml:space="preserve">1 </t>
    </r>
    <r>
      <rPr>
        <b/>
        <sz val="10"/>
        <color theme="1"/>
        <rFont val="Calibri"/>
        <family val="2"/>
        <scheme val="minor"/>
      </rPr>
      <t>netto IVA</t>
    </r>
  </si>
  <si>
    <r>
      <t>O</t>
    </r>
    <r>
      <rPr>
        <b/>
        <vertAlign val="subscript"/>
        <sz val="10"/>
        <color theme="1"/>
        <rFont val="Calibri"/>
        <family val="2"/>
        <scheme val="minor"/>
      </rPr>
      <t>CC_FDD</t>
    </r>
    <r>
      <rPr>
        <b/>
        <sz val="10"/>
        <color theme="1"/>
        <rFont val="Calibri"/>
        <family val="2"/>
        <scheme val="minor"/>
      </rPr>
      <t xml:space="preserve"> netto IVA</t>
    </r>
  </si>
  <si>
    <r>
      <t>O</t>
    </r>
    <r>
      <rPr>
        <b/>
        <vertAlign val="subscript"/>
        <sz val="10"/>
        <color theme="1"/>
        <rFont val="Calibri"/>
        <family val="2"/>
        <scheme val="minor"/>
      </rPr>
      <t>CC_FDD</t>
    </r>
    <r>
      <rPr>
        <b/>
        <vertAlign val="superscript"/>
        <sz val="10"/>
        <color theme="1"/>
        <rFont val="Calibri"/>
        <family val="2"/>
        <scheme val="minor"/>
      </rPr>
      <t xml:space="preserve">1 </t>
    </r>
    <r>
      <rPr>
        <b/>
        <sz val="10"/>
        <color theme="1"/>
        <rFont val="Calibri"/>
        <family val="2"/>
        <scheme val="minor"/>
      </rPr>
      <t>netto IVA</t>
    </r>
  </si>
  <si>
    <r>
      <t>O</t>
    </r>
    <r>
      <rPr>
        <b/>
        <vertAlign val="subscript"/>
        <sz val="10"/>
        <color theme="1"/>
        <rFont val="Calibri"/>
        <family val="2"/>
        <scheme val="minor"/>
      </rPr>
      <t>CC_FUI</t>
    </r>
    <r>
      <rPr>
        <b/>
        <vertAlign val="superscript"/>
        <sz val="10"/>
        <color theme="1"/>
        <rFont val="Calibri"/>
        <family val="2"/>
        <scheme val="minor"/>
      </rPr>
      <t xml:space="preserve">1 </t>
    </r>
    <r>
      <rPr>
        <b/>
        <sz val="10"/>
        <color theme="1"/>
        <rFont val="Calibri"/>
        <family val="2"/>
        <scheme val="minor"/>
      </rPr>
      <t>netto IVA</t>
    </r>
  </si>
  <si>
    <r>
      <t xml:space="preserve"> </t>
    </r>
    <r>
      <rPr>
        <sz val="11"/>
        <color theme="1"/>
        <rFont val="Symbol"/>
        <family val="1"/>
        <charset val="2"/>
      </rPr>
      <t>D</t>
    </r>
    <r>
      <rPr>
        <sz val="11"/>
        <color theme="1"/>
        <rFont val="Calibri"/>
        <family val="2"/>
      </rPr>
      <t>OCC</t>
    </r>
    <r>
      <rPr>
        <vertAlign val="subscript"/>
        <sz val="11"/>
        <color theme="1"/>
        <rFont val="Calibri"/>
        <family val="2"/>
      </rPr>
      <t>FDD</t>
    </r>
    <r>
      <rPr>
        <sz val="11"/>
        <color theme="1"/>
        <rFont val="Calibri"/>
        <family val="2"/>
      </rPr>
      <t xml:space="preserve">  netto IVA</t>
    </r>
  </si>
  <si>
    <r>
      <t xml:space="preserve"> </t>
    </r>
    <r>
      <rPr>
        <sz val="11"/>
        <color theme="1"/>
        <rFont val="Symbol"/>
        <family val="1"/>
        <charset val="2"/>
      </rPr>
      <t>D</t>
    </r>
    <r>
      <rPr>
        <sz val="11"/>
        <color theme="1"/>
        <rFont val="Calibri"/>
        <family val="2"/>
      </rPr>
      <t>OCC</t>
    </r>
    <r>
      <rPr>
        <vertAlign val="subscript"/>
        <sz val="11"/>
        <color theme="1"/>
        <rFont val="Calibri"/>
        <family val="2"/>
      </rPr>
      <t xml:space="preserve">FDD </t>
    </r>
    <r>
      <rPr>
        <vertAlign val="superscript"/>
        <sz val="11"/>
        <color theme="1"/>
        <rFont val="Calibri"/>
        <family val="2"/>
      </rPr>
      <t xml:space="preserve">1 </t>
    </r>
    <r>
      <rPr>
        <sz val="11"/>
        <color theme="1"/>
        <rFont val="Calibri"/>
        <family val="2"/>
      </rPr>
      <t>netto IVA</t>
    </r>
  </si>
  <si>
    <t>entro 12° mese</t>
  </si>
  <si>
    <t>tra 12° e 13° mese</t>
  </si>
  <si>
    <t>tra 13° e 14° mese</t>
  </si>
  <si>
    <t>tra 14° e 15° mese</t>
  </si>
  <si>
    <t>tra 15° e 16° mese</t>
  </si>
  <si>
    <t>tra 16° e 17° mese</t>
  </si>
  <si>
    <t>tra 17° e 18° mese</t>
  </si>
  <si>
    <t>tra 18° e 19° mese</t>
  </si>
  <si>
    <t>tra 19° e 20° mese</t>
  </si>
  <si>
    <r>
      <t>Δ POS</t>
    </r>
    <r>
      <rPr>
        <b/>
        <vertAlign val="superscript"/>
        <sz val="10"/>
        <color theme="1"/>
        <rFont val="Calibri"/>
        <family val="2"/>
        <scheme val="minor"/>
      </rPr>
      <t>CNI_FDD NETTO</t>
    </r>
  </si>
  <si>
    <r>
      <t>Δ POS</t>
    </r>
    <r>
      <rPr>
        <b/>
        <vertAlign val="superscript"/>
        <sz val="10"/>
        <color theme="1"/>
        <rFont val="Calibri"/>
        <family val="2"/>
      </rPr>
      <t>CNI_FDD NETTO</t>
    </r>
    <r>
      <rPr>
        <b/>
        <vertAlign val="subscript"/>
        <sz val="10"/>
        <color theme="1"/>
        <rFont val="Calibri"/>
        <family val="2"/>
      </rPr>
      <t>2</t>
    </r>
  </si>
  <si>
    <r>
      <t>Δ POS</t>
    </r>
    <r>
      <rPr>
        <b/>
        <vertAlign val="superscript"/>
        <sz val="10"/>
        <color theme="1"/>
        <rFont val="Calibri"/>
        <family val="2"/>
      </rPr>
      <t>CNI_FDD NETTO</t>
    </r>
    <r>
      <rPr>
        <b/>
        <vertAlign val="subscript"/>
        <sz val="10"/>
        <color theme="1"/>
        <rFont val="Calibri"/>
        <family val="2"/>
      </rPr>
      <t>306_2015</t>
    </r>
  </si>
  <si>
    <r>
      <t>Indicare la quota parte del Δ POS</t>
    </r>
    <r>
      <rPr>
        <vertAlign val="superscript"/>
        <sz val="10"/>
        <color theme="1"/>
        <rFont val="Calibri"/>
        <family val="2"/>
      </rPr>
      <t>CNI_FDD</t>
    </r>
    <r>
      <rPr>
        <sz val="10"/>
        <color theme="1"/>
        <rFont val="Calibri"/>
        <family val="2"/>
      </rPr>
      <t xml:space="preserve"> </t>
    </r>
    <r>
      <rPr>
        <vertAlign val="superscript"/>
        <sz val="10"/>
        <color theme="1"/>
        <rFont val="Calibri"/>
        <family val="2"/>
      </rPr>
      <t>NETTO</t>
    </r>
    <r>
      <rPr>
        <sz val="10"/>
        <color theme="1"/>
        <rFont val="Calibri"/>
        <family val="2"/>
      </rPr>
      <t xml:space="preserve"> relativa esclusivamente a successivi conguagli e rettifiche (in aumento).</t>
    </r>
  </si>
  <si>
    <r>
      <t>Indicare la quota parte del Δ POS</t>
    </r>
    <r>
      <rPr>
        <vertAlign val="superscript"/>
        <sz val="10"/>
        <color theme="1"/>
        <rFont val="Calibri"/>
        <family val="2"/>
        <scheme val="minor"/>
      </rPr>
      <t>CNI_FDD</t>
    </r>
    <r>
      <rPr>
        <sz val="10"/>
        <color theme="1"/>
        <rFont val="Calibri"/>
        <family val="2"/>
        <scheme val="minor"/>
      </rPr>
      <t xml:space="preserve"> </t>
    </r>
    <r>
      <rPr>
        <vertAlign val="superscript"/>
        <sz val="10"/>
        <color theme="1"/>
        <rFont val="Calibri"/>
        <family val="2"/>
        <scheme val="minor"/>
      </rPr>
      <t>NETTO</t>
    </r>
    <r>
      <rPr>
        <vertAlign val="subscript"/>
        <sz val="10"/>
        <color theme="1"/>
        <rFont val="Calibri"/>
        <family val="2"/>
        <scheme val="minor"/>
      </rPr>
      <t xml:space="preserve">2  </t>
    </r>
    <r>
      <rPr>
        <sz val="10"/>
        <color theme="1"/>
        <rFont val="Calibri"/>
        <family val="2"/>
        <scheme val="minor"/>
      </rPr>
      <t>relativa a fatture emesse secondo quanto previsto dall'art.4 della delibera 306/2015/E/gas</t>
    </r>
  </si>
  <si>
    <r>
      <t>Δ POS</t>
    </r>
    <r>
      <rPr>
        <vertAlign val="superscript"/>
        <sz val="12"/>
        <rFont val="Calibri"/>
        <family val="2"/>
      </rPr>
      <t>CNI_</t>
    </r>
    <r>
      <rPr>
        <vertAlign val="superscript"/>
        <sz val="9"/>
        <rFont val="Calibri"/>
        <family val="2"/>
      </rPr>
      <t>FDD</t>
    </r>
    <r>
      <rPr>
        <vertAlign val="superscript"/>
        <sz val="12"/>
        <rFont val="Calibri"/>
        <family val="2"/>
      </rPr>
      <t xml:space="preserve"> NETTO </t>
    </r>
  </si>
  <si>
    <r>
      <t>Δ POS</t>
    </r>
    <r>
      <rPr>
        <b/>
        <vertAlign val="superscript"/>
        <sz val="12"/>
        <rFont val="Calibri"/>
        <family val="2"/>
      </rPr>
      <t>CNI_</t>
    </r>
    <r>
      <rPr>
        <b/>
        <vertAlign val="superscript"/>
        <sz val="9"/>
        <rFont val="Calibri"/>
        <family val="2"/>
      </rPr>
      <t>FDD</t>
    </r>
    <r>
      <rPr>
        <b/>
        <vertAlign val="superscript"/>
        <sz val="12"/>
        <rFont val="Calibri"/>
        <family val="2"/>
      </rPr>
      <t xml:space="preserve"> NETTO </t>
    </r>
    <r>
      <rPr>
        <b/>
        <vertAlign val="subscript"/>
        <sz val="11"/>
        <rFont val="Calibri"/>
        <family val="2"/>
      </rPr>
      <t>2</t>
    </r>
  </si>
  <si>
    <r>
      <t>Δ POS</t>
    </r>
    <r>
      <rPr>
        <b/>
        <vertAlign val="superscript"/>
        <sz val="12"/>
        <rFont val="Calibri"/>
        <family val="2"/>
      </rPr>
      <t>CNI_</t>
    </r>
    <r>
      <rPr>
        <b/>
        <vertAlign val="superscript"/>
        <sz val="9"/>
        <rFont val="Calibri"/>
        <family val="2"/>
      </rPr>
      <t>FDD</t>
    </r>
    <r>
      <rPr>
        <b/>
        <vertAlign val="superscript"/>
        <sz val="12"/>
        <rFont val="Calibri"/>
        <family val="2"/>
      </rPr>
      <t xml:space="preserve"> NETTO </t>
    </r>
    <r>
      <rPr>
        <b/>
        <vertAlign val="subscript"/>
        <sz val="12"/>
        <rFont val="Calibri"/>
        <family val="2"/>
      </rPr>
      <t>306_2015</t>
    </r>
  </si>
  <si>
    <t>oltre 20° mese</t>
  </si>
  <si>
    <r>
      <rPr>
        <b/>
        <sz val="10"/>
        <color theme="1"/>
        <rFont val="Symbol"/>
        <family val="1"/>
        <charset val="2"/>
      </rPr>
      <t xml:space="preserve"> D</t>
    </r>
    <r>
      <rPr>
        <b/>
        <sz val="10"/>
        <color theme="1"/>
        <rFont val="Calibri"/>
        <family val="2"/>
        <scheme val="minor"/>
      </rPr>
      <t>POS</t>
    </r>
    <r>
      <rPr>
        <b/>
        <vertAlign val="superscript"/>
        <sz val="10"/>
        <color theme="1"/>
        <rFont val="Calibri"/>
        <family val="2"/>
        <scheme val="minor"/>
      </rPr>
      <t>CNI_FDD</t>
    </r>
    <r>
      <rPr>
        <b/>
        <sz val="10"/>
        <color theme="1"/>
        <rFont val="Calibri"/>
        <family val="2"/>
        <scheme val="minor"/>
      </rPr>
      <t xml:space="preserve"> </t>
    </r>
    <r>
      <rPr>
        <b/>
        <vertAlign val="subscript"/>
        <sz val="10"/>
        <color theme="1"/>
        <rFont val="Calibri"/>
        <family val="2"/>
        <scheme val="minor"/>
      </rPr>
      <t xml:space="preserve">netto </t>
    </r>
  </si>
  <si>
    <r>
      <t xml:space="preserve">gli incrementi del credito non incassato CNI_FDD al lordo dell'IVA </t>
    </r>
    <r>
      <rPr>
        <u/>
        <sz val="10"/>
        <color theme="1"/>
        <rFont val="Calibri"/>
        <family val="2"/>
        <scheme val="minor"/>
      </rPr>
      <t>al netto dell'IVA rimborsabile dall'Erario e dell'IVA con regime di esigibilità differita,</t>
    </r>
    <r>
      <rPr>
        <sz val="10"/>
        <color theme="1"/>
        <rFont val="Calibri"/>
        <family val="2"/>
        <scheme val="minor"/>
      </rPr>
      <t xml:space="preserve"> rispetto a quanto dichiarato nella precedente istanza</t>
    </r>
  </si>
  <si>
    <r>
      <t>Indicare la quota parte del Δ POS</t>
    </r>
    <r>
      <rPr>
        <vertAlign val="superscript"/>
        <sz val="10"/>
        <color theme="1"/>
        <rFont val="Calibri"/>
        <family val="2"/>
        <scheme val="minor"/>
      </rPr>
      <t>CNI_FDD</t>
    </r>
    <r>
      <rPr>
        <sz val="10"/>
        <color theme="1"/>
        <rFont val="Calibri"/>
        <family val="2"/>
        <scheme val="minor"/>
      </rPr>
      <t xml:space="preserve"> </t>
    </r>
    <r>
      <rPr>
        <vertAlign val="subscript"/>
        <sz val="10"/>
        <color theme="1"/>
        <rFont val="Calibri"/>
        <family val="2"/>
        <scheme val="minor"/>
      </rPr>
      <t xml:space="preserve">NETTO </t>
    </r>
    <r>
      <rPr>
        <sz val="10"/>
        <color theme="1"/>
        <rFont val="Calibri"/>
        <family val="2"/>
        <scheme val="minor"/>
      </rPr>
      <t xml:space="preserve"> relativa esclusivamente a successivi conguagli e rettifiche (in aumento).</t>
    </r>
  </si>
  <si>
    <r>
      <rPr>
        <b/>
        <sz val="10"/>
        <color theme="1"/>
        <rFont val="Symbol"/>
        <family val="1"/>
        <charset val="2"/>
      </rPr>
      <t xml:space="preserve"> D</t>
    </r>
    <r>
      <rPr>
        <b/>
        <sz val="10"/>
        <color theme="1"/>
        <rFont val="Calibri"/>
        <family val="2"/>
        <scheme val="minor"/>
      </rPr>
      <t>POS</t>
    </r>
    <r>
      <rPr>
        <b/>
        <vertAlign val="superscript"/>
        <sz val="10"/>
        <color theme="1"/>
        <rFont val="Calibri"/>
        <family val="2"/>
        <scheme val="minor"/>
      </rPr>
      <t>CNI_FDD</t>
    </r>
    <r>
      <rPr>
        <b/>
        <sz val="10"/>
        <color theme="1"/>
        <rFont val="Calibri"/>
        <family val="2"/>
        <scheme val="minor"/>
      </rPr>
      <t xml:space="preserve"> </t>
    </r>
    <r>
      <rPr>
        <b/>
        <vertAlign val="subscript"/>
        <sz val="10"/>
        <color theme="1"/>
        <rFont val="Calibri"/>
        <family val="2"/>
        <scheme val="minor"/>
      </rPr>
      <t xml:space="preserve">netto </t>
    </r>
    <r>
      <rPr>
        <b/>
        <sz val="10"/>
        <color theme="1"/>
        <rFont val="Calibri"/>
        <family val="2"/>
        <scheme val="minor"/>
      </rPr>
      <t xml:space="preserve"> 306-2015</t>
    </r>
  </si>
  <si>
    <r>
      <rPr>
        <b/>
        <sz val="10"/>
        <color theme="1"/>
        <rFont val="Symbol"/>
        <family val="1"/>
        <charset val="2"/>
      </rPr>
      <t xml:space="preserve"> D</t>
    </r>
    <r>
      <rPr>
        <b/>
        <sz val="10"/>
        <color theme="1"/>
        <rFont val="Calibri"/>
        <family val="2"/>
        <scheme val="minor"/>
      </rPr>
      <t>POS</t>
    </r>
    <r>
      <rPr>
        <b/>
        <vertAlign val="superscript"/>
        <sz val="10"/>
        <color theme="1"/>
        <rFont val="Calibri"/>
        <family val="2"/>
        <scheme val="minor"/>
      </rPr>
      <t>CNI_FDD</t>
    </r>
    <r>
      <rPr>
        <b/>
        <sz val="10"/>
        <color theme="1"/>
        <rFont val="Calibri"/>
        <family val="2"/>
        <scheme val="minor"/>
      </rPr>
      <t xml:space="preserve"> </t>
    </r>
    <r>
      <rPr>
        <b/>
        <vertAlign val="subscript"/>
        <sz val="10"/>
        <color theme="1"/>
        <rFont val="Calibri"/>
        <family val="2"/>
        <scheme val="minor"/>
      </rPr>
      <t xml:space="preserve">netto </t>
    </r>
    <r>
      <rPr>
        <b/>
        <sz val="10"/>
        <color theme="1"/>
        <rFont val="Calibri"/>
        <family val="2"/>
        <scheme val="minor"/>
      </rPr>
      <t xml:space="preserve"> 2</t>
    </r>
  </si>
  <si>
    <r>
      <t>Indicare la quota parte del Δ POS</t>
    </r>
    <r>
      <rPr>
        <vertAlign val="superscript"/>
        <sz val="10"/>
        <color theme="1"/>
        <rFont val="Calibri"/>
        <family val="2"/>
        <scheme val="minor"/>
      </rPr>
      <t>CNI_FDD</t>
    </r>
    <r>
      <rPr>
        <sz val="10"/>
        <color theme="1"/>
        <rFont val="Calibri"/>
        <family val="2"/>
        <scheme val="minor"/>
      </rPr>
      <t xml:space="preserve"> </t>
    </r>
    <r>
      <rPr>
        <vertAlign val="subscript"/>
        <sz val="10"/>
        <color theme="1"/>
        <rFont val="Calibri"/>
        <family val="2"/>
        <scheme val="minor"/>
      </rPr>
      <t xml:space="preserve">NETTO </t>
    </r>
    <r>
      <rPr>
        <sz val="10"/>
        <color theme="1"/>
        <rFont val="Calibri"/>
        <family val="2"/>
        <scheme val="minor"/>
      </rPr>
      <t>2  relativa a fatture emesse secondo quanto previsto dall'art.4 della delibera 306/2015/E/gas</t>
    </r>
  </si>
  <si>
    <r>
      <t xml:space="preserve">la sommatoria degli OCC </t>
    </r>
    <r>
      <rPr>
        <vertAlign val="subscript"/>
        <sz val="10"/>
        <color theme="1"/>
        <rFont val="Calibri"/>
        <family val="2"/>
      </rPr>
      <t>_FDD</t>
    </r>
    <r>
      <rPr>
        <sz val="10"/>
        <color theme="1"/>
        <rFont val="Calibri"/>
        <family val="2"/>
      </rPr>
      <t xml:space="preserve"> relativi ai crediti già oggetto di reintegrazione e che sono stati ceduti dopo la presentazione della precedente istanza</t>
    </r>
  </si>
  <si>
    <r>
      <t>V</t>
    </r>
    <r>
      <rPr>
        <b/>
        <i/>
        <vertAlign val="subscript"/>
        <sz val="11"/>
        <rFont val="Calibri"/>
        <family val="2"/>
        <scheme val="minor"/>
      </rPr>
      <t>FDD</t>
    </r>
  </si>
  <si>
    <r>
      <t>CR</t>
    </r>
    <r>
      <rPr>
        <b/>
        <i/>
        <vertAlign val="subscript"/>
        <sz val="11"/>
        <color theme="1"/>
        <rFont val="Calibri"/>
        <family val="2"/>
        <scheme val="minor"/>
      </rPr>
      <t>FDD</t>
    </r>
  </si>
  <si>
    <r>
      <t>CR</t>
    </r>
    <r>
      <rPr>
        <b/>
        <i/>
        <vertAlign val="subscript"/>
        <sz val="11"/>
        <color theme="1"/>
        <rFont val="Calibri"/>
        <family val="2"/>
        <scheme val="minor"/>
      </rPr>
      <t>FDD_TOT</t>
    </r>
  </si>
  <si>
    <t>ottobre 2016 - settembre 2017</t>
  </si>
  <si>
    <t>a.t. 2016-2017 (ott 2016 - sett 2017)</t>
  </si>
  <si>
    <t xml:space="preserve">Il totale degli importi deve essere pari con quanto risultante nelle precedenti celle: F42 - L42 - M42  </t>
  </si>
  <si>
    <t xml:space="preserve">Il totale degli importi deve essere pari con quanto risultante nelle precedenti celle: G42 - N42 - O42  </t>
  </si>
  <si>
    <t xml:space="preserve">Il totale degli importi deve essere pari con quanto risultante nelle precedenti celle: F42 - L42 - M42 </t>
  </si>
  <si>
    <t>Legenda valida per la sessione: 6) feb2013-mag2013</t>
  </si>
  <si>
    <t>Legenda valida per le sessioni: 4) ott2013-sett2014, 5) giu2013-sett2013</t>
  </si>
  <si>
    <t>a.t. 2013-2014 (ottobre 2013 - settembre 2014)</t>
  </si>
  <si>
    <t xml:space="preserve"> a.t. 2012-2013 (sessione: giugno 2013 - settembre 2013)</t>
  </si>
  <si>
    <t xml:space="preserve">Importo totale relativo all'IVA per cui, alla data di presentazione dell'istanza, il fornitore del servizio di default ha titolo a richiedere il rimborso e/o il recupero d'imposta sul valore aggiunto all'Erario, anche ai sensi dell'art. 26 del DPR n. 633/1972, per il mancato incasso dei crediti (in tutto o in parte). </t>
  </si>
  <si>
    <t>Importo totale dell'IVA a esigibilità differita secondo i regimi di IVA di seguito indicati:
- regime di IVA per cassa o simili, di cui all'art. 6 par. 5 del DPR n. 633/1972, nei casi in cui il fornitore del servizio di default ha titolo ad avvalersi di tale regime e pertanto non è tenuto al versamento dell'IVA all'Erario fino alla riscossione del credito;
- regime di Scissione dei pagamenti (c.d. Split Payment), di cui all'art. 17-ter del DPR n. 633/1972,  nei casi in cui il fornitore del servizio di default si è avvalso di tale regime e pertanto non è tenuto al versamento dell'IVA all'Erario.</t>
  </si>
  <si>
    <r>
      <t xml:space="preserve">Con esclusivo riferimento agli accordi transattivi o di ristrutturazione del debito conclusi a partire dall'entrata in vigore della deliberazione 526/2015/R/comI, il </t>
    </r>
    <r>
      <rPr>
        <i/>
        <sz val="10"/>
        <rFont val="Calibri"/>
        <family val="2"/>
      </rPr>
      <t>CNI al lordo dell'IVA</t>
    </r>
    <r>
      <rPr>
        <sz val="10"/>
        <rFont val="Calibri"/>
        <family val="2"/>
      </rPr>
      <t xml:space="preserve"> include la quota parte del valore dell'importo rinunciato a seguito di accordi transattivi o di ristrutturazione del debito, calcolata applicando il criterio di computazione di cui ai comma 37.7, lettera c) del TIVG come modificato dalla deliberazione 418/2014/R/gas</t>
    </r>
  </si>
  <si>
    <r>
      <t>Ai fini della determinazione dell'IVA da sottrarre a CNI</t>
    </r>
    <r>
      <rPr>
        <vertAlign val="subscript"/>
        <sz val="10"/>
        <rFont val="Calibri"/>
        <family val="2"/>
      </rPr>
      <t>FDD</t>
    </r>
    <r>
      <rPr>
        <sz val="10"/>
        <rFont val="Calibri"/>
        <family val="2"/>
      </rPr>
      <t xml:space="preserve"> al lordo IVA si applicano le disposizioni di cui al comma 37.7 lettera e) del TIVG come modificato dalla deliberazione 418/2014/R/gas</t>
    </r>
  </si>
  <si>
    <r>
      <t>Ammontare massimo di O</t>
    </r>
    <r>
      <rPr>
        <vertAlign val="subscript"/>
        <sz val="10"/>
        <rFont val="Calibri"/>
        <family val="2"/>
      </rPr>
      <t xml:space="preserve">LEG_FDD  </t>
    </r>
    <r>
      <rPr>
        <sz val="10"/>
        <rFont val="Calibri"/>
        <family val="2"/>
      </rPr>
      <t>ammissibile al meccanismo che ,ai sensi del comma 37.5 del TIVG non può essere superiore al 20% del credito non incassato al netto IVA (</t>
    </r>
    <r>
      <rPr>
        <i/>
        <sz val="10"/>
        <rFont val="Calibri"/>
        <family val="2"/>
      </rPr>
      <t>CNI</t>
    </r>
    <r>
      <rPr>
        <i/>
        <vertAlign val="subscript"/>
        <sz val="10"/>
        <rFont val="Calibri"/>
        <family val="2"/>
      </rPr>
      <t>FDD</t>
    </r>
    <r>
      <rPr>
        <i/>
        <sz val="10"/>
        <rFont val="Calibri"/>
        <family val="2"/>
      </rPr>
      <t xml:space="preserve"> al netto IVA</t>
    </r>
    <r>
      <rPr>
        <sz val="10"/>
        <rFont val="Calibri"/>
        <family val="2"/>
      </rPr>
      <t>).</t>
    </r>
  </si>
  <si>
    <r>
      <t>Indicare la quota parte del Δ POS</t>
    </r>
    <r>
      <rPr>
        <vertAlign val="superscript"/>
        <sz val="10"/>
        <rFont val="Calibri"/>
        <family val="2"/>
      </rPr>
      <t>CNI_FDD</t>
    </r>
    <r>
      <rPr>
        <sz val="10"/>
        <rFont val="Calibri"/>
        <family val="2"/>
      </rPr>
      <t xml:space="preserve"> </t>
    </r>
    <r>
      <rPr>
        <vertAlign val="superscript"/>
        <sz val="10"/>
        <rFont val="Calibri"/>
        <family val="2"/>
      </rPr>
      <t>LORDO</t>
    </r>
    <r>
      <rPr>
        <sz val="10"/>
        <rFont val="Calibri"/>
        <family val="2"/>
      </rPr>
      <t>relativa esclusivamente a successivi conguagli e rettifiche (in aumento).</t>
    </r>
  </si>
  <si>
    <r>
      <t>Indicare la quota parte del Δ POS</t>
    </r>
    <r>
      <rPr>
        <vertAlign val="superscript"/>
        <sz val="10"/>
        <rFont val="Calibri"/>
        <family val="2"/>
      </rPr>
      <t>CNI_FDD LORDO</t>
    </r>
    <r>
      <rPr>
        <vertAlign val="subscript"/>
        <sz val="10"/>
        <rFont val="Calibri"/>
        <family val="2"/>
      </rPr>
      <t>2</t>
    </r>
    <r>
      <rPr>
        <sz val="10"/>
        <rFont val="Calibri"/>
        <family val="2"/>
      </rPr>
      <t xml:space="preserve">  relativa a fatture emesse secondo quanto previsto dall'art.4 della delibera 306/2015/E/gas</t>
    </r>
  </si>
  <si>
    <r>
      <t xml:space="preserve">Relativamente a quet'ultimo punto, con riferimento agli accordi conclusi a partire dall'entrata in vigore della deliberazione 526/2015/R/com, il </t>
    </r>
    <r>
      <rPr>
        <i/>
        <sz val="10"/>
        <rFont val="Symbol"/>
        <family val="1"/>
        <charset val="2"/>
      </rPr>
      <t>D</t>
    </r>
    <r>
      <rPr>
        <i/>
        <sz val="10"/>
        <rFont val="Calibri"/>
        <family val="2"/>
      </rPr>
      <t>NEG</t>
    </r>
    <r>
      <rPr>
        <i/>
        <vertAlign val="superscript"/>
        <sz val="10"/>
        <rFont val="Calibri"/>
        <family val="2"/>
      </rPr>
      <t>CNI_FDD LORDO</t>
    </r>
    <r>
      <rPr>
        <sz val="10"/>
        <rFont val="Calibri"/>
        <family val="2"/>
      </rPr>
      <t xml:space="preserve"> deve essere calcolato al netto della quota parte del valore rinunciato calcolata applicando il criterio di computazione di cui ai comma 37.7, lettera c) del TIVG come modificato dalla deliberazione 418/2014/R/gas.  </t>
    </r>
  </si>
  <si>
    <r>
      <t>Ai sensi del comma 43.1 del TIVG, come modificato dalla deliberazione 352/2012/R/gas, ciascuna impresa di distribuzione ovvero ciascun FT</t>
    </r>
    <r>
      <rPr>
        <b/>
        <i/>
        <vertAlign val="subscript"/>
        <sz val="10"/>
        <rFont val="Calibri"/>
        <family val="2"/>
        <scheme val="minor"/>
      </rPr>
      <t>D</t>
    </r>
    <r>
      <rPr>
        <b/>
        <i/>
        <sz val="10"/>
        <rFont val="Calibri"/>
        <family val="2"/>
        <scheme val="minor"/>
      </rPr>
      <t xml:space="preserve"> che eroga il servizio di default distribuzione partecipa  al meccanismo di perequazione specifica della morosità con riferimento alle fatture emesse da almeno 12 mesi</t>
    </r>
  </si>
  <si>
    <r>
      <t>∑</t>
    </r>
    <r>
      <rPr>
        <b/>
        <i/>
        <vertAlign val="subscript"/>
        <sz val="10"/>
        <rFont val="Calibri"/>
        <family val="2"/>
      </rPr>
      <t>g</t>
    </r>
    <r>
      <rPr>
        <b/>
        <i/>
        <sz val="10"/>
        <rFont val="Calibri"/>
        <family val="2"/>
        <scheme val="minor"/>
      </rPr>
      <t>V</t>
    </r>
    <r>
      <rPr>
        <b/>
        <i/>
        <vertAlign val="subscript"/>
        <sz val="10"/>
        <rFont val="Calibri"/>
        <family val="2"/>
        <scheme val="minor"/>
      </rPr>
      <t>FDDg</t>
    </r>
  </si>
  <si>
    <r>
      <t xml:space="preserve">Indicare la somma dell'energia giornaliera complessivamente </t>
    </r>
    <r>
      <rPr>
        <u/>
        <sz val="10"/>
        <rFont val="Calibri"/>
        <family val="2"/>
      </rPr>
      <t>prelevata</t>
    </r>
    <r>
      <rPr>
        <sz val="10"/>
        <rFont val="Calibri"/>
        <family val="2"/>
      </rPr>
      <t xml:space="preserve"> presso i punti di riconsegna cui è fornito il servizio di default e ai quali è applicato il corrispettivo INA</t>
    </r>
    <r>
      <rPr>
        <vertAlign val="subscript"/>
        <sz val="10"/>
        <rFont val="Calibri"/>
        <family val="2"/>
      </rPr>
      <t>UI</t>
    </r>
    <r>
      <rPr>
        <sz val="10"/>
        <rFont val="Calibri"/>
        <family val="2"/>
      </rPr>
      <t xml:space="preserve"> in ciascun giorno </t>
    </r>
    <r>
      <rPr>
        <i/>
        <sz val="10"/>
        <rFont val="Calibri"/>
        <family val="2"/>
      </rPr>
      <t>g</t>
    </r>
    <r>
      <rPr>
        <sz val="10"/>
        <rFont val="Calibri"/>
        <family val="2"/>
      </rPr>
      <t>per cui è quantificato l'ammontare di reintegrazione.</t>
    </r>
  </si>
  <si>
    <t xml:space="preserve">       CNI  al netto IVA</t>
  </si>
  <si>
    <r>
      <t>O</t>
    </r>
    <r>
      <rPr>
        <b/>
        <i/>
        <vertAlign val="subscript"/>
        <sz val="10"/>
        <rFont val="Calibri"/>
        <family val="2"/>
        <scheme val="minor"/>
      </rPr>
      <t>CC</t>
    </r>
  </si>
  <si>
    <r>
      <t>O</t>
    </r>
    <r>
      <rPr>
        <b/>
        <i/>
        <vertAlign val="subscript"/>
        <sz val="10"/>
        <rFont val="Calibri"/>
        <family val="2"/>
        <scheme val="minor"/>
      </rPr>
      <t>LEG</t>
    </r>
  </si>
  <si>
    <r>
      <t>O</t>
    </r>
    <r>
      <rPr>
        <b/>
        <i/>
        <vertAlign val="subscript"/>
        <sz val="10"/>
        <rFont val="Calibri"/>
        <family val="2"/>
        <scheme val="minor"/>
      </rPr>
      <t>LEG_ammissibili</t>
    </r>
  </si>
  <si>
    <r>
      <t>Ammontare massimo di O</t>
    </r>
    <r>
      <rPr>
        <vertAlign val="subscript"/>
        <sz val="10"/>
        <rFont val="Calibri"/>
        <family val="2"/>
      </rPr>
      <t xml:space="preserve">LEG_FDD  </t>
    </r>
    <r>
      <rPr>
        <sz val="10"/>
        <rFont val="Calibri"/>
        <family val="2"/>
      </rPr>
      <t>ammissibile al meccanismo che, ai sensi dell'art. 43.3 del TIVG come modificato dalla 352/2012/R/gas non può essere superiore al 20% del credito non incassato al netto IVA (</t>
    </r>
    <r>
      <rPr>
        <i/>
        <sz val="10"/>
        <rFont val="Calibri"/>
        <family val="2"/>
      </rPr>
      <t>CNI al netto IVA</t>
    </r>
    <r>
      <rPr>
        <sz val="10"/>
        <rFont val="Calibri"/>
        <family val="2"/>
      </rPr>
      <t>).</t>
    </r>
  </si>
  <si>
    <r>
      <t>Δ POS</t>
    </r>
    <r>
      <rPr>
        <b/>
        <i/>
        <vertAlign val="superscript"/>
        <sz val="10"/>
        <rFont val="Calibri"/>
        <family val="2"/>
      </rPr>
      <t>CNI_LORDO</t>
    </r>
  </si>
  <si>
    <r>
      <t xml:space="preserve">Indicare la sommatoria di tutti gli incrementi rispetto al </t>
    </r>
    <r>
      <rPr>
        <i/>
        <sz val="10"/>
        <rFont val="Calibri"/>
        <family val="2"/>
      </rPr>
      <t>CNI al lordo dell'IVA</t>
    </r>
    <r>
      <rPr>
        <sz val="10"/>
        <rFont val="Calibri"/>
        <family val="2"/>
      </rPr>
      <t xml:space="preserve"> dichiarato nella precedente istanza.
Quest'ultimo può infatti aumentare, tra gli altri casi, in seguito a:
1) emissione di nuove fatture riferite al periodo in oggetto che al momento della presentazione dell'istanza precedente non erano ancora ammissibili;
2) formazione di nuovi crediti reintegrabili in virtù del mancato rispetto dei piani di rientro;
3) successivi conguagli e rettifiche (in aumento).
Tali nuove fatture possono includere anche gli interessi di mora eventualmente maturati, fatturati e non incassati.</t>
    </r>
  </si>
  <si>
    <r>
      <t>Δ POS</t>
    </r>
    <r>
      <rPr>
        <b/>
        <i/>
        <vertAlign val="superscript"/>
        <sz val="10"/>
        <rFont val="Calibri"/>
        <family val="2"/>
      </rPr>
      <t>CNI_ LORDO</t>
    </r>
    <r>
      <rPr>
        <b/>
        <i/>
        <vertAlign val="subscript"/>
        <sz val="10"/>
        <rFont val="Calibri"/>
        <family val="2"/>
      </rPr>
      <t>2</t>
    </r>
  </si>
  <si>
    <r>
      <t>Indicare la quota parte del Δ POS</t>
    </r>
    <r>
      <rPr>
        <vertAlign val="superscript"/>
        <sz val="10"/>
        <rFont val="Calibri"/>
        <family val="2"/>
      </rPr>
      <t>CNI_LORDO</t>
    </r>
    <r>
      <rPr>
        <sz val="10"/>
        <rFont val="Calibri"/>
        <family val="2"/>
      </rPr>
      <t>relativa esclusivamente a successivi conguagli e rettifiche (in aumento).</t>
    </r>
  </si>
  <si>
    <r>
      <t>Δ NEG</t>
    </r>
    <r>
      <rPr>
        <b/>
        <i/>
        <vertAlign val="superscript"/>
        <sz val="10"/>
        <rFont val="Calibri"/>
        <family val="2"/>
      </rPr>
      <t>CNI_LORDO</t>
    </r>
  </si>
  <si>
    <t>Indicare la sommatoria, in valore assoluto, di tutti i decrementi rispetto al CNI_al lordo dell'IVA dichiarato nella precedente istanza.
Quest'ultimo può infatti diminuire, tra gli altri casi, in seguito a:
1) incassi di crediti già oggetto di reintegrazione pervenuti direttamente dai clienti finali dopo la presentazione della precedente istanza;
2) cessione di crediti già oggetto di reintegrazione avvenuta dopo la presentazione della precedente istanza;
3) successivi conguagli e rettifiche (in diminuzione).</t>
  </si>
  <si>
    <r>
      <t>Δ NEG</t>
    </r>
    <r>
      <rPr>
        <b/>
        <i/>
        <vertAlign val="superscript"/>
        <sz val="10"/>
        <rFont val="Calibri"/>
        <family val="2"/>
      </rPr>
      <t>CNI_</t>
    </r>
    <r>
      <rPr>
        <b/>
        <i/>
        <vertAlign val="superscript"/>
        <sz val="8"/>
        <rFont val="Calibri"/>
        <family val="2"/>
      </rPr>
      <t xml:space="preserve">FUI </t>
    </r>
    <r>
      <rPr>
        <b/>
        <i/>
        <vertAlign val="superscript"/>
        <sz val="10"/>
        <rFont val="Calibri"/>
        <family val="2"/>
      </rPr>
      <t>LORDO</t>
    </r>
    <r>
      <rPr>
        <b/>
        <i/>
        <vertAlign val="subscript"/>
        <sz val="10"/>
        <rFont val="Calibri"/>
        <family val="2"/>
      </rPr>
      <t>2</t>
    </r>
  </si>
  <si>
    <r>
      <t xml:space="preserve">Indicare la quota parte del Δ NEG </t>
    </r>
    <r>
      <rPr>
        <vertAlign val="superscript"/>
        <sz val="10"/>
        <rFont val="Calibri"/>
        <family val="2"/>
      </rPr>
      <t>CNI_ LORDO</t>
    </r>
    <r>
      <rPr>
        <sz val="10"/>
        <rFont val="Calibri"/>
        <family val="2"/>
      </rPr>
      <t xml:space="preserve"> relativa esclusivamente a cessione di crediti già oggetto di reintegrazione avvenuta dopo la presentazione della precedente istanza.</t>
    </r>
  </si>
  <si>
    <r>
      <t>Δ O</t>
    </r>
    <r>
      <rPr>
        <b/>
        <i/>
        <vertAlign val="subscript"/>
        <sz val="10"/>
        <rFont val="Calibri"/>
        <family val="2"/>
      </rPr>
      <t>CC</t>
    </r>
  </si>
  <si>
    <r>
      <rPr>
        <b/>
        <sz val="10"/>
        <rFont val="Calibri"/>
        <family val="2"/>
        <scheme val="minor"/>
      </rPr>
      <t xml:space="preserve">* </t>
    </r>
    <r>
      <rPr>
        <sz val="10"/>
        <rFont val="Calibri"/>
        <family val="2"/>
        <scheme val="minor"/>
      </rPr>
      <t xml:space="preserve"> limitatamente a fatture emesse a partire dal 1 febbraio 2013</t>
    </r>
  </si>
  <si>
    <t>OCC_FDD netto IVA</t>
  </si>
  <si>
    <t>01/10/2017 - 30/09/2018</t>
  </si>
  <si>
    <r>
      <t>Indicare l'energia  complessivamente prelevata presso i punti di riconsegna cui è fornito il servizio di default e alla quale è applicato il corrispettivo INA</t>
    </r>
    <r>
      <rPr>
        <vertAlign val="subscript"/>
        <sz val="10"/>
        <color theme="1"/>
        <rFont val="Calibri"/>
        <family val="2"/>
      </rPr>
      <t>UI</t>
    </r>
    <r>
      <rPr>
        <sz val="10"/>
        <color theme="1"/>
        <rFont val="Calibri"/>
        <family val="2"/>
      </rPr>
      <t>, nel periodo per cui è quantificato l'ammontare di reintegrazione</t>
    </r>
  </si>
  <si>
    <r>
      <t>Ai sensi del comma 37.3 del TIVG ciascun FD</t>
    </r>
    <r>
      <rPr>
        <b/>
        <i/>
        <vertAlign val="subscript"/>
        <sz val="10"/>
        <color theme="1"/>
        <rFont val="Calibri"/>
        <family val="2"/>
        <scheme val="minor"/>
      </rPr>
      <t>D</t>
    </r>
    <r>
      <rPr>
        <b/>
        <i/>
        <sz val="10"/>
        <color theme="1"/>
        <rFont val="Calibri"/>
        <family val="2"/>
        <scheme val="minor"/>
      </rPr>
      <t xml:space="preserve"> partecipa al meccanismo di reintegrazione della morosità con riferimento alle fatture emesse da almeno 12 mesi e alla fornitura del servizio di default di di cui all'art. 37.3, lettera b) del TIVG</t>
    </r>
  </si>
  <si>
    <t>Indicare il totale degli importi indicati nelle fatture di cui al comma 37.3 del TIVG al momento dell'emissione, valorizzati al netto della percentuale di cui al comma 37.7, lettera a), nel caso tali fatture siano emesse oltre l'ultimo giorno dell'ottavo mese successivo al mese di erogazione della fornitura</t>
  </si>
  <si>
    <r>
      <t xml:space="preserve">       CNI</t>
    </r>
    <r>
      <rPr>
        <b/>
        <i/>
        <vertAlign val="subscript"/>
        <sz val="10"/>
        <color theme="1"/>
        <rFont val="Calibri"/>
        <family val="2"/>
      </rPr>
      <t>FDD</t>
    </r>
    <r>
      <rPr>
        <b/>
        <i/>
        <sz val="10"/>
        <color theme="1"/>
        <rFont val="Calibri"/>
        <family val="2"/>
      </rPr>
      <t xml:space="preserve"> al netto IVA</t>
    </r>
  </si>
  <si>
    <r>
      <rPr>
        <sz val="10"/>
        <color theme="1"/>
        <rFont val="Calibri"/>
        <family val="2"/>
      </rPr>
      <t xml:space="preserve">Pari alla differenza tra </t>
    </r>
    <r>
      <rPr>
        <i/>
        <sz val="10"/>
        <color theme="1"/>
        <rFont val="Calibri"/>
        <family val="2"/>
      </rPr>
      <t>CNI</t>
    </r>
    <r>
      <rPr>
        <i/>
        <vertAlign val="subscript"/>
        <sz val="10"/>
        <color theme="1"/>
        <rFont val="Calibri"/>
        <family val="2"/>
      </rPr>
      <t>FDD</t>
    </r>
    <r>
      <rPr>
        <i/>
        <sz val="10"/>
        <color theme="1"/>
        <rFont val="Calibri"/>
        <family val="2"/>
      </rPr>
      <t xml:space="preserve"> al lordo dell'IVA</t>
    </r>
    <r>
      <rPr>
        <sz val="10"/>
        <color theme="1"/>
        <rFont val="Calibri"/>
        <family val="2"/>
      </rPr>
      <t xml:space="preserve"> e gli elementi</t>
    </r>
    <r>
      <rPr>
        <i/>
        <sz val="10"/>
        <color theme="1"/>
        <rFont val="Calibri"/>
        <family val="2"/>
      </rPr>
      <t xml:space="preserve"> IVA rimborsabile dall'Erari</t>
    </r>
    <r>
      <rPr>
        <sz val="10"/>
        <color theme="1"/>
        <rFont val="Calibri"/>
        <family val="2"/>
      </rPr>
      <t xml:space="preserve"> e</t>
    </r>
    <r>
      <rPr>
        <i/>
        <sz val="10"/>
        <color theme="1"/>
        <rFont val="Calibri"/>
        <family val="2"/>
      </rPr>
      <t xml:space="preserve"> IVA con regime di esigibilità differita</t>
    </r>
  </si>
  <si>
    <t>Legenda valida per le sessioni: 1) ott2017-sett2018; 2) ott2016-sett2017; 3) ott2015-sett2016; 4) ott2014-sett2015</t>
  </si>
  <si>
    <t>ottobre 2017 - settembre 2018</t>
  </si>
  <si>
    <t>a.t. 2017-2018 (ott 2017 - sett 2018)</t>
  </si>
  <si>
    <r>
      <t xml:space="preserve">la quota parte del </t>
    </r>
    <r>
      <rPr>
        <i/>
        <sz val="10"/>
        <color theme="1"/>
        <rFont val="Calibri"/>
        <family val="2"/>
        <scheme val="minor"/>
      </rPr>
      <t>CNI</t>
    </r>
    <r>
      <rPr>
        <i/>
        <vertAlign val="subscript"/>
        <sz val="10"/>
        <color theme="1"/>
        <rFont val="Calibri"/>
        <family val="2"/>
        <scheme val="minor"/>
      </rPr>
      <t xml:space="preserve">FDD </t>
    </r>
    <r>
      <rPr>
        <i/>
        <sz val="10"/>
        <color theme="1"/>
        <rFont val="Calibri"/>
        <family val="2"/>
        <scheme val="minor"/>
      </rPr>
      <t>netto IVA</t>
    </r>
    <r>
      <rPr>
        <sz val="10"/>
        <color theme="1"/>
        <rFont val="Calibri"/>
        <family val="2"/>
        <scheme val="minor"/>
      </rPr>
      <t xml:space="preserve"> relativa a fatture emesse secondo quanto previsto dall'art. 37.8 del TIVG</t>
    </r>
  </si>
  <si>
    <r>
      <t>la quota parte del O</t>
    </r>
    <r>
      <rPr>
        <vertAlign val="subscript"/>
        <sz val="10"/>
        <color theme="1"/>
        <rFont val="Calibri"/>
        <family val="2"/>
      </rPr>
      <t>CC_</t>
    </r>
    <r>
      <rPr>
        <i/>
        <vertAlign val="subscript"/>
        <sz val="10"/>
        <color theme="1"/>
        <rFont val="Calibri"/>
        <family val="2"/>
      </rPr>
      <t>FDD</t>
    </r>
    <r>
      <rPr>
        <i/>
        <sz val="10"/>
        <color theme="1"/>
        <rFont val="Calibri"/>
        <family val="2"/>
      </rPr>
      <t xml:space="preserve"> netto IVA</t>
    </r>
    <r>
      <rPr>
        <sz val="10"/>
        <color theme="1"/>
        <rFont val="Calibri"/>
        <family val="2"/>
      </rPr>
      <t xml:space="preserve">relativa a fatture originariamente emesse secondo quanto previsto dall'art. 37.8 del TIVG </t>
    </r>
  </si>
  <si>
    <t>Indicare per ciascun mese di erogazione del servizio:</t>
  </si>
  <si>
    <r>
      <t>la quota parte del</t>
    </r>
    <r>
      <rPr>
        <i/>
        <sz val="10"/>
        <color theme="1"/>
        <rFont val="Calibri"/>
        <family val="2"/>
        <scheme val="minor"/>
      </rPr>
      <t xml:space="preserve"> CNI</t>
    </r>
    <r>
      <rPr>
        <i/>
        <vertAlign val="subscript"/>
        <sz val="10"/>
        <color theme="1"/>
        <rFont val="Calibri"/>
        <family val="2"/>
        <scheme val="minor"/>
      </rPr>
      <t xml:space="preserve">FDD </t>
    </r>
    <r>
      <rPr>
        <i/>
        <sz val="10"/>
        <color theme="1"/>
        <rFont val="Calibri"/>
        <family val="2"/>
        <scheme val="minor"/>
      </rPr>
      <t>netto IVA</t>
    </r>
    <r>
      <rPr>
        <sz val="10"/>
        <color theme="1"/>
        <rFont val="Calibri"/>
        <family val="2"/>
        <scheme val="minor"/>
      </rPr>
      <t>relativa a fatture emesse secondo quanto previsto dall'art. 37.8 del TIVG</t>
    </r>
  </si>
  <si>
    <r>
      <t>la quota parte del</t>
    </r>
    <r>
      <rPr>
        <i/>
        <sz val="10"/>
        <color theme="1"/>
        <rFont val="Symbol"/>
        <family val="1"/>
        <charset val="2"/>
      </rPr>
      <t xml:space="preserve"> D</t>
    </r>
    <r>
      <rPr>
        <i/>
        <sz val="10"/>
        <color theme="1"/>
        <rFont val="Calibri"/>
        <family val="2"/>
        <scheme val="minor"/>
      </rPr>
      <t>POS</t>
    </r>
    <r>
      <rPr>
        <i/>
        <vertAlign val="superscript"/>
        <sz val="10"/>
        <color theme="1"/>
        <rFont val="Calibri"/>
        <family val="2"/>
        <scheme val="minor"/>
      </rPr>
      <t>CNI_FDD</t>
    </r>
    <r>
      <rPr>
        <i/>
        <sz val="10"/>
        <color theme="1"/>
        <rFont val="Calibri"/>
        <family val="2"/>
        <scheme val="minor"/>
      </rPr>
      <t xml:space="preserve"> </t>
    </r>
    <r>
      <rPr>
        <i/>
        <vertAlign val="subscript"/>
        <sz val="10"/>
        <color theme="1"/>
        <rFont val="Calibri"/>
        <family val="2"/>
        <scheme val="minor"/>
      </rPr>
      <t>netto IVA</t>
    </r>
    <r>
      <rPr>
        <sz val="10"/>
        <color theme="1"/>
        <rFont val="Calibri"/>
        <family val="2"/>
        <scheme val="minor"/>
      </rPr>
      <t xml:space="preserve"> relativa a fatture emesse secondo quanto previsto dall'art. 37.8 del TIVG</t>
    </r>
  </si>
  <si>
    <r>
      <t xml:space="preserve">la quota parte del </t>
    </r>
    <r>
      <rPr>
        <i/>
        <sz val="10"/>
        <color theme="1"/>
        <rFont val="Symbol"/>
        <family val="1"/>
        <charset val="2"/>
      </rPr>
      <t>D</t>
    </r>
    <r>
      <rPr>
        <i/>
        <sz val="10"/>
        <color theme="1"/>
        <rFont val="Calibri"/>
        <family val="2"/>
        <scheme val="minor"/>
      </rPr>
      <t>POS</t>
    </r>
    <r>
      <rPr>
        <i/>
        <vertAlign val="superscript"/>
        <sz val="10"/>
        <color theme="1"/>
        <rFont val="Calibri"/>
        <family val="2"/>
        <scheme val="minor"/>
      </rPr>
      <t>CNI_FDD</t>
    </r>
    <r>
      <rPr>
        <i/>
        <sz val="10"/>
        <color theme="1"/>
        <rFont val="Calibri"/>
        <family val="2"/>
        <scheme val="minor"/>
      </rPr>
      <t xml:space="preserve"> </t>
    </r>
    <r>
      <rPr>
        <i/>
        <vertAlign val="subscript"/>
        <sz val="10"/>
        <color theme="1"/>
        <rFont val="Calibri"/>
        <family val="2"/>
        <scheme val="minor"/>
      </rPr>
      <t>netto IVA</t>
    </r>
    <r>
      <rPr>
        <sz val="10"/>
        <color theme="1"/>
        <rFont val="Calibri"/>
        <family val="2"/>
        <scheme val="minor"/>
      </rPr>
      <t xml:space="preserve"> relativa a fatture emesse secondo quanto previsto dall'art. 37.8 del TIVG</t>
    </r>
  </si>
  <si>
    <r>
      <t xml:space="preserve">la somma di tutti gli incrementi rispetto al CNI_FDD </t>
    </r>
    <r>
      <rPr>
        <u/>
        <sz val="10"/>
        <color theme="1"/>
        <rFont val="Calibri"/>
        <family val="2"/>
        <scheme val="minor"/>
      </rPr>
      <t xml:space="preserve">al netto dell'IVA rimborsabile dall'Erario e dell'IVA con regime di esigibilità differita </t>
    </r>
    <r>
      <rPr>
        <sz val="10"/>
        <color theme="1"/>
        <rFont val="Calibri"/>
        <family val="2"/>
        <scheme val="minor"/>
      </rPr>
      <t xml:space="preserve"> dichiarato nella precedente istanza.</t>
    </r>
  </si>
  <si>
    <r>
      <t>NB3: Gli importi dichiarati nelle precedenti tabelle devono far esclusivo riferimento a quanto dichiarato nel riquadro "Variazione rispetto alla precedente dichiarazione", nonché alla situazione aggiornata al 31/10/2019</t>
    </r>
    <r>
      <rPr>
        <b/>
        <sz val="10"/>
        <color theme="1"/>
        <rFont val="Calibri"/>
        <family val="2"/>
        <scheme val="minor"/>
      </rPr>
      <t xml:space="preserve"> </t>
    </r>
  </si>
  <si>
    <t>NB3: Gli importi dichiarati nelle precedenti tabelle devono far esclusivo riferimento a quanto dichiarato nel riquadro "Variazione rispetto alla precedente dichiarazione", nonché alla situazione aggiornata al 31/10/2019</t>
  </si>
  <si>
    <r>
      <t xml:space="preserve">       CNI</t>
    </r>
    <r>
      <rPr>
        <b/>
        <i/>
        <vertAlign val="subscript"/>
        <sz val="10"/>
        <color theme="1"/>
        <rFont val="Calibri"/>
        <family val="2"/>
      </rPr>
      <t xml:space="preserve">FDD </t>
    </r>
    <r>
      <rPr>
        <b/>
        <i/>
        <sz val="10"/>
        <color theme="1"/>
        <rFont val="Calibri"/>
        <family val="2"/>
      </rPr>
      <t>al netto IVA</t>
    </r>
  </si>
  <si>
    <r>
      <rPr>
        <sz val="10"/>
        <rFont val="Calibri"/>
        <family val="2"/>
      </rPr>
      <t>Pari alla differenza tra CNI</t>
    </r>
    <r>
      <rPr>
        <vertAlign val="subscript"/>
        <sz val="10"/>
        <rFont val="Calibri"/>
        <family val="2"/>
      </rPr>
      <t>FDD</t>
    </r>
    <r>
      <rPr>
        <sz val="10"/>
        <rFont val="Calibri"/>
        <family val="2"/>
      </rPr>
      <t xml:space="preserve"> al lordo dell'IVA e gli elementi</t>
    </r>
    <r>
      <rPr>
        <i/>
        <sz val="10"/>
        <rFont val="Calibri"/>
        <family val="2"/>
      </rPr>
      <t xml:space="preserve"> IVA rimborsabile dall'Erario</t>
    </r>
    <r>
      <rPr>
        <sz val="10"/>
        <rFont val="Calibri"/>
        <family val="2"/>
      </rPr>
      <t xml:space="preserve"> e </t>
    </r>
    <r>
      <rPr>
        <i/>
        <sz val="10"/>
        <rFont val="Calibri"/>
        <family val="2"/>
      </rPr>
      <t xml:space="preserve"> IVA con regime di esigibilità differita</t>
    </r>
  </si>
  <si>
    <r>
      <rPr>
        <sz val="10"/>
        <rFont val="Calibri"/>
        <family val="2"/>
      </rPr>
      <t>Pari alla differenza tra CNI al lordo dell'IVA e gli elementi</t>
    </r>
    <r>
      <rPr>
        <i/>
        <sz val="10"/>
        <rFont val="Calibri"/>
        <family val="2"/>
      </rPr>
      <t xml:space="preserve"> IVA rimborsabile dall'Erario</t>
    </r>
    <r>
      <rPr>
        <sz val="10"/>
        <rFont val="Calibri"/>
        <family val="2"/>
      </rPr>
      <t xml:space="preserve"> e </t>
    </r>
    <r>
      <rPr>
        <i/>
        <sz val="10"/>
        <rFont val="Calibri"/>
        <family val="2"/>
      </rPr>
      <t xml:space="preserve"> IVA con regime di esigibilità differita</t>
    </r>
  </si>
  <si>
    <r>
      <t xml:space="preserve">Relativamente a quet'ultimo punto, con riferimento agli accordi conclusi a partire dall'entrata in vigore della deliberazione 526/2015/R/com, il </t>
    </r>
    <r>
      <rPr>
        <i/>
        <sz val="10"/>
        <rFont val="Symbol"/>
        <family val="1"/>
        <charset val="2"/>
      </rPr>
      <t>D</t>
    </r>
    <r>
      <rPr>
        <i/>
        <sz val="10"/>
        <rFont val="Calibri"/>
        <family val="2"/>
      </rPr>
      <t>NEG</t>
    </r>
    <r>
      <rPr>
        <i/>
        <vertAlign val="superscript"/>
        <sz val="10"/>
        <rFont val="Calibri"/>
        <family val="2"/>
      </rPr>
      <t>CNI_FDD LORDO</t>
    </r>
    <r>
      <rPr>
        <sz val="10"/>
        <rFont val="Calibri"/>
        <family val="2"/>
      </rPr>
      <t xml:space="preserve"> deve essere calcolato al netto della quota parte del valore rinunciato calcolata applicando il criterio di computazione di cui ai comma 37.7, lettera c) del TIVG come modificato dalla deliberazione 418/2014/R/gas.
Tali importi possono includere anche interessi di mora eventualmente incassati o oggetto di cessione.</t>
    </r>
  </si>
  <si>
    <t>importi relativi a fatture emesse oltre il termine del tredicesimo mese successivo al mese di erogazione della fornitura del servizio (campo da compilare)</t>
  </si>
  <si>
    <t>Art. 37.1 lettera b) del TIVG come modificato dalla deliberazione 418/2014/R/gas</t>
  </si>
  <si>
    <t>Art. 37.1 lettera b) del TIVG come modificato dalla deliberazione 465/2016/R/gas</t>
  </si>
</sst>
</file>

<file path=xl/styles.xml><?xml version="1.0" encoding="utf-8"?>
<styleSheet xmlns="http://schemas.openxmlformats.org/spreadsheetml/2006/main" xmlns:mc="http://schemas.openxmlformats.org/markup-compatibility/2006" xmlns:x14ac="http://schemas.microsoft.com/office/spreadsheetml/2009/9/ac" mc:Ignorable="x14ac">
  <fonts count="109" x14ac:knownFonts="1">
    <font>
      <sz val="11"/>
      <color theme="1"/>
      <name val="Calibri"/>
      <family val="2"/>
      <scheme val="minor"/>
    </font>
    <font>
      <sz val="11"/>
      <color theme="1"/>
      <name val="Calibri"/>
      <family val="2"/>
    </font>
    <font>
      <b/>
      <i/>
      <sz val="16"/>
      <color theme="1"/>
      <name val="Calibri"/>
      <family val="2"/>
      <scheme val="minor"/>
    </font>
    <font>
      <b/>
      <i/>
      <sz val="11"/>
      <color theme="1"/>
      <name val="Calibri"/>
      <family val="2"/>
      <scheme val="minor"/>
    </font>
    <font>
      <i/>
      <sz val="11"/>
      <color theme="1"/>
      <name val="Calibri"/>
      <family val="2"/>
      <scheme val="minor"/>
    </font>
    <font>
      <b/>
      <i/>
      <sz val="11"/>
      <color theme="1"/>
      <name val="Calibri"/>
      <family val="2"/>
    </font>
    <font>
      <b/>
      <i/>
      <vertAlign val="subscript"/>
      <sz val="11"/>
      <color theme="1"/>
      <name val="Calibri"/>
      <family val="2"/>
    </font>
    <font>
      <i/>
      <vertAlign val="subscript"/>
      <sz val="11"/>
      <color theme="1"/>
      <name val="Calibri"/>
      <family val="2"/>
      <scheme val="minor"/>
    </font>
    <font>
      <b/>
      <i/>
      <sz val="9"/>
      <color theme="1"/>
      <name val="Calibri"/>
      <family val="2"/>
      <scheme val="minor"/>
    </font>
    <font>
      <i/>
      <sz val="11"/>
      <color theme="1"/>
      <name val="Calibri"/>
      <family val="2"/>
    </font>
    <font>
      <i/>
      <vertAlign val="subscript"/>
      <sz val="11"/>
      <color theme="1"/>
      <name val="Calibri"/>
      <family val="2"/>
    </font>
    <font>
      <b/>
      <i/>
      <sz val="12"/>
      <color theme="1"/>
      <name val="Calibri"/>
      <family val="2"/>
      <scheme val="minor"/>
    </font>
    <font>
      <sz val="11"/>
      <name val="Calibri"/>
      <family val="2"/>
    </font>
    <font>
      <b/>
      <i/>
      <sz val="10"/>
      <color theme="1"/>
      <name val="Calibri"/>
      <family val="2"/>
    </font>
    <font>
      <b/>
      <i/>
      <vertAlign val="subscript"/>
      <sz val="10"/>
      <color theme="1"/>
      <name val="Calibri"/>
      <family val="2"/>
    </font>
    <font>
      <b/>
      <i/>
      <sz val="10"/>
      <color theme="1"/>
      <name val="Calibri"/>
      <family val="2"/>
      <scheme val="minor"/>
    </font>
    <font>
      <b/>
      <i/>
      <vertAlign val="subscript"/>
      <sz val="10"/>
      <color theme="1"/>
      <name val="Calibri"/>
      <family val="2"/>
      <scheme val="minor"/>
    </font>
    <font>
      <sz val="10"/>
      <color theme="1"/>
      <name val="Calibri"/>
      <family val="2"/>
    </font>
    <font>
      <vertAlign val="subscript"/>
      <sz val="10"/>
      <color theme="1"/>
      <name val="Calibri"/>
      <family val="2"/>
    </font>
    <font>
      <sz val="10"/>
      <name val="Calibri"/>
      <family val="2"/>
    </font>
    <font>
      <sz val="10"/>
      <color theme="1"/>
      <name val="Calibri"/>
      <family val="2"/>
      <scheme val="minor"/>
    </font>
    <font>
      <b/>
      <sz val="10"/>
      <color theme="1"/>
      <name val="Calibri"/>
      <family val="2"/>
      <scheme val="minor"/>
    </font>
    <font>
      <b/>
      <i/>
      <sz val="20"/>
      <color theme="1"/>
      <name val="Calibri"/>
      <family val="2"/>
      <scheme val="minor"/>
    </font>
    <font>
      <b/>
      <sz val="14"/>
      <color theme="1"/>
      <name val="Calibri"/>
      <family val="2"/>
      <scheme val="minor"/>
    </font>
    <font>
      <sz val="10"/>
      <name val="Arial"/>
      <family val="2"/>
    </font>
    <font>
      <i/>
      <sz val="10"/>
      <color theme="1"/>
      <name val="Calibri"/>
      <family val="2"/>
    </font>
    <font>
      <i/>
      <sz val="10"/>
      <name val="Calibri"/>
      <family val="2"/>
    </font>
    <font>
      <i/>
      <vertAlign val="subscript"/>
      <sz val="10"/>
      <color theme="1"/>
      <name val="Calibri"/>
      <family val="2"/>
    </font>
    <font>
      <vertAlign val="subscript"/>
      <sz val="10"/>
      <name val="Calibri"/>
      <family val="2"/>
    </font>
    <font>
      <b/>
      <vertAlign val="superscript"/>
      <sz val="12"/>
      <name val="Calibri"/>
      <family val="2"/>
    </font>
    <font>
      <b/>
      <vertAlign val="superscript"/>
      <sz val="9"/>
      <name val="Calibri"/>
      <family val="2"/>
    </font>
    <font>
      <b/>
      <i/>
      <vertAlign val="superscript"/>
      <sz val="12"/>
      <color theme="1"/>
      <name val="Calibri"/>
      <family val="2"/>
    </font>
    <font>
      <b/>
      <i/>
      <vertAlign val="superscript"/>
      <sz val="9"/>
      <color theme="1"/>
      <name val="Calibri"/>
      <family val="2"/>
    </font>
    <font>
      <vertAlign val="superscript"/>
      <sz val="11"/>
      <name val="Calibri"/>
      <family val="2"/>
    </font>
    <font>
      <b/>
      <vertAlign val="subscript"/>
      <sz val="12"/>
      <name val="Calibri"/>
      <family val="2"/>
    </font>
    <font>
      <b/>
      <i/>
      <vertAlign val="superscript"/>
      <sz val="10"/>
      <color theme="1"/>
      <name val="Calibri"/>
      <family val="2"/>
    </font>
    <font>
      <b/>
      <i/>
      <vertAlign val="superscript"/>
      <sz val="8"/>
      <color theme="1"/>
      <name val="Calibri"/>
      <family val="2"/>
    </font>
    <font>
      <vertAlign val="superscript"/>
      <sz val="10"/>
      <color theme="1"/>
      <name val="Calibri"/>
      <family val="2"/>
    </font>
    <font>
      <b/>
      <i/>
      <vertAlign val="subscript"/>
      <sz val="12"/>
      <color theme="1"/>
      <name val="Calibri"/>
      <family val="2"/>
    </font>
    <font>
      <i/>
      <sz val="10"/>
      <color theme="1"/>
      <name val="Calibri"/>
      <family val="2"/>
      <scheme val="minor"/>
    </font>
    <font>
      <sz val="9"/>
      <color indexed="81"/>
      <name val="Tahoma"/>
      <family val="2"/>
    </font>
    <font>
      <b/>
      <sz val="9"/>
      <color indexed="81"/>
      <name val="Tahoma"/>
      <family val="2"/>
    </font>
    <font>
      <b/>
      <sz val="11"/>
      <color theme="1"/>
      <name val="Calibri"/>
      <family val="2"/>
      <scheme val="minor"/>
    </font>
    <font>
      <b/>
      <i/>
      <vertAlign val="subscript"/>
      <sz val="11"/>
      <color theme="1"/>
      <name val="Calibri"/>
      <family val="2"/>
      <scheme val="minor"/>
    </font>
    <font>
      <sz val="11"/>
      <color rgb="FFFF0000"/>
      <name val="Calibri"/>
      <family val="2"/>
    </font>
    <font>
      <u/>
      <sz val="10"/>
      <color theme="1"/>
      <name val="Calibri"/>
      <family val="2"/>
      <scheme val="minor"/>
    </font>
    <font>
      <u/>
      <sz val="10"/>
      <color theme="1"/>
      <name val="Calibri"/>
      <family val="2"/>
    </font>
    <font>
      <b/>
      <i/>
      <sz val="11"/>
      <name val="Calibri"/>
      <family val="2"/>
    </font>
    <font>
      <b/>
      <i/>
      <vertAlign val="subscript"/>
      <sz val="11"/>
      <name val="Calibri"/>
      <family val="2"/>
    </font>
    <font>
      <b/>
      <i/>
      <sz val="9"/>
      <name val="Calibri"/>
      <family val="2"/>
      <scheme val="minor"/>
    </font>
    <font>
      <b/>
      <i/>
      <sz val="11"/>
      <name val="Calibri"/>
      <family val="2"/>
      <scheme val="minor"/>
    </font>
    <font>
      <sz val="11"/>
      <color rgb="FFFF0000"/>
      <name val="Calibri"/>
      <family val="2"/>
      <scheme val="minor"/>
    </font>
    <font>
      <b/>
      <sz val="12"/>
      <color theme="1"/>
      <name val="Calibri"/>
      <family val="2"/>
      <scheme val="minor"/>
    </font>
    <font>
      <b/>
      <sz val="11"/>
      <color rgb="FFFF0000"/>
      <name val="Calibri"/>
      <family val="2"/>
      <scheme val="minor"/>
    </font>
    <font>
      <i/>
      <vertAlign val="superscript"/>
      <sz val="11"/>
      <color theme="1"/>
      <name val="Calibri"/>
      <family val="2"/>
    </font>
    <font>
      <i/>
      <sz val="11"/>
      <color rgb="FFFF0000"/>
      <name val="Calibri"/>
      <family val="2"/>
    </font>
    <font>
      <i/>
      <vertAlign val="subscript"/>
      <sz val="10"/>
      <color theme="1"/>
      <name val="Calibri"/>
      <family val="2"/>
      <scheme val="minor"/>
    </font>
    <font>
      <b/>
      <sz val="10"/>
      <name val="Calibri"/>
      <family val="2"/>
      <scheme val="minor"/>
    </font>
    <font>
      <sz val="11"/>
      <name val="Calibri"/>
      <family val="2"/>
      <scheme val="minor"/>
    </font>
    <font>
      <b/>
      <u/>
      <sz val="10"/>
      <color theme="1"/>
      <name val="Calibri"/>
      <family val="2"/>
      <scheme val="minor"/>
    </font>
    <font>
      <b/>
      <i/>
      <sz val="12"/>
      <name val="Calibri"/>
      <family val="2"/>
      <scheme val="minor"/>
    </font>
    <font>
      <u/>
      <sz val="11"/>
      <name val="Calibri"/>
      <family val="2"/>
      <scheme val="minor"/>
    </font>
    <font>
      <b/>
      <i/>
      <u/>
      <sz val="16"/>
      <name val="Calibri"/>
      <family val="2"/>
      <scheme val="minor"/>
    </font>
    <font>
      <b/>
      <i/>
      <vertAlign val="superscript"/>
      <sz val="12"/>
      <name val="Calibri"/>
      <family val="2"/>
    </font>
    <font>
      <b/>
      <i/>
      <vertAlign val="superscript"/>
      <sz val="9"/>
      <name val="Calibri"/>
      <family val="2"/>
    </font>
    <font>
      <b/>
      <i/>
      <vertAlign val="subscript"/>
      <sz val="12"/>
      <name val="Calibri"/>
      <family val="2"/>
    </font>
    <font>
      <b/>
      <i/>
      <vertAlign val="superscript"/>
      <sz val="11"/>
      <color theme="1"/>
      <name val="Calibri"/>
      <family val="2"/>
    </font>
    <font>
      <vertAlign val="superscript"/>
      <sz val="12"/>
      <name val="Calibri"/>
      <family val="2"/>
    </font>
    <font>
      <vertAlign val="superscript"/>
      <sz val="9"/>
      <name val="Calibri"/>
      <family val="2"/>
    </font>
    <font>
      <b/>
      <vertAlign val="subscript"/>
      <sz val="11"/>
      <name val="Calibri"/>
      <family val="2"/>
    </font>
    <font>
      <b/>
      <sz val="11"/>
      <name val="Calibri"/>
      <family val="2"/>
      <scheme val="minor"/>
    </font>
    <font>
      <vertAlign val="superscript"/>
      <sz val="10"/>
      <color theme="1"/>
      <name val="Calibri"/>
      <family val="2"/>
      <scheme val="minor"/>
    </font>
    <font>
      <vertAlign val="subscript"/>
      <sz val="10"/>
      <color theme="1"/>
      <name val="Calibri"/>
      <family val="2"/>
      <scheme val="minor"/>
    </font>
    <font>
      <sz val="10"/>
      <color theme="4"/>
      <name val="Calibri"/>
      <family val="2"/>
    </font>
    <font>
      <i/>
      <sz val="11"/>
      <name val="Calibri"/>
      <family val="2"/>
      <scheme val="minor"/>
    </font>
    <font>
      <i/>
      <vertAlign val="subscript"/>
      <sz val="11"/>
      <name val="Calibri"/>
      <family val="2"/>
      <scheme val="minor"/>
    </font>
    <font>
      <b/>
      <i/>
      <vertAlign val="superscript"/>
      <sz val="10"/>
      <name val="Calibri"/>
      <family val="2"/>
    </font>
    <font>
      <b/>
      <i/>
      <vertAlign val="subscript"/>
      <sz val="10"/>
      <name val="Calibri"/>
      <family val="2"/>
    </font>
    <font>
      <b/>
      <i/>
      <vertAlign val="subscript"/>
      <sz val="16"/>
      <color theme="1"/>
      <name val="Calibri"/>
      <family val="2"/>
      <scheme val="minor"/>
    </font>
    <font>
      <b/>
      <i/>
      <u/>
      <sz val="16"/>
      <color theme="1"/>
      <name val="Calibri"/>
      <family val="2"/>
      <scheme val="minor"/>
    </font>
    <font>
      <vertAlign val="subscript"/>
      <sz val="11"/>
      <color theme="1"/>
      <name val="Calibri"/>
      <family val="2"/>
      <scheme val="minor"/>
    </font>
    <font>
      <b/>
      <u/>
      <sz val="11"/>
      <color theme="1"/>
      <name val="Calibri"/>
      <family val="2"/>
      <scheme val="minor"/>
    </font>
    <font>
      <sz val="12"/>
      <color theme="1"/>
      <name val="Calibri"/>
      <family val="2"/>
      <scheme val="minor"/>
    </font>
    <font>
      <b/>
      <i/>
      <sz val="10"/>
      <name val="Calibri"/>
      <family val="2"/>
    </font>
    <font>
      <b/>
      <i/>
      <vertAlign val="superscript"/>
      <sz val="8"/>
      <name val="Calibri"/>
      <family val="2"/>
    </font>
    <font>
      <vertAlign val="superscript"/>
      <sz val="10"/>
      <name val="Calibri"/>
      <family val="2"/>
    </font>
    <font>
      <i/>
      <vertAlign val="subscript"/>
      <sz val="10"/>
      <name val="Calibri"/>
      <family val="2"/>
    </font>
    <font>
      <i/>
      <sz val="10"/>
      <name val="Symbol"/>
      <family val="1"/>
      <charset val="2"/>
    </font>
    <font>
      <i/>
      <vertAlign val="superscript"/>
      <sz val="10"/>
      <name val="Calibri"/>
      <family val="2"/>
    </font>
    <font>
      <b/>
      <i/>
      <sz val="14"/>
      <color theme="1"/>
      <name val="Calibri"/>
      <family val="2"/>
      <scheme val="minor"/>
    </font>
    <font>
      <b/>
      <vertAlign val="subscript"/>
      <sz val="10"/>
      <color theme="1"/>
      <name val="Calibri"/>
      <family val="2"/>
      <scheme val="minor"/>
    </font>
    <font>
      <b/>
      <vertAlign val="superscript"/>
      <sz val="10"/>
      <color theme="1"/>
      <name val="Calibri"/>
      <family val="2"/>
      <scheme val="minor"/>
    </font>
    <font>
      <b/>
      <i/>
      <sz val="11"/>
      <color rgb="FFFF0000"/>
      <name val="Calibri"/>
      <family val="2"/>
      <scheme val="minor"/>
    </font>
    <font>
      <b/>
      <i/>
      <vertAlign val="superscript"/>
      <sz val="11"/>
      <name val="Calibri"/>
      <family val="2"/>
    </font>
    <font>
      <i/>
      <sz val="10"/>
      <color theme="1"/>
      <name val="Symbol"/>
      <family val="1"/>
      <charset val="2"/>
    </font>
    <font>
      <i/>
      <vertAlign val="superscript"/>
      <sz val="10"/>
      <color theme="1"/>
      <name val="Calibri"/>
      <family val="2"/>
      <scheme val="minor"/>
    </font>
    <font>
      <sz val="10"/>
      <color theme="1"/>
      <name val="Symbol"/>
      <family val="1"/>
      <charset val="2"/>
    </font>
    <font>
      <b/>
      <sz val="10"/>
      <color theme="1"/>
      <name val="Symbol"/>
      <family val="1"/>
      <charset val="2"/>
    </font>
    <font>
      <sz val="11"/>
      <color theme="1"/>
      <name val="Symbol"/>
      <family val="1"/>
      <charset val="2"/>
    </font>
    <font>
      <vertAlign val="subscript"/>
      <sz val="11"/>
      <color theme="1"/>
      <name val="Calibri"/>
      <family val="2"/>
    </font>
    <font>
      <vertAlign val="superscript"/>
      <sz val="11"/>
      <color theme="1"/>
      <name val="Calibri"/>
      <family val="2"/>
    </font>
    <font>
      <b/>
      <sz val="10"/>
      <color theme="1"/>
      <name val="Calibri"/>
      <family val="2"/>
    </font>
    <font>
      <b/>
      <vertAlign val="superscript"/>
      <sz val="10"/>
      <color theme="1"/>
      <name val="Calibri"/>
      <family val="2"/>
    </font>
    <font>
      <b/>
      <vertAlign val="subscript"/>
      <sz val="10"/>
      <color theme="1"/>
      <name val="Calibri"/>
      <family val="2"/>
    </font>
    <font>
      <b/>
      <i/>
      <vertAlign val="subscript"/>
      <sz val="11"/>
      <name val="Calibri"/>
      <family val="2"/>
      <scheme val="minor"/>
    </font>
    <font>
      <b/>
      <i/>
      <sz val="10"/>
      <name val="Calibri"/>
      <family val="2"/>
      <scheme val="minor"/>
    </font>
    <font>
      <b/>
      <i/>
      <vertAlign val="subscript"/>
      <sz val="10"/>
      <name val="Calibri"/>
      <family val="2"/>
      <scheme val="minor"/>
    </font>
    <font>
      <u/>
      <sz val="10"/>
      <name val="Calibri"/>
      <family val="2"/>
    </font>
    <font>
      <sz val="10"/>
      <name val="Calibri"/>
      <family val="2"/>
      <scheme val="minor"/>
    </font>
  </fonts>
  <fills count="13">
    <fill>
      <patternFill patternType="none"/>
    </fill>
    <fill>
      <patternFill patternType="gray125"/>
    </fill>
    <fill>
      <patternFill patternType="solid">
        <fgColor rgb="FFB2ECC9"/>
        <bgColor indexed="64"/>
      </patternFill>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6" tint="0.59999389629810485"/>
        <bgColor indexed="64"/>
      </patternFill>
    </fill>
    <fill>
      <patternFill patternType="solid">
        <fgColor theme="1"/>
        <bgColor indexed="64"/>
      </patternFill>
    </fill>
    <fill>
      <patternFill patternType="solid">
        <fgColor theme="2"/>
        <bgColor indexed="64"/>
      </patternFill>
    </fill>
    <fill>
      <patternFill patternType="solid">
        <fgColor theme="9" tint="0.39997558519241921"/>
        <bgColor indexed="64"/>
      </patternFill>
    </fill>
    <fill>
      <patternFill patternType="solid">
        <fgColor rgb="FF99FFCC"/>
        <bgColor indexed="64"/>
      </patternFill>
    </fill>
    <fill>
      <patternFill patternType="solid">
        <fgColor theme="5" tint="0.59999389629810485"/>
        <bgColor indexed="64"/>
      </patternFill>
    </fill>
    <fill>
      <patternFill patternType="solid">
        <fgColor rgb="FFFFFF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auto="1"/>
      </left>
      <right style="thin">
        <color auto="1"/>
      </right>
      <top style="thin">
        <color auto="1"/>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style="thin">
        <color auto="1"/>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auto="1"/>
      </right>
      <top/>
      <bottom/>
      <diagonal/>
    </border>
    <border>
      <left style="thin">
        <color indexed="64"/>
      </left>
      <right style="medium">
        <color indexed="64"/>
      </right>
      <top/>
      <bottom/>
      <diagonal/>
    </border>
  </borders>
  <cellStyleXfs count="2">
    <xf numFmtId="0" fontId="0" fillId="0" borderId="0"/>
    <xf numFmtId="0" fontId="24" fillId="0" borderId="0"/>
  </cellStyleXfs>
  <cellXfs count="804">
    <xf numFmtId="0" fontId="0" fillId="0" borderId="0" xfId="0"/>
    <xf numFmtId="4" fontId="0" fillId="2" borderId="1" xfId="0" applyNumberFormat="1" applyFill="1" applyBorder="1" applyProtection="1">
      <protection locked="0"/>
    </xf>
    <xf numFmtId="4" fontId="0" fillId="2" borderId="1" xfId="0" applyNumberFormat="1" applyFill="1" applyBorder="1" applyAlignment="1" applyProtection="1">
      <alignment horizontal="right"/>
      <protection locked="0"/>
    </xf>
    <xf numFmtId="4" fontId="0" fillId="6" borderId="1" xfId="0" applyNumberFormat="1" applyFill="1" applyBorder="1" applyAlignment="1" applyProtection="1">
      <alignment horizontal="center" vertical="center"/>
      <protection locked="0"/>
    </xf>
    <xf numFmtId="0" fontId="12" fillId="4" borderId="0" xfId="0" applyFont="1" applyFill="1" applyBorder="1" applyAlignment="1" applyProtection="1">
      <alignment vertical="center" wrapText="1"/>
    </xf>
    <xf numFmtId="4" fontId="58" fillId="6" borderId="1" xfId="0" applyNumberFormat="1" applyFont="1" applyFill="1" applyBorder="1" applyAlignment="1" applyProtection="1">
      <alignment vertical="center"/>
      <protection locked="0"/>
    </xf>
    <xf numFmtId="4" fontId="58" fillId="9" borderId="1" xfId="0" applyNumberFormat="1" applyFont="1" applyFill="1" applyBorder="1" applyAlignment="1" applyProtection="1">
      <alignment vertical="center"/>
      <protection locked="0"/>
    </xf>
    <xf numFmtId="4" fontId="0" fillId="6" borderId="1" xfId="0" applyNumberFormat="1" applyFill="1" applyBorder="1" applyProtection="1">
      <protection locked="0"/>
    </xf>
    <xf numFmtId="4" fontId="0" fillId="9" borderId="1" xfId="0" applyNumberFormat="1" applyFill="1" applyBorder="1" applyProtection="1">
      <protection locked="0"/>
    </xf>
    <xf numFmtId="4" fontId="0" fillId="6" borderId="3" xfId="0" applyNumberFormat="1" applyFill="1" applyBorder="1" applyProtection="1">
      <protection locked="0"/>
    </xf>
    <xf numFmtId="4" fontId="0" fillId="2" borderId="3" xfId="0" applyNumberFormat="1" applyFill="1" applyBorder="1" applyProtection="1">
      <protection locked="0"/>
    </xf>
    <xf numFmtId="4" fontId="0" fillId="3" borderId="1" xfId="0" applyNumberFormat="1" applyFill="1" applyBorder="1" applyAlignment="1" applyProtection="1">
      <alignment horizontal="right"/>
      <protection hidden="1"/>
    </xf>
    <xf numFmtId="4" fontId="42" fillId="3" borderId="1" xfId="0" applyNumberFormat="1" applyFont="1" applyFill="1" applyBorder="1" applyAlignment="1" applyProtection="1">
      <alignment horizontal="center"/>
      <protection hidden="1"/>
    </xf>
    <xf numFmtId="4" fontId="3" fillId="3" borderId="1" xfId="0" applyNumberFormat="1" applyFont="1" applyFill="1" applyBorder="1" applyProtection="1">
      <protection hidden="1"/>
    </xf>
    <xf numFmtId="0" fontId="0" fillId="4" borderId="0" xfId="0" applyFill="1" applyProtection="1"/>
    <xf numFmtId="0" fontId="51" fillId="4" borderId="0" xfId="0" applyFont="1" applyFill="1" applyAlignment="1" applyProtection="1">
      <alignment horizontal="center"/>
    </xf>
    <xf numFmtId="0" fontId="2" fillId="4" borderId="0" xfId="0" applyFont="1" applyFill="1" applyAlignment="1" applyProtection="1">
      <alignment vertical="center"/>
    </xf>
    <xf numFmtId="0" fontId="11" fillId="4" borderId="0" xfId="0" applyFont="1" applyFill="1" applyBorder="1" applyAlignment="1" applyProtection="1">
      <alignment horizontal="center" vertical="center" wrapText="1"/>
    </xf>
    <xf numFmtId="0" fontId="0" fillId="4" borderId="13" xfId="0" applyFill="1" applyBorder="1" applyProtection="1"/>
    <xf numFmtId="0" fontId="11" fillId="4" borderId="14" xfId="0" applyFont="1" applyFill="1" applyBorder="1" applyAlignment="1" applyProtection="1">
      <alignment horizontal="center" vertical="center" wrapText="1"/>
    </xf>
    <xf numFmtId="0" fontId="2" fillId="4" borderId="15" xfId="0" applyFont="1" applyFill="1" applyBorder="1" applyAlignment="1" applyProtection="1">
      <alignment vertical="center"/>
    </xf>
    <xf numFmtId="0" fontId="0" fillId="4" borderId="19" xfId="0" applyFill="1" applyBorder="1" applyProtection="1"/>
    <xf numFmtId="0" fontId="0" fillId="4" borderId="20" xfId="0" applyFill="1" applyBorder="1" applyProtection="1"/>
    <xf numFmtId="0" fontId="0" fillId="4" borderId="0" xfId="0" applyFill="1" applyBorder="1" applyProtection="1"/>
    <xf numFmtId="0" fontId="74" fillId="0" borderId="1" xfId="0" applyFont="1" applyBorder="1" applyAlignment="1" applyProtection="1">
      <alignment horizontal="center"/>
    </xf>
    <xf numFmtId="0" fontId="4" fillId="4" borderId="0" xfId="0" applyFont="1" applyFill="1" applyBorder="1" applyAlignment="1" applyProtection="1">
      <alignment horizontal="center"/>
    </xf>
    <xf numFmtId="0" fontId="5" fillId="0" borderId="1" xfId="0" applyFont="1" applyBorder="1" applyAlignment="1" applyProtection="1">
      <alignment horizontal="center"/>
    </xf>
    <xf numFmtId="0" fontId="0" fillId="4" borderId="14" xfId="0" applyFill="1" applyBorder="1" applyProtection="1"/>
    <xf numFmtId="0" fontId="51" fillId="4" borderId="14" xfId="0" applyFont="1" applyFill="1" applyBorder="1" applyAlignment="1" applyProtection="1">
      <alignment horizontal="center"/>
    </xf>
    <xf numFmtId="0" fontId="0" fillId="4" borderId="15" xfId="0" applyFill="1" applyBorder="1" applyProtection="1"/>
    <xf numFmtId="0" fontId="8" fillId="0" borderId="1" xfId="0" applyFont="1" applyBorder="1" applyAlignment="1" applyProtection="1">
      <alignment horizontal="center"/>
    </xf>
    <xf numFmtId="4" fontId="0" fillId="4" borderId="0" xfId="0" applyNumberFormat="1" applyFill="1" applyBorder="1" applyProtection="1"/>
    <xf numFmtId="4" fontId="3" fillId="4" borderId="0" xfId="0" applyNumberFormat="1" applyFont="1" applyFill="1" applyBorder="1" applyProtection="1"/>
    <xf numFmtId="0" fontId="52" fillId="4" borderId="0" xfId="0" applyFont="1" applyFill="1" applyBorder="1" applyProtection="1"/>
    <xf numFmtId="0" fontId="9" fillId="0" borderId="1" xfId="0" applyFont="1" applyBorder="1" applyAlignment="1" applyProtection="1">
      <alignment horizontal="center" vertical="center" wrapText="1"/>
    </xf>
    <xf numFmtId="0" fontId="55" fillId="4" borderId="1" xfId="0" applyFont="1" applyFill="1" applyBorder="1" applyAlignment="1" applyProtection="1">
      <alignment horizontal="center" vertical="center" wrapText="1"/>
    </xf>
    <xf numFmtId="17" fontId="0" fillId="0" borderId="1" xfId="0" applyNumberFormat="1" applyBorder="1" applyAlignment="1" applyProtection="1">
      <alignment vertical="center"/>
    </xf>
    <xf numFmtId="4" fontId="51" fillId="7" borderId="1" xfId="0" applyNumberFormat="1" applyFont="1" applyFill="1" applyBorder="1" applyAlignment="1" applyProtection="1">
      <alignment horizontal="center" vertical="center"/>
    </xf>
    <xf numFmtId="0" fontId="8" fillId="0" borderId="1" xfId="0" applyFont="1" applyFill="1" applyBorder="1" applyAlignment="1" applyProtection="1">
      <alignment horizontal="center"/>
    </xf>
    <xf numFmtId="4" fontId="0" fillId="7" borderId="1" xfId="0" applyNumberFormat="1" applyFill="1" applyBorder="1" applyAlignment="1" applyProtection="1">
      <alignment horizontal="center" vertical="center"/>
    </xf>
    <xf numFmtId="0" fontId="3" fillId="4" borderId="0" xfId="0" applyFont="1" applyFill="1" applyBorder="1" applyAlignment="1" applyProtection="1">
      <alignment horizontal="center"/>
    </xf>
    <xf numFmtId="4" fontId="3" fillId="4" borderId="0" xfId="0" applyNumberFormat="1" applyFont="1" applyFill="1" applyBorder="1" applyAlignment="1" applyProtection="1">
      <alignment horizontal="right"/>
    </xf>
    <xf numFmtId="0" fontId="4" fillId="4" borderId="0" xfId="0" applyFont="1" applyFill="1" applyBorder="1" applyAlignment="1" applyProtection="1">
      <alignment horizontal="right"/>
    </xf>
    <xf numFmtId="0" fontId="5" fillId="4" borderId="1" xfId="0" applyFont="1" applyFill="1" applyBorder="1" applyAlignment="1" applyProtection="1">
      <alignment horizontal="center"/>
    </xf>
    <xf numFmtId="0" fontId="8" fillId="4" borderId="1" xfId="0" applyFont="1" applyFill="1" applyBorder="1" applyAlignment="1" applyProtection="1">
      <alignment horizontal="center"/>
    </xf>
    <xf numFmtId="0" fontId="0" fillId="4" borderId="16" xfId="0" applyFill="1" applyBorder="1" applyProtection="1"/>
    <xf numFmtId="0" fontId="3" fillId="4" borderId="17" xfId="0" applyFont="1" applyFill="1" applyBorder="1" applyAlignment="1" applyProtection="1">
      <alignment horizontal="center"/>
    </xf>
    <xf numFmtId="4" fontId="3" fillId="4" borderId="17" xfId="0" applyNumberFormat="1" applyFont="1" applyFill="1" applyBorder="1" applyAlignment="1" applyProtection="1">
      <alignment horizontal="right"/>
    </xf>
    <xf numFmtId="0" fontId="0" fillId="4" borderId="17" xfId="0" applyFill="1" applyBorder="1" applyProtection="1"/>
    <xf numFmtId="0" fontId="0" fillId="4" borderId="18" xfId="0" applyFill="1" applyBorder="1" applyProtection="1"/>
    <xf numFmtId="4" fontId="0" fillId="2" borderId="0" xfId="0" applyNumberFormat="1" applyFill="1" applyBorder="1" applyAlignment="1" applyProtection="1"/>
    <xf numFmtId="0" fontId="0" fillId="0" borderId="0" xfId="0" applyProtection="1"/>
    <xf numFmtId="0" fontId="0" fillId="4" borderId="19" xfId="0" applyFill="1" applyBorder="1" applyAlignment="1" applyProtection="1">
      <alignment vertical="center"/>
    </xf>
    <xf numFmtId="4" fontId="0" fillId="2" borderId="0" xfId="0" applyNumberFormat="1" applyFill="1" applyBorder="1" applyAlignment="1" applyProtection="1">
      <alignment horizontal="right"/>
    </xf>
    <xf numFmtId="0" fontId="51" fillId="4" borderId="0" xfId="0" applyFont="1" applyFill="1" applyBorder="1" applyAlignment="1" applyProtection="1">
      <alignment horizontal="center" vertical="center"/>
    </xf>
    <xf numFmtId="0" fontId="0" fillId="4" borderId="20" xfId="0" applyFill="1" applyBorder="1" applyAlignment="1" applyProtection="1">
      <alignment vertical="center"/>
    </xf>
    <xf numFmtId="4" fontId="0" fillId="6" borderId="0" xfId="0" applyNumberFormat="1" applyFill="1" applyBorder="1" applyAlignment="1" applyProtection="1">
      <alignment horizontal="center" vertical="center"/>
    </xf>
    <xf numFmtId="0" fontId="0" fillId="4" borderId="16" xfId="0" applyFill="1" applyBorder="1" applyAlignment="1" applyProtection="1">
      <alignment vertical="center"/>
    </xf>
    <xf numFmtId="0" fontId="0" fillId="4" borderId="17" xfId="0" applyFill="1" applyBorder="1" applyAlignment="1" applyProtection="1">
      <alignment vertical="center"/>
    </xf>
    <xf numFmtId="0" fontId="51" fillId="4" borderId="17" xfId="0" applyFont="1" applyFill="1" applyBorder="1" applyAlignment="1" applyProtection="1">
      <alignment horizontal="center" vertical="center"/>
    </xf>
    <xf numFmtId="0" fontId="0" fillId="4" borderId="18" xfId="0" applyFill="1" applyBorder="1" applyAlignment="1" applyProtection="1">
      <alignment vertical="center"/>
    </xf>
    <xf numFmtId="0" fontId="21" fillId="4" borderId="0" xfId="0" applyFont="1" applyFill="1" applyProtection="1"/>
    <xf numFmtId="0" fontId="1" fillId="4" borderId="0" xfId="0" applyFont="1" applyFill="1" applyAlignment="1" applyProtection="1">
      <alignment vertical="center" wrapText="1"/>
    </xf>
    <xf numFmtId="0" fontId="20" fillId="4" borderId="0" xfId="0" applyFont="1" applyFill="1" applyProtection="1"/>
    <xf numFmtId="0" fontId="59" fillId="4" borderId="0" xfId="0" applyFont="1" applyFill="1" applyBorder="1" applyAlignment="1" applyProtection="1">
      <alignment vertical="center"/>
    </xf>
    <xf numFmtId="0" fontId="0" fillId="0" borderId="0" xfId="0" applyProtection="1">
      <protection hidden="1"/>
    </xf>
    <xf numFmtId="0" fontId="2" fillId="0" borderId="0" xfId="0" applyFont="1" applyAlignment="1" applyProtection="1">
      <alignment vertical="center"/>
      <protection hidden="1"/>
    </xf>
    <xf numFmtId="0" fontId="0" fillId="4" borderId="0" xfId="0" applyFill="1" applyBorder="1" applyAlignment="1" applyProtection="1">
      <protection hidden="1"/>
    </xf>
    <xf numFmtId="0" fontId="0" fillId="4" borderId="0" xfId="0" applyFill="1" applyProtection="1">
      <protection hidden="1"/>
    </xf>
    <xf numFmtId="0" fontId="11" fillId="0" borderId="14" xfId="0" applyFont="1" applyBorder="1" applyAlignment="1" applyProtection="1">
      <alignment horizontal="center" vertical="center" wrapText="1"/>
      <protection hidden="1"/>
    </xf>
    <xf numFmtId="0" fontId="2" fillId="0" borderId="15" xfId="0" applyFont="1" applyBorder="1" applyAlignment="1" applyProtection="1">
      <alignment vertical="center"/>
      <protection hidden="1"/>
    </xf>
    <xf numFmtId="0" fontId="0" fillId="0" borderId="19" xfId="0" applyBorder="1" applyProtection="1">
      <protection hidden="1"/>
    </xf>
    <xf numFmtId="0" fontId="0" fillId="0" borderId="20" xfId="0" applyBorder="1" applyProtection="1">
      <protection hidden="1"/>
    </xf>
    <xf numFmtId="0" fontId="0" fillId="0" borderId="0" xfId="0" applyBorder="1" applyProtection="1">
      <protection hidden="1"/>
    </xf>
    <xf numFmtId="0" fontId="9" fillId="0" borderId="1" xfId="0" applyFont="1" applyBorder="1" applyAlignment="1" applyProtection="1">
      <alignment horizontal="center"/>
      <protection hidden="1"/>
    </xf>
    <xf numFmtId="0" fontId="4" fillId="0" borderId="0" xfId="0" applyFont="1" applyBorder="1" applyAlignment="1" applyProtection="1">
      <alignment horizontal="center"/>
      <protection hidden="1"/>
    </xf>
    <xf numFmtId="0" fontId="5" fillId="0" borderId="1" xfId="0" applyFont="1" applyBorder="1" applyAlignment="1" applyProtection="1">
      <alignment horizontal="center"/>
      <protection hidden="1"/>
    </xf>
    <xf numFmtId="0" fontId="8" fillId="0" borderId="1" xfId="0" applyFont="1" applyBorder="1" applyAlignment="1" applyProtection="1">
      <alignment horizontal="center"/>
      <protection hidden="1"/>
    </xf>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protection hidden="1"/>
    </xf>
    <xf numFmtId="4" fontId="3" fillId="3" borderId="1" xfId="0" applyNumberFormat="1" applyFont="1" applyFill="1" applyBorder="1" applyAlignment="1" applyProtection="1">
      <alignment horizontal="right"/>
      <protection hidden="1"/>
    </xf>
    <xf numFmtId="0" fontId="3" fillId="0" borderId="0" xfId="0" applyFont="1" applyBorder="1" applyAlignment="1" applyProtection="1">
      <alignment horizontal="center"/>
      <protection hidden="1"/>
    </xf>
    <xf numFmtId="4" fontId="3" fillId="0" borderId="0" xfId="0" applyNumberFormat="1" applyFont="1" applyBorder="1" applyAlignment="1" applyProtection="1">
      <alignment horizontal="right"/>
      <protection hidden="1"/>
    </xf>
    <xf numFmtId="0" fontId="0" fillId="0" borderId="16" xfId="0" applyBorder="1" applyProtection="1">
      <protection hidden="1"/>
    </xf>
    <xf numFmtId="0" fontId="3" fillId="0" borderId="17" xfId="0" applyFont="1" applyBorder="1" applyAlignment="1" applyProtection="1">
      <alignment horizontal="center"/>
      <protection hidden="1"/>
    </xf>
    <xf numFmtId="4" fontId="3" fillId="0" borderId="17" xfId="0" applyNumberFormat="1" applyFont="1" applyBorder="1" applyAlignment="1" applyProtection="1">
      <alignment horizontal="right"/>
      <protection hidden="1"/>
    </xf>
    <xf numFmtId="0" fontId="0" fillId="0" borderId="17" xfId="0" applyBorder="1" applyProtection="1">
      <protection hidden="1"/>
    </xf>
    <xf numFmtId="0" fontId="0" fillId="0" borderId="18" xfId="0" applyBorder="1" applyProtection="1">
      <protection hidden="1"/>
    </xf>
    <xf numFmtId="0" fontId="12" fillId="0" borderId="0" xfId="0" applyFont="1" applyFill="1" applyBorder="1" applyAlignment="1" applyProtection="1">
      <alignment vertical="center" wrapText="1"/>
      <protection hidden="1"/>
    </xf>
    <xf numFmtId="0" fontId="12" fillId="0" borderId="1" xfId="0" applyFont="1" applyBorder="1" applyAlignment="1" applyProtection="1">
      <alignment horizontal="center" vertical="center" wrapText="1"/>
      <protection hidden="1"/>
    </xf>
    <xf numFmtId="0" fontId="44" fillId="4" borderId="1" xfId="0" applyFont="1" applyFill="1" applyBorder="1" applyAlignment="1" applyProtection="1">
      <alignment horizontal="center" vertical="center" wrapText="1"/>
      <protection hidden="1"/>
    </xf>
    <xf numFmtId="0" fontId="47" fillId="0" borderId="1" xfId="0" applyFont="1" applyBorder="1" applyAlignment="1" applyProtection="1">
      <alignment horizontal="center" vertical="center" wrapText="1"/>
      <protection hidden="1"/>
    </xf>
    <xf numFmtId="0" fontId="5" fillId="0" borderId="38" xfId="0" applyFont="1" applyBorder="1" applyAlignment="1" applyProtection="1">
      <alignment horizontal="center" vertical="center" wrapText="1"/>
      <protection hidden="1"/>
    </xf>
    <xf numFmtId="17" fontId="58" fillId="0" borderId="1" xfId="0" applyNumberFormat="1" applyFont="1" applyBorder="1" applyAlignment="1" applyProtection="1">
      <alignment vertical="center"/>
      <protection hidden="1"/>
    </xf>
    <xf numFmtId="0" fontId="12" fillId="5" borderId="21" xfId="0" applyFont="1" applyFill="1" applyBorder="1" applyAlignment="1" applyProtection="1">
      <alignment horizontal="center" vertical="center"/>
      <protection hidden="1"/>
    </xf>
    <xf numFmtId="0" fontId="12" fillId="5" borderId="6" xfId="0" applyFont="1" applyFill="1" applyBorder="1" applyAlignment="1" applyProtection="1">
      <alignment horizontal="center" vertical="center"/>
      <protection hidden="1"/>
    </xf>
    <xf numFmtId="0" fontId="12" fillId="5" borderId="25" xfId="0" applyFont="1" applyFill="1" applyBorder="1" applyAlignment="1" applyProtection="1">
      <alignment horizontal="center" vertical="center"/>
      <protection hidden="1"/>
    </xf>
    <xf numFmtId="0" fontId="12" fillId="5" borderId="26" xfId="0" applyFont="1" applyFill="1" applyBorder="1" applyAlignment="1" applyProtection="1">
      <alignment horizontal="center" vertical="center"/>
      <protection hidden="1"/>
    </xf>
    <xf numFmtId="17" fontId="0" fillId="0" borderId="1" xfId="0" applyNumberFormat="1" applyBorder="1" applyAlignment="1" applyProtection="1">
      <alignment vertical="center"/>
      <protection hidden="1"/>
    </xf>
    <xf numFmtId="4" fontId="58" fillId="7" borderId="1" xfId="0" applyNumberFormat="1" applyFont="1" applyFill="1" applyBorder="1" applyAlignment="1" applyProtection="1">
      <alignment horizontal="center" vertical="center"/>
      <protection hidden="1"/>
    </xf>
    <xf numFmtId="4" fontId="0" fillId="2" borderId="0" xfId="0" applyNumberFormat="1" applyFill="1" applyBorder="1" applyAlignment="1" applyProtection="1">
      <protection hidden="1"/>
    </xf>
    <xf numFmtId="4" fontId="0" fillId="6" borderId="0" xfId="0" applyNumberFormat="1" applyFill="1" applyBorder="1" applyAlignment="1" applyProtection="1">
      <alignment vertical="center"/>
      <protection hidden="1"/>
    </xf>
    <xf numFmtId="0" fontId="59" fillId="4" borderId="0" xfId="0" applyFont="1" applyFill="1" applyBorder="1" applyAlignment="1" applyProtection="1">
      <alignment vertical="center"/>
      <protection hidden="1"/>
    </xf>
    <xf numFmtId="0" fontId="4" fillId="4" borderId="0" xfId="0" applyFont="1" applyFill="1" applyBorder="1" applyAlignment="1" applyProtection="1">
      <alignment horizontal="right"/>
      <protection hidden="1"/>
    </xf>
    <xf numFmtId="0" fontId="11" fillId="0" borderId="0" xfId="0" applyFont="1" applyBorder="1" applyAlignment="1" applyProtection="1">
      <alignment horizontal="center" vertical="center" wrapText="1"/>
      <protection hidden="1"/>
    </xf>
    <xf numFmtId="0" fontId="3" fillId="4" borderId="0" xfId="0" applyFont="1" applyFill="1" applyBorder="1" applyAlignment="1" applyProtection="1">
      <alignment horizontal="center"/>
      <protection hidden="1"/>
    </xf>
    <xf numFmtId="0" fontId="39" fillId="0" borderId="0" xfId="0" applyFont="1" applyProtection="1">
      <protection hidden="1"/>
    </xf>
    <xf numFmtId="0" fontId="11" fillId="0" borderId="0" xfId="0" applyFont="1" applyBorder="1" applyAlignment="1" applyProtection="1">
      <alignment horizontal="center"/>
      <protection hidden="1"/>
    </xf>
    <xf numFmtId="0" fontId="11" fillId="0" borderId="20" xfId="0" applyFont="1" applyBorder="1" applyAlignment="1" applyProtection="1">
      <alignment horizontal="center"/>
      <protection hidden="1"/>
    </xf>
    <xf numFmtId="0" fontId="0" fillId="4" borderId="0" xfId="0" applyFill="1" applyBorder="1" applyProtection="1">
      <protection hidden="1"/>
    </xf>
    <xf numFmtId="0" fontId="0" fillId="4" borderId="13" xfId="0" applyFill="1" applyBorder="1" applyProtection="1">
      <protection hidden="1"/>
    </xf>
    <xf numFmtId="0" fontId="0" fillId="4" borderId="14" xfId="0" applyFill="1" applyBorder="1" applyProtection="1">
      <protection hidden="1"/>
    </xf>
    <xf numFmtId="0" fontId="0" fillId="4" borderId="15" xfId="0" applyFill="1" applyBorder="1" applyProtection="1">
      <protection hidden="1"/>
    </xf>
    <xf numFmtId="0" fontId="0" fillId="4" borderId="19" xfId="0" applyFill="1" applyBorder="1" applyProtection="1">
      <protection hidden="1"/>
    </xf>
    <xf numFmtId="0" fontId="0" fillId="4" borderId="20" xfId="0" applyFill="1" applyBorder="1" applyProtection="1">
      <protection hidden="1"/>
    </xf>
    <xf numFmtId="0" fontId="42" fillId="4" borderId="20" xfId="0" applyFont="1" applyFill="1" applyBorder="1" applyAlignment="1" applyProtection="1">
      <alignment horizontal="center" vertical="center"/>
      <protection hidden="1"/>
    </xf>
    <xf numFmtId="0" fontId="42" fillId="4" borderId="0" xfId="0" applyFont="1" applyFill="1" applyBorder="1" applyAlignment="1" applyProtection="1">
      <alignment horizontal="center" vertical="center"/>
      <protection hidden="1"/>
    </xf>
    <xf numFmtId="0" fontId="0" fillId="4" borderId="19" xfId="0" applyFill="1" applyBorder="1" applyAlignment="1" applyProtection="1">
      <alignment vertical="center"/>
      <protection hidden="1"/>
    </xf>
    <xf numFmtId="17" fontId="0" fillId="0" borderId="3" xfId="0" applyNumberFormat="1" applyBorder="1" applyAlignment="1" applyProtection="1">
      <alignment horizontal="center"/>
      <protection hidden="1"/>
    </xf>
    <xf numFmtId="0" fontId="0" fillId="4" borderId="20" xfId="0" applyFill="1" applyBorder="1" applyAlignment="1" applyProtection="1">
      <alignment vertical="center"/>
      <protection hidden="1"/>
    </xf>
    <xf numFmtId="17" fontId="0" fillId="0" borderId="1" xfId="0" applyNumberFormat="1" applyBorder="1" applyProtection="1">
      <protection hidden="1"/>
    </xf>
    <xf numFmtId="4" fontId="0" fillId="3" borderId="1" xfId="0" applyNumberFormat="1" applyFill="1" applyBorder="1" applyProtection="1">
      <protection hidden="1"/>
    </xf>
    <xf numFmtId="0" fontId="51" fillId="4" borderId="0" xfId="0" applyFont="1" applyFill="1" applyBorder="1" applyAlignment="1" applyProtection="1">
      <protection hidden="1"/>
    </xf>
    <xf numFmtId="4" fontId="53" fillId="3" borderId="1" xfId="0" applyNumberFormat="1" applyFont="1" applyFill="1" applyBorder="1" applyProtection="1">
      <protection hidden="1"/>
    </xf>
    <xf numFmtId="0" fontId="0" fillId="10" borderId="7" xfId="0" applyFill="1" applyBorder="1" applyProtection="1">
      <protection hidden="1"/>
    </xf>
    <xf numFmtId="0" fontId="0" fillId="9" borderId="6" xfId="0" applyFill="1" applyBorder="1" applyProtection="1">
      <protection hidden="1"/>
    </xf>
    <xf numFmtId="0" fontId="81" fillId="4" borderId="0" xfId="0" applyFont="1" applyFill="1" applyBorder="1" applyAlignment="1" applyProtection="1">
      <alignment vertical="center"/>
      <protection hidden="1"/>
    </xf>
    <xf numFmtId="0" fontId="0" fillId="4" borderId="16" xfId="0" applyFill="1" applyBorder="1" applyProtection="1">
      <protection hidden="1"/>
    </xf>
    <xf numFmtId="0" fontId="0" fillId="4" borderId="17" xfId="0" applyFill="1" applyBorder="1" applyAlignment="1" applyProtection="1">
      <protection hidden="1"/>
    </xf>
    <xf numFmtId="0" fontId="0" fillId="4" borderId="17" xfId="0" applyFill="1" applyBorder="1" applyProtection="1">
      <protection hidden="1"/>
    </xf>
    <xf numFmtId="0" fontId="0" fillId="4" borderId="18" xfId="0" applyFill="1" applyBorder="1" applyProtection="1">
      <protection hidden="1"/>
    </xf>
    <xf numFmtId="4" fontId="0" fillId="7" borderId="1" xfId="0" applyNumberFormat="1" applyFill="1" applyBorder="1" applyProtection="1">
      <protection hidden="1"/>
    </xf>
    <xf numFmtId="17" fontId="0" fillId="0" borderId="1" xfId="0" applyNumberFormat="1" applyBorder="1" applyAlignment="1" applyProtection="1">
      <alignment horizontal="center"/>
      <protection hidden="1"/>
    </xf>
    <xf numFmtId="0" fontId="47" fillId="4" borderId="0" xfId="0" applyFont="1" applyFill="1" applyBorder="1" applyAlignment="1" applyProtection="1">
      <alignment horizontal="center"/>
    </xf>
    <xf numFmtId="0" fontId="49" fillId="4" borderId="0" xfId="0" applyFont="1" applyFill="1" applyBorder="1" applyAlignment="1" applyProtection="1">
      <alignment horizontal="center"/>
    </xf>
    <xf numFmtId="0" fontId="89" fillId="4" borderId="0" xfId="0" applyFont="1" applyFill="1" applyAlignment="1" applyProtection="1">
      <alignment vertical="center"/>
      <protection hidden="1"/>
    </xf>
    <xf numFmtId="0" fontId="89" fillId="4" borderId="0" xfId="0" applyFont="1" applyFill="1" applyBorder="1" applyAlignment="1" applyProtection="1">
      <alignment vertical="center"/>
      <protection hidden="1"/>
    </xf>
    <xf numFmtId="0" fontId="51" fillId="4" borderId="0" xfId="0" applyFont="1" applyFill="1" applyBorder="1" applyAlignment="1" applyProtection="1">
      <alignment horizontal="center"/>
      <protection hidden="1"/>
    </xf>
    <xf numFmtId="0" fontId="51" fillId="4" borderId="14" xfId="0" applyFont="1" applyFill="1" applyBorder="1" applyAlignment="1" applyProtection="1">
      <alignment horizontal="center"/>
      <protection hidden="1"/>
    </xf>
    <xf numFmtId="0" fontId="9" fillId="0" borderId="1" xfId="0" applyFont="1" applyBorder="1" applyAlignment="1" applyProtection="1">
      <alignment horizontal="center" vertical="center" wrapText="1"/>
      <protection hidden="1"/>
    </xf>
    <xf numFmtId="0" fontId="55" fillId="4" borderId="1" xfId="0" applyFont="1" applyFill="1" applyBorder="1" applyAlignment="1" applyProtection="1">
      <alignment horizontal="center" vertical="center" wrapText="1"/>
      <protection hidden="1"/>
    </xf>
    <xf numFmtId="0" fontId="0" fillId="4" borderId="1" xfId="0" applyFill="1" applyBorder="1" applyAlignment="1" applyProtection="1">
      <alignment horizontal="right" vertical="center"/>
      <protection hidden="1"/>
    </xf>
    <xf numFmtId="17" fontId="0" fillId="0" borderId="1" xfId="0" applyNumberFormat="1" applyBorder="1" applyAlignment="1" applyProtection="1">
      <alignment horizontal="right" vertical="center"/>
      <protection hidden="1"/>
    </xf>
    <xf numFmtId="0" fontId="42" fillId="4" borderId="0" xfId="0" applyFont="1" applyFill="1" applyBorder="1" applyAlignment="1" applyProtection="1">
      <alignment horizontal="right"/>
      <protection hidden="1"/>
    </xf>
    <xf numFmtId="4" fontId="42" fillId="4" borderId="0" xfId="0" applyNumberFormat="1" applyFont="1" applyFill="1" applyBorder="1" applyProtection="1">
      <protection hidden="1"/>
    </xf>
    <xf numFmtId="0" fontId="51" fillId="4" borderId="17" xfId="0" applyFont="1" applyFill="1" applyBorder="1" applyAlignment="1" applyProtection="1">
      <alignment horizontal="center"/>
      <protection hidden="1"/>
    </xf>
    <xf numFmtId="0" fontId="51" fillId="4" borderId="0" xfId="0" applyFont="1" applyFill="1" applyAlignment="1" applyProtection="1">
      <alignment horizontal="center"/>
      <protection hidden="1"/>
    </xf>
    <xf numFmtId="0" fontId="21" fillId="4" borderId="0" xfId="0" applyFont="1" applyFill="1" applyProtection="1">
      <protection hidden="1"/>
    </xf>
    <xf numFmtId="0" fontId="51" fillId="4" borderId="19" xfId="0" applyFont="1" applyFill="1" applyBorder="1" applyProtection="1">
      <protection hidden="1"/>
    </xf>
    <xf numFmtId="0" fontId="92" fillId="4" borderId="0" xfId="0" applyFont="1" applyFill="1" applyBorder="1" applyAlignment="1" applyProtection="1">
      <alignment horizontal="center"/>
      <protection hidden="1"/>
    </xf>
    <xf numFmtId="4" fontId="92" fillId="4" borderId="0" xfId="0" applyNumberFormat="1" applyFont="1" applyFill="1" applyBorder="1" applyAlignment="1" applyProtection="1">
      <alignment horizontal="right"/>
      <protection hidden="1"/>
    </xf>
    <xf numFmtId="0" fontId="51" fillId="4" borderId="0" xfId="0" applyFont="1" applyFill="1" applyBorder="1" applyProtection="1">
      <protection hidden="1"/>
    </xf>
    <xf numFmtId="0" fontId="51" fillId="0" borderId="20" xfId="0" applyFont="1" applyBorder="1" applyProtection="1">
      <protection hidden="1"/>
    </xf>
    <xf numFmtId="0" fontId="47" fillId="0" borderId="38" xfId="0" applyFont="1" applyBorder="1" applyAlignment="1" applyProtection="1">
      <alignment horizontal="center" vertical="center" wrapText="1"/>
      <protection hidden="1"/>
    </xf>
    <xf numFmtId="4" fontId="58" fillId="2" borderId="1" xfId="0" applyNumberFormat="1" applyFont="1" applyFill="1" applyBorder="1" applyAlignment="1" applyProtection="1">
      <alignment horizontal="right" vertical="center"/>
      <protection locked="0"/>
    </xf>
    <xf numFmtId="4" fontId="50" fillId="3" borderId="1" xfId="0" applyNumberFormat="1" applyFont="1" applyFill="1" applyBorder="1" applyAlignment="1" applyProtection="1">
      <alignment horizontal="right" vertical="center"/>
      <protection hidden="1"/>
    </xf>
    <xf numFmtId="4" fontId="50" fillId="3" borderId="38" xfId="0" applyNumberFormat="1" applyFont="1" applyFill="1" applyBorder="1" applyAlignment="1" applyProtection="1">
      <alignment horizontal="right" vertical="center"/>
      <protection hidden="1"/>
    </xf>
    <xf numFmtId="0" fontId="51" fillId="4" borderId="17" xfId="0" applyFont="1" applyFill="1" applyBorder="1" applyProtection="1">
      <protection hidden="1"/>
    </xf>
    <xf numFmtId="0" fontId="58" fillId="4" borderId="18" xfId="0" applyFont="1" applyFill="1" applyBorder="1" applyProtection="1">
      <protection hidden="1"/>
    </xf>
    <xf numFmtId="4" fontId="51" fillId="0" borderId="1" xfId="0" applyNumberFormat="1" applyFont="1" applyFill="1" applyBorder="1" applyAlignment="1" applyProtection="1">
      <alignment horizontal="center" vertical="center"/>
      <protection hidden="1"/>
    </xf>
    <xf numFmtId="0" fontId="1" fillId="4" borderId="19" xfId="0" applyFont="1" applyFill="1" applyBorder="1" applyAlignment="1" applyProtection="1">
      <alignment vertical="center" wrapText="1"/>
    </xf>
    <xf numFmtId="4" fontId="0" fillId="4" borderId="17" xfId="0" applyNumberFormat="1" applyFill="1" applyBorder="1" applyAlignment="1" applyProtection="1">
      <alignment horizontal="center" vertical="center"/>
    </xf>
    <xf numFmtId="17" fontId="0" fillId="0" borderId="3" xfId="0" applyNumberFormat="1" applyBorder="1" applyAlignment="1" applyProtection="1">
      <alignment vertical="center"/>
    </xf>
    <xf numFmtId="0" fontId="51" fillId="4" borderId="0" xfId="0" applyFont="1" applyFill="1" applyAlignment="1" applyProtection="1">
      <alignment horizontal="center" vertical="center" wrapText="1"/>
    </xf>
    <xf numFmtId="0" fontId="0" fillId="4" borderId="0" xfId="0" applyFill="1" applyAlignment="1" applyProtection="1">
      <alignment vertical="center" wrapText="1"/>
    </xf>
    <xf numFmtId="0" fontId="51" fillId="4" borderId="0" xfId="0" applyFont="1" applyFill="1" applyAlignment="1" applyProtection="1">
      <alignment horizontal="center" wrapText="1"/>
    </xf>
    <xf numFmtId="0" fontId="0" fillId="4" borderId="0" xfId="0" applyFill="1" applyAlignment="1" applyProtection="1">
      <alignment wrapText="1"/>
    </xf>
    <xf numFmtId="0" fontId="44" fillId="4" borderId="3" xfId="0" applyFont="1" applyFill="1" applyBorder="1" applyAlignment="1" applyProtection="1">
      <alignment horizontal="center" vertical="center" wrapText="1"/>
      <protection hidden="1"/>
    </xf>
    <xf numFmtId="0" fontId="1" fillId="0" borderId="1" xfId="0" applyFont="1" applyBorder="1" applyAlignment="1" applyProtection="1">
      <alignment horizontal="center" vertical="center" wrapText="1"/>
      <protection hidden="1"/>
    </xf>
    <xf numFmtId="0" fontId="44" fillId="4" borderId="1" xfId="0" applyFont="1" applyFill="1" applyBorder="1" applyAlignment="1" applyProtection="1">
      <alignment horizontal="center" vertical="center" wrapText="1"/>
    </xf>
    <xf numFmtId="0" fontId="2" fillId="4" borderId="0" xfId="0" applyFont="1" applyFill="1" applyBorder="1" applyAlignment="1" applyProtection="1">
      <alignment vertical="center"/>
      <protection hidden="1"/>
    </xf>
    <xf numFmtId="0" fontId="12" fillId="0" borderId="3" xfId="0" applyFont="1" applyBorder="1" applyAlignment="1" applyProtection="1">
      <alignment horizontal="center" vertical="center" wrapText="1"/>
      <protection hidden="1"/>
    </xf>
    <xf numFmtId="0" fontId="55" fillId="4" borderId="0" xfId="0" applyFont="1" applyFill="1" applyBorder="1" applyAlignment="1" applyProtection="1">
      <alignment horizontal="center" vertical="center" wrapText="1"/>
      <protection hidden="1"/>
    </xf>
    <xf numFmtId="0" fontId="9" fillId="0" borderId="20" xfId="0" applyFont="1" applyBorder="1" applyAlignment="1" applyProtection="1">
      <alignment horizontal="center" vertical="center" wrapText="1"/>
      <protection hidden="1"/>
    </xf>
    <xf numFmtId="4" fontId="0" fillId="9" borderId="3" xfId="0" applyNumberFormat="1" applyFill="1" applyBorder="1" applyProtection="1">
      <protection locked="0"/>
    </xf>
    <xf numFmtId="4" fontId="51" fillId="4" borderId="1" xfId="0" applyNumberFormat="1" applyFont="1" applyFill="1" applyBorder="1" applyProtection="1">
      <protection hidden="1"/>
    </xf>
    <xf numFmtId="4" fontId="0" fillId="7" borderId="1" xfId="0" applyNumberFormat="1" applyFill="1" applyBorder="1" applyAlignment="1" applyProtection="1">
      <alignment horizontal="center" vertical="center"/>
      <protection hidden="1"/>
    </xf>
    <xf numFmtId="4" fontId="58" fillId="6" borderId="1" xfId="0" applyNumberFormat="1" applyFont="1" applyFill="1" applyBorder="1" applyAlignment="1" applyProtection="1">
      <alignment horizontal="center" vertical="center"/>
      <protection locked="0"/>
    </xf>
    <xf numFmtId="4" fontId="51" fillId="6" borderId="1" xfId="0" applyNumberFormat="1" applyFont="1" applyFill="1" applyBorder="1" applyAlignment="1" applyProtection="1">
      <alignment horizontal="center" vertical="center"/>
      <protection hidden="1"/>
    </xf>
    <xf numFmtId="4" fontId="58" fillId="9" borderId="1" xfId="0" applyNumberFormat="1" applyFont="1" applyFill="1" applyBorder="1" applyAlignment="1" applyProtection="1">
      <alignment horizontal="center" vertical="center"/>
      <protection locked="0"/>
    </xf>
    <xf numFmtId="4" fontId="51" fillId="9" borderId="1" xfId="0" applyNumberFormat="1" applyFont="1" applyFill="1" applyBorder="1" applyAlignment="1" applyProtection="1">
      <alignment horizontal="center" vertical="center"/>
      <protection hidden="1"/>
    </xf>
    <xf numFmtId="0" fontId="5" fillId="0" borderId="1" xfId="0" applyFont="1" applyFill="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1" xfId="0" applyFont="1" applyFill="1" applyBorder="1" applyAlignment="1" applyProtection="1">
      <alignment horizontal="center" vertical="center"/>
    </xf>
    <xf numFmtId="4" fontId="42" fillId="3" borderId="1" xfId="0" applyNumberFormat="1" applyFont="1" applyFill="1" applyBorder="1" applyAlignment="1" applyProtection="1">
      <alignment horizontal="right"/>
      <protection hidden="1"/>
    </xf>
    <xf numFmtId="0" fontId="0" fillId="4" borderId="6" xfId="0" applyFill="1" applyBorder="1" applyAlignment="1" applyProtection="1">
      <alignment vertical="center" wrapText="1"/>
      <protection hidden="1"/>
    </xf>
    <xf numFmtId="0" fontId="51" fillId="4" borderId="16" xfId="0" applyFont="1" applyFill="1" applyBorder="1" applyProtection="1">
      <protection hidden="1"/>
    </xf>
    <xf numFmtId="0" fontId="51" fillId="4" borderId="19" xfId="0" applyFont="1" applyFill="1" applyBorder="1" applyAlignment="1" applyProtection="1">
      <alignment vertical="center"/>
      <protection hidden="1"/>
    </xf>
    <xf numFmtId="4" fontId="58" fillId="2" borderId="38" xfId="0" applyNumberFormat="1" applyFont="1" applyFill="1" applyBorder="1" applyAlignment="1" applyProtection="1">
      <alignment horizontal="right" vertical="center"/>
      <protection locked="0"/>
    </xf>
    <xf numFmtId="0" fontId="51" fillId="4" borderId="0" xfId="0" applyFont="1" applyFill="1" applyBorder="1" applyAlignment="1" applyProtection="1">
      <alignment horizontal="center"/>
    </xf>
    <xf numFmtId="17" fontId="42" fillId="0" borderId="38" xfId="0" applyNumberFormat="1" applyFont="1" applyBorder="1" applyAlignment="1" applyProtection="1">
      <alignment horizontal="center"/>
    </xf>
    <xf numFmtId="0" fontId="44" fillId="4" borderId="38" xfId="0" applyFont="1" applyFill="1" applyBorder="1" applyAlignment="1" applyProtection="1">
      <alignment horizontal="center" vertical="center" wrapText="1"/>
    </xf>
    <xf numFmtId="4" fontId="51" fillId="7" borderId="38" xfId="0" applyNumberFormat="1" applyFont="1" applyFill="1" applyBorder="1" applyAlignment="1" applyProtection="1">
      <alignment horizontal="center"/>
      <protection hidden="1"/>
    </xf>
    <xf numFmtId="4" fontId="51" fillId="0" borderId="38" xfId="0" applyNumberFormat="1" applyFont="1" applyFill="1" applyBorder="1" applyAlignment="1" applyProtection="1">
      <alignment horizontal="center" vertical="center"/>
      <protection hidden="1"/>
    </xf>
    <xf numFmtId="4" fontId="53" fillId="3" borderId="38" xfId="0" applyNumberFormat="1" applyFont="1" applyFill="1" applyBorder="1" applyAlignment="1" applyProtection="1">
      <alignment horizontal="center"/>
      <protection hidden="1"/>
    </xf>
    <xf numFmtId="0" fontId="51" fillId="7" borderId="38" xfId="0" applyFont="1" applyFill="1" applyBorder="1" applyProtection="1">
      <protection hidden="1"/>
    </xf>
    <xf numFmtId="4" fontId="53" fillId="7" borderId="38" xfId="0" applyNumberFormat="1" applyFont="1" applyFill="1" applyBorder="1" applyAlignment="1" applyProtection="1">
      <alignment horizontal="center"/>
      <protection hidden="1"/>
    </xf>
    <xf numFmtId="0" fontId="0" fillId="4" borderId="19" xfId="0" applyFill="1" applyBorder="1" applyAlignment="1" applyProtection="1">
      <alignment vertical="center" wrapText="1"/>
    </xf>
    <xf numFmtId="0" fontId="0" fillId="4" borderId="20" xfId="0" applyFill="1" applyBorder="1" applyAlignment="1" applyProtection="1">
      <alignment vertical="center" wrapText="1"/>
    </xf>
    <xf numFmtId="0" fontId="0" fillId="4" borderId="19" xfId="0" applyFill="1" applyBorder="1" applyAlignment="1" applyProtection="1">
      <alignment wrapText="1"/>
    </xf>
    <xf numFmtId="0" fontId="0" fillId="4" borderId="20" xfId="0" applyFill="1" applyBorder="1" applyAlignment="1" applyProtection="1">
      <alignment wrapText="1"/>
    </xf>
    <xf numFmtId="0" fontId="0" fillId="4" borderId="0" xfId="0" applyFill="1" applyBorder="1" applyAlignment="1" applyProtection="1">
      <alignment wrapText="1"/>
    </xf>
    <xf numFmtId="0" fontId="51" fillId="4" borderId="0" xfId="0" applyFont="1" applyFill="1" applyAlignment="1" applyProtection="1">
      <alignment horizontal="center" vertical="center"/>
    </xf>
    <xf numFmtId="0" fontId="0" fillId="4" borderId="13" xfId="0" applyFill="1" applyBorder="1" applyAlignment="1" applyProtection="1">
      <alignment vertical="center"/>
    </xf>
    <xf numFmtId="0" fontId="74" fillId="0" borderId="1" xfId="0" applyFont="1" applyBorder="1" applyAlignment="1" applyProtection="1">
      <alignment horizontal="center" vertical="center"/>
    </xf>
    <xf numFmtId="0" fontId="4" fillId="4" borderId="0" xfId="0" applyFont="1" applyFill="1" applyBorder="1" applyAlignment="1" applyProtection="1">
      <alignment horizontal="center" vertical="center"/>
    </xf>
    <xf numFmtId="0" fontId="5" fillId="0" borderId="1" xfId="0" applyFont="1" applyBorder="1" applyAlignment="1" applyProtection="1">
      <alignment horizontal="center" vertical="center"/>
    </xf>
    <xf numFmtId="0" fontId="5" fillId="4" borderId="1" xfId="0" applyFont="1" applyFill="1" applyBorder="1" applyAlignment="1" applyProtection="1">
      <alignment horizontal="center" vertical="center"/>
    </xf>
    <xf numFmtId="0" fontId="8" fillId="0" borderId="1" xfId="0" applyFont="1" applyBorder="1" applyAlignment="1" applyProtection="1">
      <alignment horizontal="center" vertical="center"/>
    </xf>
    <xf numFmtId="0" fontId="8" fillId="4" borderId="1" xfId="0" applyFont="1" applyFill="1" applyBorder="1" applyAlignment="1" applyProtection="1">
      <alignment horizontal="center" vertical="center"/>
    </xf>
    <xf numFmtId="4" fontId="0" fillId="2" borderId="1" xfId="0" applyNumberFormat="1" applyFill="1" applyBorder="1" applyAlignment="1" applyProtection="1">
      <alignment vertical="center"/>
      <protection locked="0"/>
    </xf>
    <xf numFmtId="4" fontId="3" fillId="3" borderId="1" xfId="0" applyNumberFormat="1" applyFont="1" applyFill="1" applyBorder="1" applyAlignment="1" applyProtection="1">
      <alignment vertical="center"/>
      <protection hidden="1"/>
    </xf>
    <xf numFmtId="4" fontId="0" fillId="4" borderId="0" xfId="0" applyNumberFormat="1" applyFill="1" applyBorder="1" applyAlignment="1" applyProtection="1">
      <alignment vertical="center"/>
    </xf>
    <xf numFmtId="4" fontId="3" fillId="4" borderId="0" xfId="0" applyNumberFormat="1" applyFont="1" applyFill="1" applyBorder="1" applyAlignment="1" applyProtection="1">
      <alignment vertical="center"/>
    </xf>
    <xf numFmtId="0" fontId="52" fillId="4" borderId="0" xfId="0" applyFont="1" applyFill="1" applyBorder="1" applyAlignment="1" applyProtection="1">
      <alignment vertical="center"/>
    </xf>
    <xf numFmtId="0" fontId="8" fillId="0" borderId="1" xfId="0" applyFont="1" applyFill="1" applyBorder="1" applyAlignment="1" applyProtection="1">
      <alignment horizontal="center" vertical="center"/>
    </xf>
    <xf numFmtId="4" fontId="0" fillId="2" borderId="1" xfId="0" applyNumberFormat="1" applyFill="1" applyBorder="1" applyAlignment="1" applyProtection="1">
      <alignment horizontal="right" vertical="center"/>
      <protection locked="0"/>
    </xf>
    <xf numFmtId="4" fontId="0" fillId="3" borderId="1" xfId="0" applyNumberFormat="1" applyFill="1" applyBorder="1" applyAlignment="1" applyProtection="1">
      <alignment horizontal="right" vertical="center"/>
      <protection hidden="1"/>
    </xf>
    <xf numFmtId="4" fontId="42" fillId="3" borderId="1" xfId="0" applyNumberFormat="1" applyFont="1" applyFill="1" applyBorder="1" applyAlignment="1" applyProtection="1">
      <alignment horizontal="right" vertical="center"/>
      <protection hidden="1"/>
    </xf>
    <xf numFmtId="0" fontId="3" fillId="4" borderId="17" xfId="0" applyFont="1" applyFill="1" applyBorder="1" applyAlignment="1" applyProtection="1">
      <alignment horizontal="center" vertical="center"/>
    </xf>
    <xf numFmtId="4" fontId="3" fillId="4" borderId="17" xfId="0" applyNumberFormat="1" applyFont="1" applyFill="1" applyBorder="1" applyAlignment="1" applyProtection="1">
      <alignment horizontal="right" vertical="center"/>
    </xf>
    <xf numFmtId="4" fontId="3" fillId="4" borderId="0" xfId="0" applyNumberFormat="1" applyFont="1" applyFill="1" applyBorder="1" applyAlignment="1" applyProtection="1">
      <alignment horizontal="right" vertical="center"/>
    </xf>
    <xf numFmtId="0" fontId="47" fillId="4" borderId="0" xfId="0" applyFont="1" applyFill="1" applyBorder="1" applyAlignment="1" applyProtection="1">
      <alignment horizontal="center" vertical="center"/>
    </xf>
    <xf numFmtId="0" fontId="49" fillId="4" borderId="0" xfId="0" applyFont="1" applyFill="1" applyBorder="1" applyAlignment="1" applyProtection="1">
      <alignment horizontal="center" vertical="center"/>
    </xf>
    <xf numFmtId="0" fontId="0" fillId="4" borderId="14" xfId="0" applyFill="1" applyBorder="1" applyAlignment="1" applyProtection="1">
      <alignment vertical="center"/>
    </xf>
    <xf numFmtId="0" fontId="51" fillId="4" borderId="14" xfId="0" applyFont="1" applyFill="1" applyBorder="1" applyAlignment="1" applyProtection="1">
      <alignment horizontal="center" vertical="center"/>
    </xf>
    <xf numFmtId="0" fontId="0" fillId="4" borderId="15" xfId="0" applyFill="1" applyBorder="1" applyAlignment="1" applyProtection="1">
      <alignment vertical="center"/>
    </xf>
    <xf numFmtId="0" fontId="92" fillId="4" borderId="0" xfId="0" applyFont="1" applyFill="1" applyBorder="1" applyAlignment="1" applyProtection="1">
      <alignment horizontal="center" vertical="center"/>
      <protection hidden="1"/>
    </xf>
    <xf numFmtId="4" fontId="92" fillId="4" borderId="0" xfId="0" applyNumberFormat="1" applyFont="1" applyFill="1" applyBorder="1" applyAlignment="1" applyProtection="1">
      <alignment horizontal="right" vertical="center"/>
      <protection hidden="1"/>
    </xf>
    <xf numFmtId="0" fontId="51" fillId="4" borderId="0" xfId="0" applyFont="1" applyFill="1" applyBorder="1" applyAlignment="1" applyProtection="1">
      <alignment vertical="center"/>
      <protection hidden="1"/>
    </xf>
    <xf numFmtId="0" fontId="51" fillId="0" borderId="20" xfId="0" applyFont="1" applyBorder="1" applyAlignment="1" applyProtection="1">
      <alignment vertical="center"/>
      <protection hidden="1"/>
    </xf>
    <xf numFmtId="0" fontId="0" fillId="4" borderId="50" xfId="0" applyFill="1" applyBorder="1" applyAlignment="1" applyProtection="1">
      <alignment vertical="center"/>
    </xf>
    <xf numFmtId="0" fontId="51" fillId="4" borderId="16" xfId="0" applyFont="1" applyFill="1" applyBorder="1" applyAlignment="1" applyProtection="1">
      <alignment vertical="center"/>
      <protection hidden="1"/>
    </xf>
    <xf numFmtId="0" fontId="51" fillId="4" borderId="17" xfId="0" applyFont="1" applyFill="1" applyBorder="1" applyAlignment="1" applyProtection="1">
      <alignment vertical="center"/>
      <protection hidden="1"/>
    </xf>
    <xf numFmtId="0" fontId="58" fillId="4" borderId="18" xfId="0" applyFont="1" applyFill="1" applyBorder="1" applyAlignment="1" applyProtection="1">
      <alignment vertical="center"/>
      <protection hidden="1"/>
    </xf>
    <xf numFmtId="4" fontId="0" fillId="2" borderId="0" xfId="0" applyNumberFormat="1" applyFill="1" applyBorder="1" applyAlignment="1" applyProtection="1">
      <alignment vertical="center"/>
    </xf>
    <xf numFmtId="0" fontId="21" fillId="4" borderId="0" xfId="0" applyFont="1" applyFill="1" applyAlignment="1" applyProtection="1">
      <alignment vertical="center"/>
    </xf>
    <xf numFmtId="0" fontId="4" fillId="4" borderId="0" xfId="0" applyFont="1" applyFill="1" applyBorder="1" applyAlignment="1" applyProtection="1">
      <alignment horizontal="right" vertical="center"/>
    </xf>
    <xf numFmtId="4" fontId="42" fillId="3" borderId="1" xfId="0" applyNumberFormat="1" applyFont="1" applyFill="1" applyBorder="1" applyAlignment="1" applyProtection="1">
      <alignment horizontal="center" vertical="center"/>
      <protection hidden="1"/>
    </xf>
    <xf numFmtId="4" fontId="53" fillId="3" borderId="1" xfId="0" applyNumberFormat="1" applyFont="1" applyFill="1" applyBorder="1" applyAlignment="1" applyProtection="1">
      <alignment horizontal="center" vertical="center"/>
      <protection hidden="1"/>
    </xf>
    <xf numFmtId="0" fontId="51" fillId="7" borderId="1" xfId="0" applyFont="1" applyFill="1" applyBorder="1" applyAlignment="1" applyProtection="1">
      <alignment vertical="center"/>
      <protection hidden="1"/>
    </xf>
    <xf numFmtId="4" fontId="53" fillId="7" borderId="1" xfId="0" applyNumberFormat="1" applyFont="1" applyFill="1" applyBorder="1" applyAlignment="1" applyProtection="1">
      <alignment horizontal="center" vertical="center"/>
      <protection hidden="1"/>
    </xf>
    <xf numFmtId="4" fontId="0" fillId="2" borderId="0" xfId="0" applyNumberFormat="1" applyFill="1" applyBorder="1" applyAlignment="1" applyProtection="1">
      <alignment horizontal="right" vertical="center"/>
    </xf>
    <xf numFmtId="0" fontId="20" fillId="4" borderId="0" xfId="0" applyFont="1" applyFill="1" applyAlignment="1" applyProtection="1">
      <alignment vertical="center"/>
    </xf>
    <xf numFmtId="0" fontId="51" fillId="4" borderId="0" xfId="0" applyFont="1" applyFill="1" applyBorder="1" applyAlignment="1" applyProtection="1">
      <alignment horizontal="center" vertical="center"/>
      <protection hidden="1"/>
    </xf>
    <xf numFmtId="0" fontId="0" fillId="4" borderId="0" xfId="0" applyFill="1" applyAlignment="1" applyProtection="1">
      <alignment vertical="center"/>
      <protection hidden="1"/>
    </xf>
    <xf numFmtId="0" fontId="0" fillId="4" borderId="13" xfId="0" applyFill="1" applyBorder="1" applyAlignment="1" applyProtection="1">
      <alignment vertical="center"/>
      <protection hidden="1"/>
    </xf>
    <xf numFmtId="0" fontId="0" fillId="4" borderId="14" xfId="0" applyFill="1" applyBorder="1" applyAlignment="1" applyProtection="1">
      <alignment vertical="center"/>
      <protection hidden="1"/>
    </xf>
    <xf numFmtId="0" fontId="51" fillId="4" borderId="14" xfId="0" applyFont="1" applyFill="1" applyBorder="1" applyAlignment="1" applyProtection="1">
      <alignment horizontal="center" vertical="center"/>
      <protection hidden="1"/>
    </xf>
    <xf numFmtId="0" fontId="0" fillId="4" borderId="15" xfId="0" applyFill="1" applyBorder="1" applyAlignment="1" applyProtection="1">
      <alignment vertical="center"/>
      <protection hidden="1"/>
    </xf>
    <xf numFmtId="4" fontId="51" fillId="4" borderId="1" xfId="0" applyNumberFormat="1" applyFont="1" applyFill="1" applyBorder="1" applyAlignment="1" applyProtection="1">
      <alignment vertical="center"/>
      <protection hidden="1"/>
    </xf>
    <xf numFmtId="0" fontId="42" fillId="4" borderId="0" xfId="0" applyFont="1" applyFill="1" applyBorder="1" applyAlignment="1" applyProtection="1">
      <alignment horizontal="right" vertical="center"/>
      <protection hidden="1"/>
    </xf>
    <xf numFmtId="4" fontId="42" fillId="4" borderId="0" xfId="0" applyNumberFormat="1" applyFont="1" applyFill="1" applyBorder="1" applyAlignment="1" applyProtection="1">
      <alignment vertical="center"/>
      <protection hidden="1"/>
    </xf>
    <xf numFmtId="0" fontId="53" fillId="4" borderId="0" xfId="0" applyFont="1" applyFill="1" applyBorder="1" applyAlignment="1" applyProtection="1">
      <alignment vertical="center"/>
      <protection hidden="1"/>
    </xf>
    <xf numFmtId="0" fontId="0" fillId="4" borderId="16" xfId="0" applyFill="1" applyBorder="1" applyAlignment="1" applyProtection="1">
      <alignment vertical="center"/>
      <protection hidden="1"/>
    </xf>
    <xf numFmtId="0" fontId="0" fillId="4" borderId="17" xfId="0" applyFill="1" applyBorder="1" applyAlignment="1" applyProtection="1">
      <alignment vertical="center"/>
      <protection hidden="1"/>
    </xf>
    <xf numFmtId="0" fontId="51" fillId="4" borderId="17" xfId="0" applyFont="1" applyFill="1" applyBorder="1" applyAlignment="1" applyProtection="1">
      <alignment horizontal="center" vertical="center"/>
      <protection hidden="1"/>
    </xf>
    <xf numFmtId="0" fontId="0" fillId="4" borderId="18" xfId="0" applyFill="1" applyBorder="1" applyAlignment="1" applyProtection="1">
      <alignment vertical="center"/>
      <protection hidden="1"/>
    </xf>
    <xf numFmtId="0" fontId="51" fillId="4" borderId="0" xfId="0" applyFont="1" applyFill="1" applyAlignment="1" applyProtection="1">
      <alignment horizontal="center" vertical="center"/>
      <protection hidden="1"/>
    </xf>
    <xf numFmtId="0" fontId="21" fillId="4" borderId="0" xfId="0" applyFont="1" applyFill="1" applyAlignment="1" applyProtection="1">
      <alignment vertical="center"/>
      <protection hidden="1"/>
    </xf>
    <xf numFmtId="0" fontId="50" fillId="0" borderId="1" xfId="0" applyFont="1" applyBorder="1" applyAlignment="1" applyProtection="1">
      <alignment horizontal="center" vertical="center"/>
    </xf>
    <xf numFmtId="0" fontId="42" fillId="4" borderId="0" xfId="0" applyFont="1" applyFill="1" applyBorder="1" applyAlignment="1" applyProtection="1">
      <alignment vertical="center"/>
    </xf>
    <xf numFmtId="0" fontId="47" fillId="4" borderId="17" xfId="0" applyFont="1" applyFill="1" applyBorder="1" applyAlignment="1" applyProtection="1">
      <alignment horizontal="center" vertical="center"/>
    </xf>
    <xf numFmtId="4" fontId="42" fillId="4" borderId="0" xfId="0" applyNumberFormat="1" applyFont="1" applyFill="1" applyBorder="1" applyAlignment="1" applyProtection="1">
      <alignment horizontal="center" vertical="center"/>
    </xf>
    <xf numFmtId="4" fontId="50" fillId="4" borderId="0" xfId="0" applyNumberFormat="1" applyFont="1" applyFill="1" applyBorder="1" applyAlignment="1" applyProtection="1">
      <alignment vertical="center"/>
      <protection hidden="1"/>
    </xf>
    <xf numFmtId="0" fontId="0" fillId="0" borderId="13" xfId="0" applyBorder="1" applyAlignment="1" applyProtection="1">
      <alignment vertical="center"/>
      <protection hidden="1"/>
    </xf>
    <xf numFmtId="4" fontId="0" fillId="4" borderId="0" xfId="0" applyNumberFormat="1" applyFill="1" applyBorder="1" applyAlignment="1" applyProtection="1">
      <alignment vertical="center"/>
      <protection hidden="1"/>
    </xf>
    <xf numFmtId="0" fontId="0" fillId="0" borderId="19" xfId="0" applyBorder="1" applyAlignment="1" applyProtection="1">
      <alignment vertical="center"/>
      <protection hidden="1"/>
    </xf>
    <xf numFmtId="0" fontId="0" fillId="0" borderId="20" xfId="0" applyBorder="1" applyAlignment="1" applyProtection="1">
      <alignment vertical="center"/>
      <protection hidden="1"/>
    </xf>
    <xf numFmtId="0" fontId="9" fillId="0" borderId="1" xfId="0" applyFont="1" applyBorder="1" applyAlignment="1" applyProtection="1">
      <alignment horizontal="center" vertical="center"/>
      <protection hidden="1"/>
    </xf>
    <xf numFmtId="0" fontId="4" fillId="0" borderId="0" xfId="0" applyFont="1" applyBorder="1" applyAlignment="1" applyProtection="1">
      <alignment horizontal="center" vertical="center"/>
      <protection hidden="1"/>
    </xf>
    <xf numFmtId="0" fontId="47" fillId="4" borderId="0" xfId="0" applyFont="1" applyFill="1" applyBorder="1" applyAlignment="1" applyProtection="1">
      <alignment horizontal="center" vertical="center"/>
      <protection hidden="1"/>
    </xf>
    <xf numFmtId="0" fontId="8" fillId="0" borderId="1" xfId="0" applyFont="1" applyBorder="1" applyAlignment="1" applyProtection="1">
      <alignment horizontal="center" vertical="center"/>
      <protection hidden="1"/>
    </xf>
    <xf numFmtId="0" fontId="49" fillId="4" borderId="0" xfId="0" applyFont="1" applyFill="1" applyBorder="1" applyAlignment="1" applyProtection="1">
      <alignment horizontal="center" vertical="center"/>
      <protection hidden="1"/>
    </xf>
    <xf numFmtId="4" fontId="3" fillId="3" borderId="1" xfId="0" applyNumberFormat="1" applyFont="1" applyFill="1" applyBorder="1" applyAlignment="1" applyProtection="1">
      <alignment horizontal="right" vertical="center"/>
      <protection hidden="1"/>
    </xf>
    <xf numFmtId="0" fontId="0" fillId="0" borderId="14" xfId="0" applyBorder="1" applyAlignment="1" applyProtection="1">
      <alignment vertical="center"/>
      <protection hidden="1"/>
    </xf>
    <xf numFmtId="0" fontId="58" fillId="0" borderId="14" xfId="0" applyFont="1" applyBorder="1" applyAlignment="1" applyProtection="1">
      <alignment vertical="center"/>
      <protection hidden="1"/>
    </xf>
    <xf numFmtId="0" fontId="51" fillId="0" borderId="14" xfId="0" applyFont="1" applyBorder="1" applyAlignment="1" applyProtection="1">
      <alignment vertical="center"/>
      <protection hidden="1"/>
    </xf>
    <xf numFmtId="0" fontId="0" fillId="0" borderId="15" xfId="0" applyBorder="1" applyAlignment="1" applyProtection="1">
      <alignment vertical="center"/>
      <protection hidden="1"/>
    </xf>
    <xf numFmtId="0" fontId="3" fillId="0" borderId="0" xfId="0" applyFont="1" applyBorder="1" applyAlignment="1" applyProtection="1">
      <alignment horizontal="center" vertical="center"/>
      <protection hidden="1"/>
    </xf>
    <xf numFmtId="4" fontId="3" fillId="0" borderId="0" xfId="0" applyNumberFormat="1" applyFont="1" applyBorder="1" applyAlignment="1" applyProtection="1">
      <alignment horizontal="right" vertical="center"/>
      <protection hidden="1"/>
    </xf>
    <xf numFmtId="0" fontId="61" fillId="4" borderId="0" xfId="0" applyFont="1" applyFill="1" applyBorder="1" applyAlignment="1" applyProtection="1">
      <alignment vertical="center"/>
      <protection hidden="1"/>
    </xf>
    <xf numFmtId="0" fontId="51" fillId="0" borderId="0" xfId="0" applyFont="1" applyBorder="1" applyAlignment="1" applyProtection="1">
      <alignment vertical="center"/>
      <protection hidden="1"/>
    </xf>
    <xf numFmtId="0" fontId="0" fillId="0" borderId="16" xfId="0" applyBorder="1" applyAlignment="1" applyProtection="1">
      <alignment vertical="center"/>
      <protection hidden="1"/>
    </xf>
    <xf numFmtId="0" fontId="3" fillId="0" borderId="17" xfId="0" applyFont="1" applyBorder="1" applyAlignment="1" applyProtection="1">
      <alignment horizontal="center" vertical="center"/>
      <protection hidden="1"/>
    </xf>
    <xf numFmtId="4" fontId="3" fillId="0" borderId="17" xfId="0" applyNumberFormat="1" applyFont="1" applyBorder="1" applyAlignment="1" applyProtection="1">
      <alignment horizontal="right" vertical="center"/>
      <protection hidden="1"/>
    </xf>
    <xf numFmtId="0" fontId="0" fillId="0" borderId="17" xfId="0" applyBorder="1" applyAlignment="1" applyProtection="1">
      <alignment vertical="center"/>
      <protection hidden="1"/>
    </xf>
    <xf numFmtId="0" fontId="0" fillId="0" borderId="18" xfId="0" applyBorder="1" applyAlignment="1" applyProtection="1">
      <alignment vertical="center"/>
      <protection hidden="1"/>
    </xf>
    <xf numFmtId="0" fontId="58" fillId="0" borderId="0" xfId="0" applyFont="1" applyBorder="1" applyAlignment="1" applyProtection="1">
      <alignment vertical="center"/>
      <protection hidden="1"/>
    </xf>
    <xf numFmtId="0" fontId="0" fillId="0" borderId="50" xfId="0" applyBorder="1" applyAlignment="1" applyProtection="1">
      <alignment vertical="center"/>
      <protection hidden="1"/>
    </xf>
    <xf numFmtId="0" fontId="51" fillId="0" borderId="1" xfId="0" applyFont="1" applyBorder="1" applyAlignment="1" applyProtection="1">
      <alignment horizontal="center" vertical="center"/>
      <protection hidden="1"/>
    </xf>
    <xf numFmtId="0" fontId="58" fillId="0" borderId="19" xfId="0" applyFont="1" applyBorder="1" applyAlignment="1" applyProtection="1">
      <alignment vertical="center"/>
      <protection hidden="1"/>
    </xf>
    <xf numFmtId="0" fontId="58" fillId="0" borderId="20" xfId="0" applyFont="1" applyBorder="1" applyAlignment="1" applyProtection="1">
      <alignment vertical="center"/>
      <protection hidden="1"/>
    </xf>
    <xf numFmtId="4" fontId="0" fillId="2" borderId="0" xfId="0" applyNumberFormat="1" applyFill="1" applyBorder="1" applyAlignment="1" applyProtection="1">
      <alignment vertical="center"/>
      <protection hidden="1"/>
    </xf>
    <xf numFmtId="0" fontId="70" fillId="0" borderId="19" xfId="0" applyFont="1" applyBorder="1" applyAlignment="1" applyProtection="1">
      <alignment vertical="center"/>
      <protection hidden="1"/>
    </xf>
    <xf numFmtId="0" fontId="70" fillId="0" borderId="0" xfId="0" applyFont="1" applyAlignment="1" applyProtection="1">
      <alignment vertical="center"/>
      <protection hidden="1"/>
    </xf>
    <xf numFmtId="0" fontId="51" fillId="0" borderId="19" xfId="0" applyFont="1" applyBorder="1" applyAlignment="1" applyProtection="1">
      <alignment vertical="center"/>
      <protection hidden="1"/>
    </xf>
    <xf numFmtId="0" fontId="50" fillId="4" borderId="0" xfId="0" applyFont="1" applyFill="1" applyBorder="1" applyAlignment="1" applyProtection="1">
      <alignment horizontal="right" vertical="center"/>
      <protection hidden="1"/>
    </xf>
    <xf numFmtId="4" fontId="70" fillId="3" borderId="0" xfId="0" applyNumberFormat="1" applyFont="1" applyFill="1" applyBorder="1" applyAlignment="1" applyProtection="1">
      <alignment vertical="center"/>
      <protection hidden="1"/>
    </xf>
    <xf numFmtId="4" fontId="0" fillId="2" borderId="0" xfId="0" applyNumberFormat="1" applyFill="1" applyBorder="1" applyAlignment="1" applyProtection="1">
      <alignment horizontal="right" vertical="center"/>
      <protection hidden="1"/>
    </xf>
    <xf numFmtId="0" fontId="0" fillId="9" borderId="0" xfId="0" applyFill="1" applyBorder="1" applyAlignment="1" applyProtection="1">
      <alignment vertical="center"/>
      <protection hidden="1"/>
    </xf>
    <xf numFmtId="0" fontId="58" fillId="0" borderId="17" xfId="0" applyFont="1" applyBorder="1" applyAlignment="1" applyProtection="1">
      <alignment vertical="center"/>
      <protection hidden="1"/>
    </xf>
    <xf numFmtId="0" fontId="51" fillId="0" borderId="0" xfId="0" applyFont="1" applyAlignment="1" applyProtection="1">
      <alignment vertical="center"/>
      <protection hidden="1"/>
    </xf>
    <xf numFmtId="0" fontId="21" fillId="0" borderId="0" xfId="0" applyFont="1" applyAlignment="1" applyProtection="1">
      <alignment vertical="center"/>
      <protection hidden="1"/>
    </xf>
    <xf numFmtId="0" fontId="20" fillId="0" borderId="0" xfId="0" applyFont="1" applyAlignment="1" applyProtection="1">
      <alignment vertical="center"/>
      <protection hidden="1"/>
    </xf>
    <xf numFmtId="0" fontId="51" fillId="4" borderId="0" xfId="0" applyFont="1" applyFill="1" applyAlignment="1" applyProtection="1">
      <alignment vertical="center"/>
      <protection hidden="1"/>
    </xf>
    <xf numFmtId="4" fontId="42" fillId="4" borderId="20" xfId="0" applyNumberFormat="1" applyFont="1" applyFill="1" applyBorder="1" applyAlignment="1" applyProtection="1">
      <alignment vertical="center"/>
      <protection hidden="1"/>
    </xf>
    <xf numFmtId="4" fontId="70" fillId="4" borderId="0" xfId="0" applyNumberFormat="1" applyFont="1" applyFill="1" applyBorder="1" applyAlignment="1" applyProtection="1">
      <alignment vertical="center"/>
      <protection hidden="1"/>
    </xf>
    <xf numFmtId="0" fontId="58" fillId="4" borderId="17" xfId="0" applyFont="1" applyFill="1" applyBorder="1" applyAlignment="1" applyProtection="1">
      <alignment vertical="center"/>
      <protection hidden="1"/>
    </xf>
    <xf numFmtId="4" fontId="58" fillId="7" borderId="1" xfId="0" applyNumberFormat="1" applyFont="1" applyFill="1" applyBorder="1" applyAlignment="1" applyProtection="1">
      <alignment vertical="center"/>
      <protection hidden="1"/>
    </xf>
    <xf numFmtId="4" fontId="0" fillId="2" borderId="38" xfId="0" applyNumberFormat="1" applyFill="1" applyBorder="1" applyAlignment="1" applyProtection="1">
      <alignment horizontal="right" vertical="center"/>
      <protection locked="0"/>
    </xf>
    <xf numFmtId="4" fontId="3" fillId="3" borderId="38" xfId="0" applyNumberFormat="1" applyFont="1" applyFill="1" applyBorder="1" applyAlignment="1" applyProtection="1">
      <alignment horizontal="right" vertical="center"/>
      <protection hidden="1"/>
    </xf>
    <xf numFmtId="0" fontId="4" fillId="4" borderId="0" xfId="0" applyFont="1" applyFill="1" applyBorder="1" applyAlignment="1" applyProtection="1">
      <alignment horizontal="right" vertical="center"/>
      <protection hidden="1"/>
    </xf>
    <xf numFmtId="4" fontId="0" fillId="9" borderId="1" xfId="0" applyNumberFormat="1" applyFill="1" applyBorder="1" applyAlignment="1" applyProtection="1">
      <alignment vertical="center"/>
      <protection locked="0"/>
    </xf>
    <xf numFmtId="4" fontId="53" fillId="4" borderId="0" xfId="0" applyNumberFormat="1" applyFont="1" applyFill="1" applyBorder="1" applyAlignment="1" applyProtection="1">
      <alignment vertical="center"/>
      <protection hidden="1"/>
    </xf>
    <xf numFmtId="0" fontId="0" fillId="0" borderId="0" xfId="0" applyAlignment="1" applyProtection="1">
      <alignment horizontal="center" vertical="center"/>
      <protection hidden="1"/>
    </xf>
    <xf numFmtId="0" fontId="51" fillId="0" borderId="14" xfId="0" applyFont="1" applyBorder="1" applyAlignment="1" applyProtection="1">
      <alignment horizontal="center" vertical="center"/>
      <protection hidden="1"/>
    </xf>
    <xf numFmtId="0" fontId="51" fillId="0" borderId="0" xfId="0" applyFont="1" applyBorder="1" applyAlignment="1" applyProtection="1">
      <alignment horizontal="center" vertical="center"/>
      <protection hidden="1"/>
    </xf>
    <xf numFmtId="0" fontId="51" fillId="0" borderId="0" xfId="0" applyFont="1" applyAlignment="1" applyProtection="1">
      <alignment horizontal="center" vertical="center"/>
      <protection hidden="1"/>
    </xf>
    <xf numFmtId="0" fontId="0" fillId="0" borderId="0" xfId="0" applyBorder="1" applyAlignment="1" applyProtection="1">
      <alignment horizontal="center" vertical="center"/>
      <protection hidden="1"/>
    </xf>
    <xf numFmtId="0" fontId="51" fillId="0" borderId="17" xfId="0" applyFont="1" applyBorder="1" applyAlignment="1" applyProtection="1">
      <alignment horizontal="center" vertical="center"/>
      <protection hidden="1"/>
    </xf>
    <xf numFmtId="0" fontId="0" fillId="4" borderId="0" xfId="0" applyFill="1" applyAlignment="1" applyProtection="1">
      <alignment horizontal="center" vertical="center"/>
      <protection hidden="1"/>
    </xf>
    <xf numFmtId="0" fontId="0" fillId="0" borderId="17" xfId="0"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0" fillId="4" borderId="0" xfId="0" applyFill="1" applyBorder="1" applyAlignment="1" applyProtection="1">
      <alignment horizontal="center" vertical="center"/>
      <protection hidden="1"/>
    </xf>
    <xf numFmtId="0" fontId="0" fillId="4" borderId="14" xfId="0" applyFill="1" applyBorder="1" applyAlignment="1" applyProtection="1">
      <alignment horizontal="center" vertical="center"/>
      <protection hidden="1"/>
    </xf>
    <xf numFmtId="0" fontId="0" fillId="4" borderId="17" xfId="0" applyFill="1" applyBorder="1" applyAlignment="1" applyProtection="1">
      <alignment horizontal="center" vertical="center"/>
      <protection hidden="1"/>
    </xf>
    <xf numFmtId="0" fontId="55" fillId="2" borderId="1" xfId="0" applyFont="1" applyFill="1" applyBorder="1" applyAlignment="1" applyProtection="1">
      <alignment horizontal="center" vertical="center" wrapText="1"/>
      <protection hidden="1"/>
    </xf>
    <xf numFmtId="2" fontId="51" fillId="4" borderId="1" xfId="0" applyNumberFormat="1" applyFont="1" applyFill="1" applyBorder="1" applyAlignment="1" applyProtection="1">
      <alignment horizontal="center" vertical="center"/>
      <protection hidden="1"/>
    </xf>
    <xf numFmtId="0" fontId="20" fillId="4" borderId="2" xfId="0" applyFont="1" applyFill="1" applyBorder="1" applyAlignment="1" applyProtection="1">
      <alignment vertical="center"/>
      <protection hidden="1"/>
    </xf>
    <xf numFmtId="0" fontId="0" fillId="4" borderId="0" xfId="0" applyFill="1" applyBorder="1" applyAlignment="1" applyProtection="1">
      <alignment vertical="center"/>
      <protection hidden="1"/>
    </xf>
    <xf numFmtId="0" fontId="0" fillId="0" borderId="6" xfId="0" applyBorder="1" applyAlignment="1" applyProtection="1">
      <alignment vertical="center"/>
      <protection hidden="1"/>
    </xf>
    <xf numFmtId="0" fontId="0" fillId="0" borderId="11" xfId="0" applyBorder="1" applyAlignment="1" applyProtection="1">
      <alignment vertical="center"/>
    </xf>
    <xf numFmtId="0" fontId="0" fillId="4" borderId="0" xfId="0" applyFill="1" applyAlignment="1" applyProtection="1">
      <alignment vertical="center"/>
    </xf>
    <xf numFmtId="0" fontId="0" fillId="0" borderId="0" xfId="0" applyAlignment="1" applyProtection="1">
      <alignment vertical="center"/>
    </xf>
    <xf numFmtId="0" fontId="21" fillId="8" borderId="1" xfId="0" applyFont="1" applyFill="1" applyBorder="1" applyAlignment="1" applyProtection="1">
      <alignment horizontal="center" vertical="center" wrapText="1"/>
      <protection hidden="1"/>
    </xf>
    <xf numFmtId="0" fontId="0" fillId="4" borderId="9" xfId="0" applyFill="1" applyBorder="1" applyAlignment="1" applyProtection="1">
      <alignment vertical="center"/>
    </xf>
    <xf numFmtId="0" fontId="0" fillId="4" borderId="10" xfId="0" applyFill="1" applyBorder="1" applyAlignment="1" applyProtection="1">
      <alignment vertical="center"/>
    </xf>
    <xf numFmtId="0" fontId="0" fillId="4" borderId="0" xfId="0" applyFill="1" applyBorder="1" applyAlignment="1" applyProtection="1">
      <alignment vertical="center"/>
    </xf>
    <xf numFmtId="17" fontId="42" fillId="0" borderId="1" xfId="0" applyNumberFormat="1" applyFont="1" applyBorder="1" applyAlignment="1" applyProtection="1">
      <alignment horizontal="center" vertical="center"/>
    </xf>
    <xf numFmtId="0" fontId="0" fillId="4" borderId="9" xfId="0" applyFill="1" applyBorder="1" applyAlignment="1" applyProtection="1">
      <alignment vertical="center" wrapText="1"/>
      <protection hidden="1"/>
    </xf>
    <xf numFmtId="0" fontId="0" fillId="4" borderId="10" xfId="0" applyFill="1" applyBorder="1" applyAlignment="1" applyProtection="1">
      <alignment vertical="center" wrapText="1"/>
      <protection hidden="1"/>
    </xf>
    <xf numFmtId="0" fontId="0" fillId="0" borderId="0" xfId="0" applyBorder="1" applyAlignment="1" applyProtection="1">
      <alignment vertical="center"/>
    </xf>
    <xf numFmtId="4" fontId="0" fillId="2" borderId="1" xfId="0" applyNumberFormat="1" applyFill="1" applyBorder="1" applyAlignment="1" applyProtection="1">
      <alignment horizontal="center" vertical="center"/>
      <protection locked="0"/>
    </xf>
    <xf numFmtId="0" fontId="3" fillId="4" borderId="0" xfId="0" applyFont="1" applyFill="1" applyBorder="1" applyAlignment="1" applyProtection="1">
      <alignment horizontal="center" vertical="center"/>
    </xf>
    <xf numFmtId="17" fontId="42" fillId="0" borderId="1" xfId="0" applyNumberFormat="1" applyFont="1" applyBorder="1" applyAlignment="1" applyProtection="1">
      <alignment horizontal="center"/>
    </xf>
    <xf numFmtId="0" fontId="20" fillId="4" borderId="7" xfId="0" applyFont="1" applyFill="1" applyBorder="1" applyAlignment="1" applyProtection="1">
      <alignment vertical="center"/>
      <protection hidden="1"/>
    </xf>
    <xf numFmtId="4" fontId="51" fillId="7" borderId="1" xfId="0" applyNumberFormat="1" applyFont="1" applyFill="1" applyBorder="1" applyAlignment="1" applyProtection="1">
      <alignment horizontal="center" vertical="center"/>
      <protection hidden="1"/>
    </xf>
    <xf numFmtId="0" fontId="58" fillId="0" borderId="0" xfId="0" applyFont="1" applyAlignment="1" applyProtection="1">
      <alignment vertical="center"/>
      <protection hidden="1"/>
    </xf>
    <xf numFmtId="0" fontId="0" fillId="0" borderId="0" xfId="0" applyAlignment="1" applyProtection="1">
      <alignment vertical="center"/>
      <protection hidden="1"/>
    </xf>
    <xf numFmtId="0" fontId="2" fillId="4" borderId="0" xfId="0" applyFont="1" applyFill="1" applyAlignment="1" applyProtection="1">
      <alignment vertical="center"/>
      <protection hidden="1"/>
    </xf>
    <xf numFmtId="0" fontId="0" fillId="0" borderId="0" xfId="0" applyBorder="1" applyAlignment="1" applyProtection="1">
      <alignment vertical="center"/>
      <protection hidden="1"/>
    </xf>
    <xf numFmtId="0" fontId="0" fillId="4" borderId="19" xfId="0" applyFill="1" applyBorder="1" applyAlignment="1" applyProtection="1">
      <alignment horizontal="right"/>
    </xf>
    <xf numFmtId="0" fontId="0" fillId="4" borderId="20" xfId="0" applyFill="1" applyBorder="1" applyAlignment="1" applyProtection="1"/>
    <xf numFmtId="4" fontId="0" fillId="4" borderId="0" xfId="0" applyNumberFormat="1" applyFill="1" applyBorder="1" applyAlignment="1" applyProtection="1">
      <alignment horizontal="center"/>
    </xf>
    <xf numFmtId="0" fontId="0" fillId="4" borderId="0" xfId="0" applyFill="1" applyBorder="1" applyAlignment="1" applyProtection="1"/>
    <xf numFmtId="0" fontId="0" fillId="4" borderId="16" xfId="0" applyFill="1" applyBorder="1" applyAlignment="1" applyProtection="1">
      <alignment horizontal="right"/>
    </xf>
    <xf numFmtId="4" fontId="0" fillId="0" borderId="0" xfId="0" applyNumberFormat="1" applyFill="1" applyBorder="1" applyAlignment="1" applyProtection="1"/>
    <xf numFmtId="0" fontId="0" fillId="4" borderId="0" xfId="0" applyFont="1" applyFill="1" applyProtection="1"/>
    <xf numFmtId="0" fontId="15" fillId="4" borderId="28" xfId="0" applyFont="1" applyFill="1" applyBorder="1" applyAlignment="1" applyProtection="1">
      <alignment horizontal="center" vertical="center" wrapText="1"/>
    </xf>
    <xf numFmtId="0" fontId="13" fillId="4" borderId="28" xfId="0" applyFont="1" applyFill="1" applyBorder="1" applyAlignment="1" applyProtection="1">
      <alignment horizontal="center" vertical="center" wrapText="1"/>
    </xf>
    <xf numFmtId="0" fontId="47" fillId="12" borderId="28" xfId="0" applyFont="1" applyFill="1" applyBorder="1" applyAlignment="1" applyProtection="1">
      <alignment horizontal="center" vertical="center"/>
    </xf>
    <xf numFmtId="0" fontId="1" fillId="11" borderId="0" xfId="0" applyFont="1" applyFill="1" applyAlignment="1" applyProtection="1">
      <alignment vertical="center" wrapText="1"/>
    </xf>
    <xf numFmtId="0" fontId="0" fillId="11" borderId="0" xfId="0" applyFont="1" applyFill="1" applyProtection="1"/>
    <xf numFmtId="0" fontId="83" fillId="4" borderId="28" xfId="0" applyFont="1" applyFill="1" applyBorder="1" applyAlignment="1" applyProtection="1">
      <alignment horizontal="center" vertical="center" wrapText="1"/>
    </xf>
    <xf numFmtId="0" fontId="83" fillId="4" borderId="39" xfId="0" applyFont="1" applyFill="1" applyBorder="1" applyAlignment="1" applyProtection="1">
      <alignment horizontal="center" vertical="center" wrapText="1"/>
    </xf>
    <xf numFmtId="0" fontId="0" fillId="4" borderId="0" xfId="0" applyFont="1" applyFill="1" applyAlignment="1" applyProtection="1">
      <alignment wrapText="1"/>
    </xf>
    <xf numFmtId="4" fontId="0" fillId="2" borderId="1" xfId="0" applyNumberFormat="1" applyFill="1" applyBorder="1" applyAlignment="1" applyProtection="1">
      <alignment horizontal="center" vertical="center"/>
    </xf>
    <xf numFmtId="4" fontId="55" fillId="2" borderId="1" xfId="0" applyNumberFormat="1" applyFont="1" applyFill="1" applyBorder="1" applyAlignment="1" applyProtection="1">
      <alignment horizontal="center" vertical="center" wrapText="1"/>
      <protection locked="0" hidden="1"/>
    </xf>
    <xf numFmtId="4" fontId="51" fillId="4" borderId="1" xfId="0" applyNumberFormat="1" applyFont="1" applyFill="1" applyBorder="1" applyAlignment="1" applyProtection="1">
      <alignment vertical="center"/>
      <protection locked="0" hidden="1"/>
    </xf>
    <xf numFmtId="0" fontId="51" fillId="7" borderId="1" xfId="0" applyFont="1" applyFill="1" applyBorder="1" applyAlignment="1" applyProtection="1">
      <alignment horizontal="center" vertical="center"/>
    </xf>
    <xf numFmtId="4" fontId="58" fillId="9" borderId="1" xfId="0" applyNumberFormat="1" applyFont="1" applyFill="1" applyBorder="1" applyAlignment="1" applyProtection="1">
      <alignment horizontal="center" vertical="center"/>
    </xf>
    <xf numFmtId="4" fontId="51" fillId="7" borderId="38" xfId="0" applyNumberFormat="1" applyFont="1" applyFill="1" applyBorder="1" applyAlignment="1" applyProtection="1">
      <alignment horizontal="center" vertical="center"/>
    </xf>
    <xf numFmtId="0" fontId="51" fillId="7" borderId="38" xfId="0" applyFont="1" applyFill="1" applyBorder="1" applyAlignment="1" applyProtection="1">
      <alignment horizontal="center" vertical="center"/>
    </xf>
    <xf numFmtId="0" fontId="51" fillId="7" borderId="38" xfId="0" applyFont="1" applyFill="1" applyBorder="1" applyAlignment="1" applyProtection="1">
      <alignment horizontal="center"/>
    </xf>
    <xf numFmtId="4" fontId="51" fillId="0" borderId="1" xfId="0" applyNumberFormat="1" applyFont="1" applyFill="1" applyBorder="1" applyAlignment="1" applyProtection="1">
      <alignment horizontal="center" vertical="center"/>
      <protection locked="0" hidden="1"/>
    </xf>
    <xf numFmtId="4" fontId="51" fillId="4" borderId="1" xfId="0" applyNumberFormat="1" applyFont="1" applyFill="1" applyBorder="1" applyProtection="1">
      <protection locked="0" hidden="1"/>
    </xf>
    <xf numFmtId="0" fontId="3" fillId="0" borderId="0" xfId="0" applyFont="1" applyFill="1" applyProtection="1"/>
    <xf numFmtId="0" fontId="0" fillId="0" borderId="0" xfId="0" applyFill="1" applyProtection="1"/>
    <xf numFmtId="0" fontId="13" fillId="0" borderId="32" xfId="0" applyFont="1" applyFill="1" applyBorder="1" applyAlignment="1" applyProtection="1">
      <alignment horizontal="center" vertical="center"/>
    </xf>
    <xf numFmtId="0" fontId="1" fillId="0" borderId="0" xfId="0" applyFont="1" applyAlignment="1" applyProtection="1">
      <alignment vertical="center" wrapText="1"/>
    </xf>
    <xf numFmtId="0" fontId="13" fillId="0" borderId="28" xfId="0" applyFont="1" applyFill="1" applyBorder="1" applyAlignment="1" applyProtection="1">
      <alignment horizontal="center" vertical="center"/>
    </xf>
    <xf numFmtId="0" fontId="0" fillId="0" borderId="0" xfId="0" applyBorder="1" applyProtection="1"/>
    <xf numFmtId="0" fontId="73" fillId="0" borderId="0" xfId="0" applyFont="1" applyBorder="1" applyAlignment="1" applyProtection="1">
      <alignment horizontal="left" vertical="center" wrapText="1"/>
    </xf>
    <xf numFmtId="0" fontId="13" fillId="4" borderId="35" xfId="0" applyFont="1" applyFill="1" applyBorder="1" applyAlignment="1" applyProtection="1">
      <alignment horizontal="center" vertical="center" wrapText="1"/>
    </xf>
    <xf numFmtId="0" fontId="13" fillId="4" borderId="19" xfId="0" applyFont="1" applyFill="1" applyBorder="1" applyAlignment="1" applyProtection="1">
      <alignment horizontal="center" vertical="center" wrapText="1"/>
    </xf>
    <xf numFmtId="0" fontId="13" fillId="0" borderId="32" xfId="0" applyFont="1" applyFill="1" applyBorder="1" applyAlignment="1" applyProtection="1">
      <alignment horizontal="center" vertical="center" wrapText="1"/>
    </xf>
    <xf numFmtId="0" fontId="13" fillId="0" borderId="28" xfId="0" applyFont="1" applyFill="1" applyBorder="1" applyAlignment="1" applyProtection="1">
      <alignment horizontal="center" vertical="center" wrapText="1"/>
    </xf>
    <xf numFmtId="0" fontId="1" fillId="0" borderId="0" xfId="0" applyFont="1" applyFill="1" applyAlignment="1" applyProtection="1">
      <alignment vertical="center" wrapText="1"/>
    </xf>
    <xf numFmtId="0" fontId="0" fillId="0" borderId="0" xfId="0" applyFill="1" applyAlignment="1" applyProtection="1">
      <alignment vertical="center"/>
    </xf>
    <xf numFmtId="0" fontId="12" fillId="0" borderId="0" xfId="0" applyFont="1" applyFill="1" applyBorder="1" applyAlignment="1" applyProtection="1">
      <alignment vertical="center" wrapText="1"/>
    </xf>
    <xf numFmtId="0" fontId="0" fillId="0" borderId="0" xfId="0" applyFill="1" applyBorder="1" applyProtection="1"/>
    <xf numFmtId="0" fontId="47" fillId="0" borderId="39" xfId="0" applyFont="1" applyFill="1" applyBorder="1" applyAlignment="1" applyProtection="1">
      <alignment horizontal="center" vertical="center"/>
    </xf>
    <xf numFmtId="0" fontId="20" fillId="0" borderId="0" xfId="0" applyFont="1" applyFill="1" applyProtection="1"/>
    <xf numFmtId="4" fontId="0" fillId="4" borderId="20" xfId="0" applyNumberFormat="1" applyFill="1" applyBorder="1" applyAlignment="1" applyProtection="1">
      <alignment horizontal="center" vertical="center"/>
    </xf>
    <xf numFmtId="0" fontId="0" fillId="0" borderId="0" xfId="0" applyBorder="1" applyAlignment="1" applyProtection="1">
      <alignment horizontal="center" vertical="center"/>
    </xf>
    <xf numFmtId="0" fontId="0" fillId="0" borderId="8" xfId="0" applyBorder="1" applyAlignment="1" applyProtection="1">
      <alignment vertical="center"/>
    </xf>
    <xf numFmtId="0" fontId="0" fillId="0" borderId="11" xfId="0" applyBorder="1" applyAlignment="1" applyProtection="1">
      <alignment horizontal="center" vertical="center"/>
    </xf>
    <xf numFmtId="0" fontId="0" fillId="0" borderId="12" xfId="0" applyBorder="1" applyAlignment="1" applyProtection="1">
      <alignment vertical="center"/>
    </xf>
    <xf numFmtId="0" fontId="0" fillId="0" borderId="9" xfId="0" applyBorder="1" applyAlignment="1" applyProtection="1">
      <alignment vertical="center"/>
    </xf>
    <xf numFmtId="0" fontId="0" fillId="0" borderId="9" xfId="0" applyBorder="1" applyAlignment="1" applyProtection="1">
      <alignment horizontal="center" vertical="center"/>
    </xf>
    <xf numFmtId="0" fontId="0" fillId="0" borderId="10" xfId="0" applyBorder="1" applyAlignment="1" applyProtection="1">
      <alignment vertical="center"/>
    </xf>
    <xf numFmtId="0" fontId="3" fillId="0" borderId="0" xfId="0" applyFont="1" applyAlignment="1" applyProtection="1">
      <alignment vertical="center"/>
    </xf>
    <xf numFmtId="0" fontId="83" fillId="0" borderId="32" xfId="0" applyFont="1" applyFill="1" applyBorder="1" applyAlignment="1" applyProtection="1">
      <alignment horizontal="center" vertical="center"/>
    </xf>
    <xf numFmtId="0" fontId="83" fillId="0" borderId="28" xfId="0" applyFont="1" applyFill="1" applyBorder="1" applyAlignment="1" applyProtection="1">
      <alignment horizontal="center" vertical="center"/>
    </xf>
    <xf numFmtId="0" fontId="83" fillId="0" borderId="32" xfId="0" applyFont="1" applyFill="1" applyBorder="1" applyAlignment="1" applyProtection="1">
      <alignment horizontal="center" vertical="center" wrapText="1"/>
    </xf>
    <xf numFmtId="0" fontId="83" fillId="0" borderId="28" xfId="0" applyFont="1" applyFill="1" applyBorder="1" applyAlignment="1" applyProtection="1">
      <alignment horizontal="center" vertical="center" wrapText="1"/>
    </xf>
    <xf numFmtId="0" fontId="83" fillId="0" borderId="48" xfId="0" applyFont="1" applyFill="1" applyBorder="1" applyAlignment="1" applyProtection="1">
      <alignment horizontal="center" vertical="center" wrapText="1"/>
    </xf>
    <xf numFmtId="0" fontId="0" fillId="0" borderId="0" xfId="0" applyFill="1" applyBorder="1" applyAlignment="1" applyProtection="1">
      <alignment vertical="center"/>
    </xf>
    <xf numFmtId="0" fontId="0" fillId="0" borderId="0" xfId="0" applyBorder="1" applyAlignment="1" applyProtection="1">
      <alignment horizontal="left" vertical="center" wrapText="1"/>
    </xf>
    <xf numFmtId="0" fontId="83" fillId="0" borderId="39" xfId="0" applyFont="1" applyFill="1" applyBorder="1" applyAlignment="1" applyProtection="1">
      <alignment horizontal="center" vertical="center" wrapText="1"/>
    </xf>
    <xf numFmtId="0" fontId="108" fillId="0" borderId="0" xfId="0" applyFont="1" applyFill="1" applyAlignment="1" applyProtection="1">
      <alignment vertical="center"/>
    </xf>
    <xf numFmtId="0" fontId="58" fillId="0" borderId="0" xfId="0" applyFont="1" applyFill="1" applyAlignment="1" applyProtection="1">
      <alignment vertical="center"/>
    </xf>
    <xf numFmtId="4" fontId="0" fillId="6" borderId="2" xfId="0" applyNumberFormat="1" applyFill="1" applyBorder="1" applyProtection="1">
      <protection hidden="1"/>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5" xfId="0" applyFill="1" applyBorder="1" applyAlignment="1" applyProtection="1">
      <alignment horizontal="center"/>
    </xf>
    <xf numFmtId="4" fontId="0" fillId="2" borderId="3" xfId="0" applyNumberFormat="1" applyFill="1" applyBorder="1" applyAlignment="1" applyProtection="1">
      <alignment horizontal="center"/>
      <protection locked="0"/>
    </xf>
    <xf numFmtId="4" fontId="0" fillId="2" borderId="4" xfId="0" applyNumberFormat="1" applyFill="1" applyBorder="1" applyAlignment="1" applyProtection="1">
      <alignment horizontal="center"/>
      <protection locked="0"/>
    </xf>
    <xf numFmtId="4" fontId="0" fillId="2" borderId="5" xfId="0" applyNumberFormat="1" applyFill="1" applyBorder="1" applyAlignment="1" applyProtection="1">
      <alignment horizontal="center"/>
      <protection locked="0"/>
    </xf>
    <xf numFmtId="4" fontId="0" fillId="2" borderId="3" xfId="0" quotePrefix="1" applyNumberFormat="1" applyFill="1" applyBorder="1" applyAlignment="1" applyProtection="1">
      <alignment horizontal="center"/>
      <protection locked="0"/>
    </xf>
    <xf numFmtId="0" fontId="23" fillId="4" borderId="13" xfId="0" applyFont="1" applyFill="1" applyBorder="1" applyAlignment="1" applyProtection="1">
      <alignment horizontal="center"/>
    </xf>
    <xf numFmtId="0" fontId="0" fillId="4" borderId="14" xfId="0" applyFill="1" applyBorder="1" applyAlignment="1" applyProtection="1">
      <alignment horizontal="center"/>
    </xf>
    <xf numFmtId="0" fontId="0" fillId="4" borderId="15" xfId="0" applyFill="1" applyBorder="1" applyAlignment="1" applyProtection="1">
      <alignment horizontal="center"/>
    </xf>
    <xf numFmtId="0" fontId="17" fillId="4" borderId="1" xfId="0" applyFont="1" applyFill="1" applyBorder="1" applyAlignment="1" applyProtection="1">
      <alignment horizontal="left" vertical="center" wrapText="1"/>
    </xf>
    <xf numFmtId="0" fontId="17" fillId="4" borderId="38" xfId="0" applyFont="1" applyFill="1" applyBorder="1" applyAlignment="1" applyProtection="1">
      <alignment horizontal="left" vertical="center" wrapText="1"/>
    </xf>
    <xf numFmtId="0" fontId="17" fillId="4" borderId="27" xfId="0" applyFont="1" applyFill="1" applyBorder="1" applyAlignment="1" applyProtection="1">
      <alignment horizontal="left" vertical="center" wrapText="1"/>
    </xf>
    <xf numFmtId="0" fontId="17" fillId="4" borderId="47" xfId="0" applyFont="1" applyFill="1" applyBorder="1" applyAlignment="1" applyProtection="1">
      <alignment horizontal="left" vertical="center" wrapText="1"/>
    </xf>
    <xf numFmtId="0" fontId="13" fillId="4" borderId="46" xfId="0" applyFont="1" applyFill="1" applyBorder="1" applyAlignment="1" applyProtection="1">
      <alignment horizontal="center" vertical="center" wrapText="1"/>
    </xf>
    <xf numFmtId="0" fontId="17" fillId="4" borderId="7" xfId="0" applyFont="1" applyFill="1" applyBorder="1" applyAlignment="1" applyProtection="1">
      <alignment horizontal="left" vertical="center" wrapText="1"/>
    </xf>
    <xf numFmtId="0" fontId="17" fillId="4" borderId="11" xfId="0" applyFont="1" applyFill="1" applyBorder="1" applyAlignment="1" applyProtection="1">
      <alignment horizontal="left" vertical="center" wrapText="1"/>
    </xf>
    <xf numFmtId="0" fontId="17" fillId="4" borderId="36" xfId="0" applyFont="1" applyFill="1" applyBorder="1" applyAlignment="1" applyProtection="1">
      <alignment horizontal="left" vertical="center" wrapText="1"/>
    </xf>
    <xf numFmtId="0" fontId="17" fillId="4" borderId="2" xfId="0" applyFont="1" applyFill="1" applyBorder="1" applyAlignment="1" applyProtection="1">
      <alignment horizontal="left" vertical="center" wrapText="1"/>
    </xf>
    <xf numFmtId="0" fontId="17" fillId="4" borderId="0" xfId="0" applyFont="1" applyFill="1" applyBorder="1" applyAlignment="1" applyProtection="1">
      <alignment horizontal="left" vertical="center" wrapText="1"/>
    </xf>
    <xf numFmtId="0" fontId="17" fillId="4" borderId="20" xfId="0" applyFont="1" applyFill="1" applyBorder="1" applyAlignment="1" applyProtection="1">
      <alignment horizontal="left" vertical="center" wrapText="1"/>
    </xf>
    <xf numFmtId="0" fontId="17" fillId="4" borderId="6" xfId="0" applyFont="1" applyFill="1" applyBorder="1" applyAlignment="1" applyProtection="1">
      <alignment horizontal="left" vertical="center" wrapText="1"/>
    </xf>
    <xf numFmtId="0" fontId="17" fillId="4" borderId="9" xfId="0" applyFont="1" applyFill="1" applyBorder="1" applyAlignment="1" applyProtection="1">
      <alignment horizontal="left" vertical="center" wrapText="1"/>
    </xf>
    <xf numFmtId="0" fontId="17" fillId="4" borderId="33" xfId="0" applyFont="1" applyFill="1" applyBorder="1" applyAlignment="1" applyProtection="1">
      <alignment horizontal="left" vertical="center" wrapText="1"/>
    </xf>
    <xf numFmtId="0" fontId="19" fillId="4" borderId="2" xfId="0" applyFont="1" applyFill="1" applyBorder="1" applyAlignment="1" applyProtection="1">
      <alignment horizontal="left" vertical="center" wrapText="1"/>
    </xf>
    <xf numFmtId="0" fontId="19" fillId="4" borderId="0" xfId="0" applyFont="1" applyFill="1" applyBorder="1" applyAlignment="1" applyProtection="1">
      <alignment horizontal="left" vertical="center" wrapText="1"/>
    </xf>
    <xf numFmtId="0" fontId="19" fillId="4" borderId="20" xfId="0" applyFont="1" applyFill="1" applyBorder="1" applyAlignment="1" applyProtection="1">
      <alignment horizontal="left" vertical="center" wrapText="1"/>
    </xf>
    <xf numFmtId="0" fontId="13" fillId="4" borderId="35" xfId="0" applyFont="1" applyFill="1" applyBorder="1" applyAlignment="1" applyProtection="1">
      <alignment horizontal="center" vertical="center" wrapText="1"/>
    </xf>
    <xf numFmtId="0" fontId="0" fillId="4" borderId="37" xfId="0" applyFill="1" applyBorder="1" applyAlignment="1" applyProtection="1">
      <alignment horizontal="center" vertical="center" wrapText="1"/>
    </xf>
    <xf numFmtId="0" fontId="19" fillId="12" borderId="1" xfId="0" applyFont="1" applyFill="1" applyBorder="1" applyAlignment="1" applyProtection="1">
      <alignment horizontal="left" vertical="center" wrapText="1"/>
    </xf>
    <xf numFmtId="0" fontId="19" fillId="12" borderId="38" xfId="0" applyFont="1" applyFill="1" applyBorder="1" applyAlignment="1" applyProtection="1">
      <alignment horizontal="left" vertical="center" wrapText="1"/>
    </xf>
    <xf numFmtId="0" fontId="3" fillId="4" borderId="0" xfId="0" applyFont="1" applyFill="1" applyBorder="1" applyAlignment="1" applyProtection="1">
      <alignment wrapText="1"/>
    </xf>
    <xf numFmtId="0" fontId="0" fillId="4" borderId="0" xfId="0" applyFont="1" applyFill="1" applyBorder="1" applyAlignment="1" applyProtection="1"/>
    <xf numFmtId="0" fontId="20" fillId="4" borderId="0" xfId="0" applyFont="1" applyFill="1" applyBorder="1" applyAlignment="1" applyProtection="1">
      <alignment wrapText="1"/>
    </xf>
    <xf numFmtId="0" fontId="25" fillId="4" borderId="21" xfId="0" applyFont="1" applyFill="1" applyBorder="1" applyAlignment="1" applyProtection="1">
      <alignment horizontal="left" vertical="center" wrapText="1"/>
    </xf>
    <xf numFmtId="0" fontId="17" fillId="4" borderId="21" xfId="0" applyFont="1" applyFill="1" applyBorder="1" applyAlignment="1" applyProtection="1">
      <alignment horizontal="left" vertical="center" wrapText="1"/>
    </xf>
    <xf numFmtId="0" fontId="17" fillId="4" borderId="26" xfId="0" applyFont="1" applyFill="1" applyBorder="1" applyAlignment="1" applyProtection="1">
      <alignment horizontal="left" vertical="center" wrapText="1"/>
    </xf>
    <xf numFmtId="0" fontId="17" fillId="4" borderId="1" xfId="0" applyFont="1" applyFill="1" applyBorder="1" applyAlignment="1" applyProtection="1">
      <alignment horizontal="justify" vertical="center" wrapText="1"/>
    </xf>
    <xf numFmtId="0" fontId="17" fillId="4" borderId="38" xfId="0" applyFont="1" applyFill="1" applyBorder="1" applyAlignment="1" applyProtection="1">
      <alignment horizontal="justify" vertical="center" wrapText="1"/>
    </xf>
    <xf numFmtId="0" fontId="17" fillId="4" borderId="7" xfId="0" applyFont="1" applyFill="1" applyBorder="1" applyAlignment="1" applyProtection="1">
      <alignment horizontal="justify" vertical="center" wrapText="1"/>
    </xf>
    <xf numFmtId="0" fontId="17" fillId="4" borderId="11" xfId="0" applyFont="1" applyFill="1" applyBorder="1" applyAlignment="1" applyProtection="1">
      <alignment horizontal="justify" vertical="center" wrapText="1"/>
    </xf>
    <xf numFmtId="0" fontId="17" fillId="4" borderId="36" xfId="0" applyFont="1" applyFill="1" applyBorder="1" applyAlignment="1" applyProtection="1">
      <alignment horizontal="justify" vertical="center" wrapText="1"/>
    </xf>
    <xf numFmtId="0" fontId="17" fillId="4" borderId="6" xfId="0" applyFont="1" applyFill="1" applyBorder="1" applyAlignment="1" applyProtection="1">
      <alignment horizontal="justify" vertical="center" wrapText="1"/>
    </xf>
    <xf numFmtId="0" fontId="17" fillId="4" borderId="9" xfId="0" applyFont="1" applyFill="1" applyBorder="1" applyAlignment="1" applyProtection="1">
      <alignment horizontal="justify" vertical="center" wrapText="1"/>
    </xf>
    <xf numFmtId="0" fontId="17" fillId="4" borderId="33" xfId="0" applyFont="1" applyFill="1" applyBorder="1" applyAlignment="1" applyProtection="1">
      <alignment horizontal="justify" vertical="center" wrapText="1"/>
    </xf>
    <xf numFmtId="0" fontId="0" fillId="4" borderId="46" xfId="0" applyFont="1" applyFill="1" applyBorder="1" applyAlignment="1" applyProtection="1">
      <alignment horizontal="center" vertical="center" wrapText="1"/>
    </xf>
    <xf numFmtId="0" fontId="17" fillId="4" borderId="2" xfId="0" applyFont="1" applyFill="1" applyBorder="1" applyAlignment="1" applyProtection="1">
      <alignment horizontal="justify" vertical="center" wrapText="1"/>
    </xf>
    <xf numFmtId="0" fontId="17" fillId="4" borderId="0" xfId="0" applyFont="1" applyFill="1" applyBorder="1" applyAlignment="1" applyProtection="1">
      <alignment horizontal="justify" vertical="center" wrapText="1"/>
    </xf>
    <xf numFmtId="0" fontId="17" fillId="4" borderId="20" xfId="0" applyFont="1" applyFill="1" applyBorder="1" applyAlignment="1" applyProtection="1">
      <alignment horizontal="justify" vertical="center" wrapText="1"/>
    </xf>
    <xf numFmtId="0" fontId="15" fillId="4" borderId="42" xfId="0" applyFont="1" applyFill="1" applyBorder="1" applyAlignment="1" applyProtection="1">
      <alignment horizontal="left" vertical="center" wrapText="1"/>
    </xf>
    <xf numFmtId="0" fontId="15" fillId="4" borderId="43" xfId="0" applyFont="1" applyFill="1" applyBorder="1" applyAlignment="1" applyProtection="1">
      <alignment horizontal="left" vertical="center" wrapText="1"/>
    </xf>
    <xf numFmtId="0" fontId="15" fillId="4" borderId="44" xfId="0" applyFont="1" applyFill="1" applyBorder="1" applyAlignment="1" applyProtection="1">
      <alignment horizontal="left" vertical="center" wrapText="1"/>
    </xf>
    <xf numFmtId="0" fontId="83" fillId="4" borderId="35" xfId="0" applyFont="1" applyFill="1" applyBorder="1" applyAlignment="1" applyProtection="1">
      <alignment horizontal="center" vertical="center" wrapText="1"/>
    </xf>
    <xf numFmtId="0" fontId="83" fillId="4" borderId="19" xfId="0" applyFont="1" applyFill="1" applyBorder="1" applyAlignment="1" applyProtection="1">
      <alignment horizontal="center" vertical="center" wrapText="1"/>
    </xf>
    <xf numFmtId="0" fontId="58" fillId="4" borderId="37" xfId="0" applyFont="1" applyFill="1" applyBorder="1" applyAlignment="1" applyProtection="1">
      <alignment horizontal="center" vertical="center" wrapText="1"/>
    </xf>
    <xf numFmtId="0" fontId="19" fillId="4" borderId="40" xfId="0" applyFont="1" applyFill="1" applyBorder="1" applyAlignment="1" applyProtection="1">
      <alignment horizontal="left" vertical="center" wrapText="1"/>
    </xf>
    <xf numFmtId="0" fontId="19" fillId="4" borderId="41" xfId="0" applyFont="1" applyFill="1" applyBorder="1" applyAlignment="1" applyProtection="1">
      <alignment horizontal="left" vertical="center" wrapText="1"/>
    </xf>
    <xf numFmtId="0" fontId="19" fillId="4" borderId="1" xfId="0" applyFont="1" applyFill="1" applyBorder="1" applyAlignment="1" applyProtection="1">
      <alignment horizontal="left" vertical="center" wrapText="1"/>
    </xf>
    <xf numFmtId="0" fontId="19" fillId="4" borderId="38" xfId="0" applyFont="1" applyFill="1" applyBorder="1" applyAlignment="1" applyProtection="1">
      <alignment horizontal="left" vertical="center" wrapText="1"/>
    </xf>
    <xf numFmtId="0" fontId="19" fillId="4" borderId="7" xfId="0" applyFont="1" applyFill="1" applyBorder="1" applyAlignment="1" applyProtection="1">
      <alignment horizontal="left" vertical="center" wrapText="1"/>
    </xf>
    <xf numFmtId="0" fontId="19" fillId="4" borderId="11" xfId="0" applyFont="1" applyFill="1" applyBorder="1" applyAlignment="1" applyProtection="1">
      <alignment horizontal="left" vertical="center" wrapText="1"/>
    </xf>
    <xf numFmtId="0" fontId="19" fillId="4" borderId="36" xfId="0" applyFont="1" applyFill="1" applyBorder="1" applyAlignment="1" applyProtection="1">
      <alignment horizontal="left" vertical="center" wrapText="1"/>
    </xf>
    <xf numFmtId="0" fontId="19" fillId="4" borderId="7" xfId="0" applyFont="1" applyFill="1" applyBorder="1" applyAlignment="1" applyProtection="1">
      <alignment horizontal="left" wrapText="1"/>
    </xf>
    <xf numFmtId="0" fontId="19" fillId="4" borderId="11" xfId="0" applyFont="1" applyFill="1" applyBorder="1" applyAlignment="1" applyProtection="1">
      <alignment horizontal="left" wrapText="1"/>
    </xf>
    <xf numFmtId="0" fontId="19" fillId="4" borderId="36" xfId="0" applyFont="1" applyFill="1" applyBorder="1" applyAlignment="1" applyProtection="1">
      <alignment horizontal="left" wrapText="1"/>
    </xf>
    <xf numFmtId="0" fontId="19" fillId="4" borderId="2" xfId="0" applyFont="1" applyFill="1" applyBorder="1" applyAlignment="1" applyProtection="1">
      <alignment horizontal="left" wrapText="1"/>
    </xf>
    <xf numFmtId="0" fontId="19" fillId="4" borderId="0" xfId="0" applyFont="1" applyFill="1" applyBorder="1" applyAlignment="1" applyProtection="1">
      <alignment horizontal="left" wrapText="1"/>
    </xf>
    <xf numFmtId="0" fontId="19" fillId="4" borderId="20" xfId="0" applyFont="1" applyFill="1" applyBorder="1" applyAlignment="1" applyProtection="1">
      <alignment horizontal="left" wrapText="1"/>
    </xf>
    <xf numFmtId="0" fontId="19" fillId="4" borderId="6" xfId="0" applyFont="1" applyFill="1" applyBorder="1" applyAlignment="1" applyProtection="1">
      <alignment horizontal="left" vertical="center" wrapText="1"/>
    </xf>
    <xf numFmtId="0" fontId="19" fillId="4" borderId="9" xfId="0" applyFont="1" applyFill="1" applyBorder="1" applyAlignment="1" applyProtection="1">
      <alignment horizontal="left" vertical="center" wrapText="1"/>
    </xf>
    <xf numFmtId="0" fontId="19" fillId="4" borderId="33" xfId="0" applyFont="1" applyFill="1" applyBorder="1" applyAlignment="1" applyProtection="1">
      <alignment horizontal="left" vertical="center" wrapText="1"/>
    </xf>
    <xf numFmtId="0" fontId="19" fillId="4" borderId="21" xfId="0" applyFont="1" applyFill="1" applyBorder="1" applyAlignment="1" applyProtection="1">
      <alignment horizontal="left" vertical="center" wrapText="1"/>
    </xf>
    <xf numFmtId="0" fontId="19" fillId="4" borderId="26" xfId="0" applyFont="1" applyFill="1" applyBorder="1" applyAlignment="1" applyProtection="1">
      <alignment horizontal="left" vertical="center" wrapText="1"/>
    </xf>
    <xf numFmtId="0" fontId="22" fillId="4" borderId="13" xfId="0" applyFont="1" applyFill="1" applyBorder="1" applyAlignment="1" applyProtection="1">
      <alignment horizontal="center" vertical="center" wrapText="1"/>
    </xf>
    <xf numFmtId="0" fontId="22" fillId="4" borderId="14" xfId="0" applyFont="1" applyFill="1" applyBorder="1" applyAlignment="1" applyProtection="1">
      <alignment horizontal="center" vertical="center" wrapText="1"/>
    </xf>
    <xf numFmtId="0" fontId="22" fillId="4" borderId="15" xfId="0" applyFont="1" applyFill="1" applyBorder="1" applyAlignment="1" applyProtection="1">
      <alignment horizontal="center" vertical="center" wrapText="1"/>
    </xf>
    <xf numFmtId="0" fontId="11" fillId="4" borderId="16" xfId="0" applyFont="1" applyFill="1" applyBorder="1" applyAlignment="1" applyProtection="1">
      <alignment horizontal="center" vertical="center" wrapText="1"/>
    </xf>
    <xf numFmtId="0" fontId="11" fillId="4" borderId="17" xfId="0" applyFont="1" applyFill="1" applyBorder="1" applyAlignment="1" applyProtection="1">
      <alignment horizontal="center" vertical="center" wrapText="1"/>
    </xf>
    <xf numFmtId="0" fontId="11" fillId="4" borderId="18" xfId="0" applyFont="1" applyFill="1" applyBorder="1" applyAlignment="1" applyProtection="1">
      <alignment horizontal="center" vertical="center" wrapText="1"/>
    </xf>
    <xf numFmtId="0" fontId="2" fillId="0" borderId="0" xfId="0" applyFont="1" applyFill="1" applyAlignment="1" applyProtection="1">
      <alignment vertical="center"/>
      <protection hidden="1"/>
    </xf>
    <xf numFmtId="0" fontId="0" fillId="0" borderId="0" xfId="0" applyFill="1" applyAlignment="1" applyProtection="1">
      <alignment vertical="center"/>
    </xf>
    <xf numFmtId="0" fontId="4" fillId="0" borderId="1" xfId="0" applyFont="1" applyBorder="1" applyAlignment="1" applyProtection="1">
      <alignment horizontal="center" vertical="center"/>
    </xf>
    <xf numFmtId="4" fontId="42" fillId="4" borderId="3" xfId="0" applyNumberFormat="1" applyFont="1" applyFill="1" applyBorder="1" applyAlignment="1" applyProtection="1">
      <alignment horizontal="center" vertical="center"/>
    </xf>
    <xf numFmtId="0" fontId="42" fillId="0" borderId="4" xfId="0" applyFont="1" applyBorder="1" applyAlignment="1" applyProtection="1">
      <alignment horizontal="center" vertical="center"/>
    </xf>
    <xf numFmtId="0" fontId="42" fillId="0" borderId="5" xfId="0" applyFont="1" applyBorder="1" applyAlignment="1" applyProtection="1">
      <alignment horizontal="center" vertical="center"/>
    </xf>
    <xf numFmtId="0" fontId="3" fillId="4" borderId="1" xfId="0" applyFont="1" applyFill="1" applyBorder="1" applyAlignment="1" applyProtection="1">
      <alignment horizontal="center" vertical="center"/>
    </xf>
    <xf numFmtId="0" fontId="42" fillId="0" borderId="1" xfId="0" applyFont="1" applyBorder="1" applyAlignment="1" applyProtection="1">
      <alignment horizontal="center" vertical="center"/>
    </xf>
    <xf numFmtId="0" fontId="0" fillId="0" borderId="1" xfId="0" applyBorder="1" applyAlignment="1" applyProtection="1">
      <alignment vertical="center"/>
    </xf>
    <xf numFmtId="0" fontId="3" fillId="4" borderId="7" xfId="0" applyFont="1" applyFill="1" applyBorder="1" applyAlignment="1" applyProtection="1">
      <alignment horizontal="center" vertical="center"/>
    </xf>
    <xf numFmtId="0" fontId="3" fillId="4" borderId="12" xfId="0" applyFont="1" applyFill="1" applyBorder="1" applyAlignment="1" applyProtection="1">
      <alignment horizontal="center" vertical="center"/>
    </xf>
    <xf numFmtId="0" fontId="3" fillId="4" borderId="2" xfId="0" applyFont="1" applyFill="1" applyBorder="1" applyAlignment="1" applyProtection="1">
      <alignment horizontal="center" vertical="center"/>
    </xf>
    <xf numFmtId="0" fontId="3" fillId="4" borderId="8" xfId="0" applyFont="1" applyFill="1" applyBorder="1" applyAlignment="1" applyProtection="1">
      <alignment horizontal="center" vertical="center"/>
    </xf>
    <xf numFmtId="0" fontId="3" fillId="4" borderId="6" xfId="0" applyFont="1" applyFill="1" applyBorder="1" applyAlignment="1" applyProtection="1">
      <alignment horizontal="center" vertical="center"/>
    </xf>
    <xf numFmtId="0" fontId="3" fillId="4" borderId="10" xfId="0" applyFont="1" applyFill="1" applyBorder="1" applyAlignment="1" applyProtection="1">
      <alignment horizontal="center" vertical="center"/>
    </xf>
    <xf numFmtId="0" fontId="42" fillId="0" borderId="1" xfId="0" applyFont="1" applyBorder="1" applyAlignment="1" applyProtection="1">
      <alignment vertical="center"/>
    </xf>
    <xf numFmtId="17" fontId="42" fillId="0" borderId="3" xfId="0" applyNumberFormat="1" applyFont="1" applyBorder="1" applyAlignment="1" applyProtection="1">
      <alignment horizontal="center" vertical="center"/>
    </xf>
    <xf numFmtId="0" fontId="0" fillId="0" borderId="4" xfId="0" applyBorder="1" applyAlignment="1" applyProtection="1">
      <alignment horizontal="center" vertical="center"/>
    </xf>
    <xf numFmtId="0" fontId="0" fillId="0" borderId="5" xfId="0" applyBorder="1" applyAlignment="1" applyProtection="1">
      <alignment horizontal="center" vertical="center"/>
    </xf>
    <xf numFmtId="17" fontId="42" fillId="0" borderId="1" xfId="0" applyNumberFormat="1" applyFont="1" applyBorder="1" applyAlignment="1" applyProtection="1">
      <alignment horizontal="center" vertical="center"/>
    </xf>
    <xf numFmtId="0" fontId="3" fillId="0" borderId="1" xfId="0" applyFont="1" applyFill="1" applyBorder="1" applyAlignment="1" applyProtection="1">
      <alignment horizontal="center" vertical="center"/>
    </xf>
    <xf numFmtId="0" fontId="42" fillId="0" borderId="1" xfId="0" applyFont="1" applyBorder="1" applyAlignment="1" applyProtection="1">
      <alignment horizontal="center" vertical="center" textRotation="90"/>
    </xf>
    <xf numFmtId="4" fontId="0" fillId="2" borderId="27" xfId="0" applyNumberFormat="1" applyFill="1" applyBorder="1" applyAlignment="1" applyProtection="1">
      <alignment horizontal="center" vertical="center"/>
      <protection locked="0"/>
    </xf>
    <xf numFmtId="4" fontId="0" fillId="0" borderId="45" xfId="0" applyNumberFormat="1" applyBorder="1" applyAlignment="1" applyProtection="1">
      <alignment horizontal="center" vertical="center"/>
      <protection locked="0"/>
    </xf>
    <xf numFmtId="4" fontId="0" fillId="0" borderId="21" xfId="0" applyNumberFormat="1" applyBorder="1" applyAlignment="1" applyProtection="1">
      <alignment horizontal="center" vertical="center"/>
      <protection locked="0"/>
    </xf>
    <xf numFmtId="4" fontId="0" fillId="2" borderId="45" xfId="0" applyNumberFormat="1" applyFill="1" applyBorder="1" applyAlignment="1" applyProtection="1">
      <alignment horizontal="center" vertical="center"/>
      <protection locked="0"/>
    </xf>
    <xf numFmtId="4" fontId="0" fillId="2" borderId="21" xfId="0" applyNumberFormat="1" applyFill="1" applyBorder="1" applyAlignment="1" applyProtection="1">
      <alignment horizontal="center" vertical="center"/>
      <protection locked="0"/>
    </xf>
    <xf numFmtId="0" fontId="4" fillId="0" borderId="1" xfId="0" applyFont="1" applyFill="1" applyBorder="1" applyAlignment="1" applyProtection="1">
      <alignment horizontal="left" vertical="center"/>
    </xf>
    <xf numFmtId="0" fontId="20" fillId="0" borderId="27"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xf>
    <xf numFmtId="0" fontId="0" fillId="0" borderId="27" xfId="0" applyFont="1" applyFill="1" applyBorder="1" applyAlignment="1" applyProtection="1">
      <alignment vertical="center"/>
    </xf>
    <xf numFmtId="0" fontId="0" fillId="0" borderId="27" xfId="0" applyFill="1" applyBorder="1" applyAlignment="1" applyProtection="1">
      <alignment vertical="center"/>
    </xf>
    <xf numFmtId="0" fontId="21" fillId="8" borderId="7" xfId="0" applyFont="1" applyFill="1" applyBorder="1" applyAlignment="1" applyProtection="1">
      <alignment horizontal="center" vertical="center" wrapText="1"/>
    </xf>
    <xf numFmtId="0" fontId="21" fillId="8" borderId="6" xfId="0" applyFont="1" applyFill="1" applyBorder="1" applyAlignment="1" applyProtection="1">
      <alignment horizontal="center" vertical="center" wrapText="1"/>
    </xf>
    <xf numFmtId="0" fontId="20" fillId="4" borderId="7" xfId="0" applyFont="1" applyFill="1" applyBorder="1" applyAlignment="1" applyProtection="1">
      <alignment vertical="center"/>
    </xf>
    <xf numFmtId="0" fontId="20" fillId="4" borderId="11" xfId="0" applyFont="1" applyFill="1" applyBorder="1" applyAlignment="1" applyProtection="1">
      <alignment vertical="center"/>
    </xf>
    <xf numFmtId="0" fontId="0" fillId="4" borderId="11" xfId="0" applyFill="1" applyBorder="1" applyAlignment="1" applyProtection="1">
      <alignment vertical="center"/>
    </xf>
    <xf numFmtId="0" fontId="0" fillId="4" borderId="12" xfId="0" applyFill="1" applyBorder="1" applyAlignment="1" applyProtection="1">
      <alignment vertical="center"/>
    </xf>
    <xf numFmtId="0" fontId="20" fillId="4" borderId="2" xfId="0" applyFont="1" applyFill="1" applyBorder="1" applyAlignment="1" applyProtection="1">
      <alignment vertical="center"/>
    </xf>
    <xf numFmtId="0" fontId="20" fillId="4" borderId="0" xfId="0" applyFont="1" applyFill="1" applyBorder="1" applyAlignment="1" applyProtection="1">
      <alignment vertical="center"/>
    </xf>
    <xf numFmtId="0" fontId="0" fillId="4" borderId="0" xfId="0" applyFill="1" applyBorder="1" applyAlignment="1" applyProtection="1">
      <alignment vertical="center"/>
    </xf>
    <xf numFmtId="0" fontId="0" fillId="4" borderId="8" xfId="0" applyFill="1" applyBorder="1" applyAlignment="1" applyProtection="1">
      <alignment vertical="center"/>
    </xf>
    <xf numFmtId="0" fontId="57" fillId="4" borderId="11" xfId="0" applyFont="1" applyFill="1" applyBorder="1" applyAlignment="1" applyProtection="1">
      <alignment vertical="center" wrapText="1"/>
    </xf>
    <xf numFmtId="0" fontId="0" fillId="0" borderId="11" xfId="0" applyBorder="1" applyAlignment="1" applyProtection="1">
      <alignment vertical="center"/>
    </xf>
    <xf numFmtId="0" fontId="57" fillId="4" borderId="0" xfId="0" applyFont="1" applyFill="1" applyBorder="1" applyAlignment="1" applyProtection="1">
      <alignment vertical="center" wrapText="1"/>
    </xf>
    <xf numFmtId="0" fontId="58" fillId="4" borderId="0" xfId="0" applyFont="1" applyFill="1" applyAlignment="1" applyProtection="1">
      <alignment vertical="center"/>
    </xf>
    <xf numFmtId="0" fontId="0" fillId="4" borderId="0" xfId="0" applyFill="1" applyAlignment="1" applyProtection="1">
      <alignment vertical="center"/>
    </xf>
    <xf numFmtId="0" fontId="0" fillId="0" borderId="0" xfId="0" applyAlignment="1" applyProtection="1">
      <alignment vertical="center"/>
    </xf>
    <xf numFmtId="0" fontId="42" fillId="0" borderId="1" xfId="0" applyFont="1" applyBorder="1" applyAlignment="1" applyProtection="1">
      <alignment horizontal="center" vertical="center" textRotation="90" wrapText="1"/>
      <protection hidden="1"/>
    </xf>
    <xf numFmtId="0" fontId="21" fillId="8" borderId="1" xfId="0" applyFont="1" applyFill="1" applyBorder="1" applyAlignment="1" applyProtection="1">
      <alignment horizontal="center" vertical="center" wrapText="1"/>
      <protection hidden="1"/>
    </xf>
    <xf numFmtId="0" fontId="20" fillId="4" borderId="1" xfId="0" applyFont="1" applyFill="1" applyBorder="1" applyAlignment="1" applyProtection="1">
      <alignment horizontal="left" vertical="center" wrapText="1"/>
      <protection hidden="1"/>
    </xf>
    <xf numFmtId="0" fontId="0" fillId="0" borderId="1" xfId="0" applyBorder="1" applyAlignment="1" applyProtection="1">
      <alignment vertical="center" wrapText="1"/>
    </xf>
    <xf numFmtId="0" fontId="20" fillId="4" borderId="7" xfId="0" applyFont="1" applyFill="1" applyBorder="1" applyAlignment="1" applyProtection="1">
      <alignment vertical="center" wrapText="1"/>
    </xf>
    <xf numFmtId="0" fontId="20" fillId="4" borderId="11" xfId="0" applyFont="1" applyFill="1" applyBorder="1" applyAlignment="1" applyProtection="1">
      <alignment vertical="center" wrapText="1"/>
    </xf>
    <xf numFmtId="0" fontId="0" fillId="4" borderId="11" xfId="0" applyFill="1" applyBorder="1" applyAlignment="1" applyProtection="1">
      <alignment vertical="center" wrapText="1"/>
    </xf>
    <xf numFmtId="0" fontId="20" fillId="4" borderId="6" xfId="0" applyFont="1" applyFill="1" applyBorder="1" applyAlignment="1" applyProtection="1">
      <alignment vertical="center"/>
    </xf>
    <xf numFmtId="0" fontId="20" fillId="4" borderId="9" xfId="0" applyFont="1" applyFill="1" applyBorder="1" applyAlignment="1" applyProtection="1">
      <alignment vertical="center"/>
    </xf>
    <xf numFmtId="0" fontId="0" fillId="4" borderId="9" xfId="0" applyFill="1" applyBorder="1" applyAlignment="1" applyProtection="1">
      <alignment vertical="center"/>
    </xf>
    <xf numFmtId="0" fontId="0" fillId="4" borderId="6" xfId="0" applyFill="1" applyBorder="1" applyAlignment="1" applyProtection="1">
      <alignment vertical="center"/>
    </xf>
    <xf numFmtId="0" fontId="0" fillId="4" borderId="10" xfId="0" applyFill="1" applyBorder="1" applyAlignment="1" applyProtection="1">
      <alignment vertical="center"/>
    </xf>
    <xf numFmtId="0" fontId="21" fillId="8" borderId="7" xfId="0" applyFont="1" applyFill="1" applyBorder="1" applyAlignment="1" applyProtection="1">
      <alignment horizontal="center" vertical="center" wrapText="1"/>
      <protection hidden="1"/>
    </xf>
    <xf numFmtId="0" fontId="21" fillId="8" borderId="6" xfId="0" applyFont="1" applyFill="1" applyBorder="1" applyAlignment="1" applyProtection="1">
      <alignment horizontal="center" vertical="center" wrapText="1"/>
      <protection hidden="1"/>
    </xf>
    <xf numFmtId="0" fontId="17" fillId="4" borderId="7" xfId="0" applyFont="1" applyFill="1" applyBorder="1" applyAlignment="1" applyProtection="1">
      <alignment horizontal="left" vertical="center" wrapText="1"/>
      <protection hidden="1"/>
    </xf>
    <xf numFmtId="0" fontId="17" fillId="4" borderId="11" xfId="0" applyFont="1" applyFill="1" applyBorder="1" applyAlignment="1" applyProtection="1">
      <alignment horizontal="left" vertical="center" wrapText="1"/>
      <protection hidden="1"/>
    </xf>
    <xf numFmtId="0" fontId="20" fillId="4" borderId="11" xfId="0" applyFont="1" applyFill="1" applyBorder="1" applyAlignment="1" applyProtection="1">
      <alignment vertical="center"/>
      <protection hidden="1"/>
    </xf>
    <xf numFmtId="0" fontId="0" fillId="0" borderId="11" xfId="0" applyBorder="1" applyAlignment="1" applyProtection="1">
      <alignment vertical="center"/>
      <protection hidden="1"/>
    </xf>
    <xf numFmtId="0" fontId="0" fillId="0" borderId="12" xfId="0" applyBorder="1" applyAlignment="1" applyProtection="1">
      <alignment vertical="center"/>
      <protection hidden="1"/>
    </xf>
    <xf numFmtId="0" fontId="0" fillId="4" borderId="6" xfId="0" applyFill="1" applyBorder="1" applyAlignment="1" applyProtection="1">
      <alignment vertical="center"/>
      <protection hidden="1"/>
    </xf>
    <xf numFmtId="0" fontId="0" fillId="4" borderId="9" xfId="0" applyFill="1" applyBorder="1" applyAlignment="1" applyProtection="1">
      <alignment vertical="center"/>
      <protection hidden="1"/>
    </xf>
    <xf numFmtId="0" fontId="0" fillId="0" borderId="9" xfId="0" applyBorder="1" applyAlignment="1" applyProtection="1">
      <alignment vertical="center"/>
      <protection hidden="1"/>
    </xf>
    <xf numFmtId="0" fontId="0" fillId="0" borderId="10" xfId="0" applyBorder="1" applyAlignment="1" applyProtection="1">
      <alignment vertical="center"/>
      <protection hidden="1"/>
    </xf>
    <xf numFmtId="0" fontId="21" fillId="8" borderId="2" xfId="0" applyFont="1" applyFill="1" applyBorder="1" applyAlignment="1" applyProtection="1">
      <alignment horizontal="center" vertical="center" wrapText="1"/>
      <protection hidden="1"/>
    </xf>
    <xf numFmtId="0" fontId="20" fillId="4" borderId="2" xfId="0" applyFont="1" applyFill="1" applyBorder="1" applyAlignment="1" applyProtection="1">
      <alignment vertical="center"/>
      <protection hidden="1"/>
    </xf>
    <xf numFmtId="0" fontId="20" fillId="4" borderId="0" xfId="0" applyFont="1" applyFill="1" applyBorder="1" applyAlignment="1" applyProtection="1">
      <alignment vertical="center"/>
      <protection hidden="1"/>
    </xf>
    <xf numFmtId="0" fontId="0" fillId="4" borderId="0" xfId="0" applyFill="1" applyBorder="1" applyAlignment="1" applyProtection="1">
      <alignment vertical="center"/>
      <protection hidden="1"/>
    </xf>
    <xf numFmtId="0" fontId="0" fillId="4" borderId="8" xfId="0" applyFill="1" applyBorder="1" applyAlignment="1" applyProtection="1">
      <alignment vertical="center"/>
      <protection hidden="1"/>
    </xf>
    <xf numFmtId="0" fontId="20" fillId="4" borderId="6" xfId="0" applyFont="1" applyFill="1" applyBorder="1" applyAlignment="1" applyProtection="1">
      <alignment vertical="center"/>
      <protection hidden="1"/>
    </xf>
    <xf numFmtId="0" fontId="20" fillId="4" borderId="9" xfId="0" applyFont="1" applyFill="1" applyBorder="1" applyAlignment="1" applyProtection="1">
      <alignment vertical="center"/>
      <protection hidden="1"/>
    </xf>
    <xf numFmtId="0" fontId="20" fillId="4" borderId="7" xfId="0" applyFont="1" applyFill="1" applyBorder="1" applyAlignment="1" applyProtection="1">
      <alignment vertical="center" wrapText="1"/>
      <protection hidden="1"/>
    </xf>
    <xf numFmtId="0" fontId="20" fillId="4" borderId="11" xfId="0" applyFont="1" applyFill="1" applyBorder="1" applyAlignment="1" applyProtection="1">
      <alignment vertical="center" wrapText="1"/>
      <protection hidden="1"/>
    </xf>
    <xf numFmtId="0" fontId="0" fillId="0" borderId="11" xfId="0" applyBorder="1" applyAlignment="1" applyProtection="1">
      <alignment vertical="center" wrapText="1"/>
      <protection hidden="1"/>
    </xf>
    <xf numFmtId="0" fontId="0" fillId="0" borderId="6" xfId="0" applyBorder="1" applyAlignment="1" applyProtection="1">
      <alignment vertical="center"/>
      <protection hidden="1"/>
    </xf>
    <xf numFmtId="0" fontId="0" fillId="4" borderId="11" xfId="0" applyFill="1" applyBorder="1" applyAlignment="1" applyProtection="1">
      <alignment vertical="center"/>
      <protection hidden="1"/>
    </xf>
    <xf numFmtId="0" fontId="0" fillId="4" borderId="12" xfId="0" applyFill="1" applyBorder="1" applyAlignment="1" applyProtection="1">
      <alignment vertical="center"/>
      <protection hidden="1"/>
    </xf>
    <xf numFmtId="0" fontId="0" fillId="4" borderId="10" xfId="0" applyFill="1" applyBorder="1" applyAlignment="1" applyProtection="1">
      <alignment vertical="center"/>
      <protection hidden="1"/>
    </xf>
    <xf numFmtId="0" fontId="11" fillId="3" borderId="22" xfId="0" applyFont="1" applyFill="1" applyBorder="1" applyAlignment="1" applyProtection="1">
      <alignment horizontal="center" vertical="center"/>
      <protection hidden="1"/>
    </xf>
    <xf numFmtId="0" fontId="0" fillId="0" borderId="23" xfId="0" applyBorder="1" applyAlignment="1" applyProtection="1">
      <alignment vertical="center"/>
      <protection hidden="1"/>
    </xf>
    <xf numFmtId="0" fontId="0" fillId="0" borderId="24" xfId="0" applyBorder="1" applyAlignment="1" applyProtection="1">
      <alignment vertical="center"/>
      <protection hidden="1"/>
    </xf>
    <xf numFmtId="0" fontId="17" fillId="4" borderId="12" xfId="0" applyFont="1" applyFill="1" applyBorder="1" applyAlignment="1" applyProtection="1">
      <alignment horizontal="left" vertical="center" wrapText="1"/>
      <protection hidden="1"/>
    </xf>
    <xf numFmtId="0" fontId="17" fillId="4" borderId="6" xfId="0" applyFont="1" applyFill="1" applyBorder="1" applyAlignment="1" applyProtection="1">
      <alignment horizontal="left" vertical="center" wrapText="1"/>
      <protection hidden="1"/>
    </xf>
    <xf numFmtId="0" fontId="17" fillId="4" borderId="9" xfId="0" applyFont="1" applyFill="1" applyBorder="1" applyAlignment="1" applyProtection="1">
      <alignment horizontal="left" vertical="center" wrapText="1"/>
      <protection hidden="1"/>
    </xf>
    <xf numFmtId="0" fontId="17" fillId="4" borderId="10" xfId="0" applyFont="1" applyFill="1" applyBorder="1" applyAlignment="1" applyProtection="1">
      <alignment horizontal="left" vertical="center" wrapText="1"/>
      <protection hidden="1"/>
    </xf>
    <xf numFmtId="0" fontId="60" fillId="3" borderId="13" xfId="0" applyFont="1" applyFill="1" applyBorder="1" applyAlignment="1" applyProtection="1">
      <alignment horizontal="center" vertical="center"/>
      <protection hidden="1"/>
    </xf>
    <xf numFmtId="0" fontId="60" fillId="3" borderId="14" xfId="0" applyFont="1" applyFill="1" applyBorder="1" applyAlignment="1" applyProtection="1">
      <alignment horizontal="center" vertical="center"/>
      <protection hidden="1"/>
    </xf>
    <xf numFmtId="0" fontId="58" fillId="0" borderId="14" xfId="0" applyFont="1" applyBorder="1" applyAlignment="1" applyProtection="1">
      <alignment horizontal="center" vertical="center"/>
      <protection hidden="1"/>
    </xf>
    <xf numFmtId="0" fontId="58" fillId="0" borderId="15" xfId="0" applyFont="1" applyBorder="1" applyAlignment="1" applyProtection="1">
      <alignment horizontal="center" vertical="center"/>
      <protection hidden="1"/>
    </xf>
    <xf numFmtId="0" fontId="50" fillId="0" borderId="1" xfId="0" applyFont="1" applyBorder="1" applyAlignment="1" applyProtection="1">
      <alignment horizontal="center" vertical="center"/>
      <protection hidden="1"/>
    </xf>
    <xf numFmtId="0" fontId="0" fillId="0" borderId="1" xfId="0" applyBorder="1" applyAlignment="1" applyProtection="1">
      <alignment horizontal="center" vertical="center"/>
    </xf>
    <xf numFmtId="4" fontId="0" fillId="2" borderId="1" xfId="0" applyNumberFormat="1" applyFill="1" applyBorder="1" applyAlignment="1" applyProtection="1">
      <alignment horizontal="center" vertical="center"/>
      <protection locked="0"/>
    </xf>
    <xf numFmtId="0" fontId="3" fillId="4" borderId="11" xfId="0" applyFont="1" applyFill="1" applyBorder="1" applyAlignment="1" applyProtection="1">
      <alignment horizontal="center" vertical="center"/>
    </xf>
    <xf numFmtId="0" fontId="3" fillId="4" borderId="0" xfId="0" applyFont="1" applyFill="1" applyBorder="1" applyAlignment="1" applyProtection="1">
      <alignment horizontal="center" vertical="center"/>
    </xf>
    <xf numFmtId="0" fontId="3" fillId="4" borderId="9" xfId="0" applyFont="1" applyFill="1" applyBorder="1" applyAlignment="1" applyProtection="1">
      <alignment horizontal="center" vertical="center"/>
    </xf>
    <xf numFmtId="0" fontId="0" fillId="4" borderId="12" xfId="0" applyFill="1" applyBorder="1" applyAlignment="1" applyProtection="1">
      <alignment vertical="center" wrapText="1"/>
    </xf>
    <xf numFmtId="0" fontId="20" fillId="4" borderId="6" xfId="0" applyFont="1" applyFill="1" applyBorder="1" applyAlignment="1" applyProtection="1">
      <alignment vertical="center" wrapText="1"/>
      <protection hidden="1"/>
    </xf>
    <xf numFmtId="0" fontId="20" fillId="4" borderId="9" xfId="0" applyFont="1" applyFill="1" applyBorder="1" applyAlignment="1" applyProtection="1">
      <alignment vertical="center" wrapText="1"/>
      <protection hidden="1"/>
    </xf>
    <xf numFmtId="0" fontId="0" fillId="4" borderId="9" xfId="0" applyFill="1" applyBorder="1" applyAlignment="1" applyProtection="1">
      <alignment vertical="center" wrapText="1"/>
      <protection hidden="1"/>
    </xf>
    <xf numFmtId="0" fontId="0" fillId="4" borderId="10" xfId="0" applyFill="1" applyBorder="1" applyAlignment="1" applyProtection="1">
      <alignment vertical="center" wrapText="1"/>
      <protection hidden="1"/>
    </xf>
    <xf numFmtId="0" fontId="0" fillId="0" borderId="0" xfId="0" applyBorder="1" applyAlignment="1" applyProtection="1">
      <alignment vertical="center"/>
    </xf>
    <xf numFmtId="0" fontId="20" fillId="4" borderId="27" xfId="0" applyFont="1" applyFill="1" applyBorder="1" applyAlignment="1" applyProtection="1">
      <alignment horizontal="left" vertical="center" wrapText="1"/>
    </xf>
    <xf numFmtId="0" fontId="20" fillId="4" borderId="27" xfId="0" applyFont="1" applyFill="1" applyBorder="1" applyAlignment="1" applyProtection="1">
      <alignment horizontal="left" vertical="center"/>
    </xf>
    <xf numFmtId="0" fontId="0" fillId="4" borderId="27" xfId="0" applyFont="1" applyFill="1" applyBorder="1" applyAlignment="1" applyProtection="1">
      <alignment vertical="center"/>
    </xf>
    <xf numFmtId="0" fontId="0" fillId="4" borderId="27" xfId="0" applyFill="1" applyBorder="1" applyAlignment="1" applyProtection="1">
      <alignment vertical="center"/>
    </xf>
    <xf numFmtId="0" fontId="0" fillId="4" borderId="11" xfId="0" applyFill="1" applyBorder="1" applyAlignment="1" applyProtection="1">
      <alignment vertical="center" wrapText="1"/>
      <protection hidden="1"/>
    </xf>
    <xf numFmtId="0" fontId="0" fillId="4" borderId="12" xfId="0" applyFill="1" applyBorder="1" applyAlignment="1" applyProtection="1">
      <alignment vertical="center" wrapText="1"/>
      <protection hidden="1"/>
    </xf>
    <xf numFmtId="0" fontId="21" fillId="8" borderId="27" xfId="0" applyFont="1" applyFill="1" applyBorder="1" applyAlignment="1" applyProtection="1">
      <alignment horizontal="center" vertical="center" wrapText="1"/>
      <protection hidden="1"/>
    </xf>
    <xf numFmtId="0" fontId="21" fillId="8" borderId="21" xfId="0" applyFont="1" applyFill="1" applyBorder="1" applyAlignment="1" applyProtection="1">
      <alignment horizontal="center" vertical="center" wrapText="1"/>
      <protection hidden="1"/>
    </xf>
    <xf numFmtId="0" fontId="58" fillId="4" borderId="0" xfId="0" applyFont="1" applyFill="1" applyBorder="1" applyAlignment="1" applyProtection="1">
      <alignment vertical="center"/>
    </xf>
    <xf numFmtId="0" fontId="20" fillId="4" borderId="27" xfId="0" applyFont="1" applyFill="1" applyBorder="1" applyAlignment="1" applyProtection="1">
      <alignment vertical="center" wrapText="1"/>
      <protection hidden="1"/>
    </xf>
    <xf numFmtId="0" fontId="0" fillId="4" borderId="27" xfId="0" applyFill="1" applyBorder="1" applyAlignment="1" applyProtection="1">
      <alignment vertical="center" wrapText="1"/>
      <protection hidden="1"/>
    </xf>
    <xf numFmtId="0" fontId="4" fillId="0" borderId="1" xfId="0" applyFont="1" applyBorder="1" applyAlignment="1" applyProtection="1">
      <alignment horizontal="center"/>
    </xf>
    <xf numFmtId="4" fontId="42" fillId="4" borderId="3" xfId="0" applyNumberFormat="1" applyFont="1" applyFill="1" applyBorder="1" applyAlignment="1" applyProtection="1">
      <alignment horizontal="center"/>
    </xf>
    <xf numFmtId="0" fontId="42" fillId="0" borderId="4" xfId="0" applyFont="1" applyBorder="1" applyAlignment="1" applyProtection="1">
      <alignment horizontal="center"/>
    </xf>
    <xf numFmtId="0" fontId="42" fillId="0" borderId="5" xfId="0" applyFont="1" applyBorder="1" applyAlignment="1" applyProtection="1">
      <alignment horizontal="center"/>
    </xf>
    <xf numFmtId="0" fontId="3" fillId="4" borderId="1" xfId="0" applyFont="1" applyFill="1" applyBorder="1" applyAlignment="1" applyProtection="1">
      <alignment horizontal="center"/>
    </xf>
    <xf numFmtId="0" fontId="4" fillId="0" borderId="1" xfId="0" applyFont="1" applyFill="1" applyBorder="1" applyAlignment="1" applyProtection="1">
      <alignment horizontal="left"/>
    </xf>
    <xf numFmtId="0" fontId="0" fillId="0" borderId="0" xfId="0" applyFill="1" applyAlignment="1" applyProtection="1"/>
    <xf numFmtId="0" fontId="60" fillId="3" borderId="13" xfId="0" applyFont="1" applyFill="1" applyBorder="1" applyAlignment="1" applyProtection="1">
      <alignment horizontal="center"/>
      <protection hidden="1"/>
    </xf>
    <xf numFmtId="0" fontId="60" fillId="3" borderId="14" xfId="0" applyFont="1" applyFill="1" applyBorder="1" applyAlignment="1" applyProtection="1">
      <alignment horizontal="center"/>
      <protection hidden="1"/>
    </xf>
    <xf numFmtId="0" fontId="58" fillId="0" borderId="14" xfId="0" applyFont="1" applyBorder="1" applyAlignment="1" applyProtection="1">
      <alignment horizontal="center"/>
      <protection hidden="1"/>
    </xf>
    <xf numFmtId="0" fontId="58" fillId="0" borderId="15" xfId="0" applyFont="1" applyBorder="1" applyAlignment="1" applyProtection="1">
      <alignment horizontal="center"/>
      <protection hidden="1"/>
    </xf>
    <xf numFmtId="17" fontId="42" fillId="0" borderId="1" xfId="0" applyNumberFormat="1" applyFont="1" applyBorder="1" applyAlignment="1" applyProtection="1">
      <alignment horizontal="center"/>
    </xf>
    <xf numFmtId="0" fontId="0" fillId="0" borderId="1" xfId="0" applyBorder="1" applyAlignment="1" applyProtection="1"/>
    <xf numFmtId="0" fontId="0" fillId="0" borderId="1" xfId="0" applyBorder="1" applyAlignment="1" applyProtection="1">
      <alignment horizontal="center"/>
    </xf>
    <xf numFmtId="0" fontId="42" fillId="0" borderId="1" xfId="0" applyFont="1" applyBorder="1" applyAlignment="1" applyProtection="1">
      <alignment horizontal="center"/>
    </xf>
    <xf numFmtId="0" fontId="0" fillId="4" borderId="27" xfId="0" applyFont="1" applyFill="1" applyBorder="1" applyAlignment="1" applyProtection="1"/>
    <xf numFmtId="0" fontId="0" fillId="4" borderId="27" xfId="0" applyFill="1" applyBorder="1" applyAlignment="1" applyProtection="1"/>
    <xf numFmtId="0" fontId="13" fillId="0" borderId="35" xfId="0" applyFont="1" applyFill="1" applyBorder="1" applyAlignment="1" applyProtection="1">
      <alignment horizontal="center" vertical="center" wrapText="1"/>
    </xf>
    <xf numFmtId="0" fontId="13" fillId="0" borderId="19" xfId="0" applyFont="1" applyFill="1" applyBorder="1" applyAlignment="1" applyProtection="1">
      <alignment horizontal="center" vertical="center" wrapText="1"/>
    </xf>
    <xf numFmtId="0" fontId="0" fillId="0" borderId="37" xfId="0" applyFill="1" applyBorder="1" applyAlignment="1" applyProtection="1">
      <alignment horizontal="center" vertical="center" wrapText="1"/>
    </xf>
    <xf numFmtId="0" fontId="19" fillId="0" borderId="2" xfId="0" applyFont="1" applyFill="1" applyBorder="1" applyAlignment="1" applyProtection="1">
      <alignment horizontal="left" wrapText="1"/>
    </xf>
    <xf numFmtId="0" fontId="19" fillId="0" borderId="0" xfId="0" applyFont="1" applyFill="1" applyBorder="1" applyAlignment="1" applyProtection="1">
      <alignment horizontal="left" wrapText="1"/>
    </xf>
    <xf numFmtId="0" fontId="19" fillId="0" borderId="20" xfId="0" applyFont="1" applyFill="1" applyBorder="1" applyAlignment="1" applyProtection="1">
      <alignment horizontal="left" wrapText="1"/>
    </xf>
    <xf numFmtId="0" fontId="19" fillId="0" borderId="2" xfId="0" applyFont="1" applyFill="1" applyBorder="1" applyAlignment="1" applyProtection="1">
      <alignment horizontal="left" vertical="center" wrapText="1"/>
    </xf>
    <xf numFmtId="0" fontId="58" fillId="0" borderId="0" xfId="0" applyFont="1" applyFill="1" applyBorder="1" applyAlignment="1" applyProtection="1">
      <alignment horizontal="left" vertical="center" wrapText="1"/>
    </xf>
    <xf numFmtId="0" fontId="58" fillId="0" borderId="20" xfId="0" applyFont="1" applyFill="1" applyBorder="1" applyAlignment="1" applyProtection="1">
      <alignment horizontal="left" vertical="center" wrapText="1"/>
    </xf>
    <xf numFmtId="0" fontId="19" fillId="0" borderId="7" xfId="0" applyFont="1" applyFill="1" applyBorder="1" applyAlignment="1" applyProtection="1">
      <alignment horizontal="left" vertical="center" wrapText="1"/>
    </xf>
    <xf numFmtId="0" fontId="19" fillId="0" borderId="11" xfId="0" applyFont="1" applyFill="1" applyBorder="1" applyAlignment="1" applyProtection="1">
      <alignment horizontal="left" vertical="center" wrapText="1"/>
    </xf>
    <xf numFmtId="0" fontId="19" fillId="0" borderId="36" xfId="0" applyFont="1" applyFill="1" applyBorder="1" applyAlignment="1" applyProtection="1">
      <alignment horizontal="left" vertical="center" wrapText="1"/>
    </xf>
    <xf numFmtId="0" fontId="19" fillId="0" borderId="6" xfId="0" applyFont="1" applyFill="1" applyBorder="1" applyAlignment="1" applyProtection="1">
      <alignment horizontal="left" vertical="center" wrapText="1"/>
    </xf>
    <xf numFmtId="0" fontId="19" fillId="0" borderId="9" xfId="0" applyFont="1" applyFill="1" applyBorder="1" applyAlignment="1" applyProtection="1">
      <alignment horizontal="left" vertical="center" wrapText="1"/>
    </xf>
    <xf numFmtId="0" fontId="19" fillId="0" borderId="33" xfId="0" applyFont="1" applyFill="1" applyBorder="1" applyAlignment="1" applyProtection="1">
      <alignment horizontal="left" vertical="center" wrapText="1"/>
    </xf>
    <xf numFmtId="0" fontId="19" fillId="4" borderId="2" xfId="0" applyFont="1" applyFill="1" applyBorder="1" applyAlignment="1" applyProtection="1">
      <alignment horizontal="justify" vertical="center" wrapText="1"/>
    </xf>
    <xf numFmtId="0" fontId="19" fillId="4" borderId="0" xfId="0" applyFont="1" applyFill="1" applyBorder="1" applyAlignment="1" applyProtection="1">
      <alignment horizontal="justify" vertical="center" wrapText="1"/>
    </xf>
    <xf numFmtId="0" fontId="19" fillId="4" borderId="20" xfId="0" applyFont="1" applyFill="1" applyBorder="1" applyAlignment="1" applyProtection="1">
      <alignment horizontal="justify" vertical="center" wrapText="1"/>
    </xf>
    <xf numFmtId="0" fontId="19" fillId="4" borderId="6" xfId="0" applyFont="1" applyFill="1" applyBorder="1" applyAlignment="1" applyProtection="1">
      <alignment horizontal="justify" vertical="center" wrapText="1"/>
    </xf>
    <xf numFmtId="0" fontId="19" fillId="4" borderId="9" xfId="0" applyFont="1" applyFill="1" applyBorder="1" applyAlignment="1" applyProtection="1">
      <alignment horizontal="justify" vertical="center" wrapText="1"/>
    </xf>
    <xf numFmtId="0" fontId="19" fillId="4" borderId="33" xfId="0" applyFont="1" applyFill="1" applyBorder="1" applyAlignment="1" applyProtection="1">
      <alignment horizontal="justify" vertical="center" wrapText="1"/>
    </xf>
    <xf numFmtId="0" fontId="26" fillId="0" borderId="6" xfId="0" applyFont="1" applyFill="1" applyBorder="1" applyAlignment="1" applyProtection="1">
      <alignment horizontal="left" vertical="center" wrapText="1"/>
    </xf>
    <xf numFmtId="0" fontId="58" fillId="0" borderId="0" xfId="0" applyFont="1" applyFill="1" applyAlignment="1" applyProtection="1">
      <alignment horizontal="left" vertical="center" wrapText="1"/>
    </xf>
    <xf numFmtId="0" fontId="19" fillId="0" borderId="0" xfId="0" applyFont="1" applyFill="1" applyBorder="1" applyAlignment="1" applyProtection="1">
      <alignment horizontal="left" vertical="center" wrapText="1"/>
    </xf>
    <xf numFmtId="0" fontId="19" fillId="0" borderId="20" xfId="0" applyFont="1" applyFill="1" applyBorder="1" applyAlignment="1" applyProtection="1">
      <alignment horizontal="left" vertical="center" wrapText="1"/>
    </xf>
    <xf numFmtId="0" fontId="19" fillId="0" borderId="1" xfId="0" applyFont="1" applyFill="1" applyBorder="1" applyAlignment="1" applyProtection="1">
      <alignment horizontal="left" vertical="center" wrapText="1"/>
    </xf>
    <xf numFmtId="0" fontId="19" fillId="0" borderId="38" xfId="0" applyFont="1" applyFill="1" applyBorder="1" applyAlignment="1" applyProtection="1">
      <alignment horizontal="left" vertical="center" wrapText="1"/>
    </xf>
    <xf numFmtId="0" fontId="19" fillId="0" borderId="40" xfId="0" applyFont="1" applyFill="1" applyBorder="1" applyAlignment="1" applyProtection="1">
      <alignment horizontal="left" vertical="center" wrapText="1"/>
    </xf>
    <xf numFmtId="0" fontId="19" fillId="0" borderId="41" xfId="0" applyFont="1" applyFill="1" applyBorder="1" applyAlignment="1" applyProtection="1">
      <alignment horizontal="left" vertical="center" wrapText="1"/>
    </xf>
    <xf numFmtId="0" fontId="15" fillId="0" borderId="29" xfId="0" applyFont="1" applyFill="1" applyBorder="1" applyAlignment="1" applyProtection="1">
      <alignment horizontal="left" vertical="center" wrapText="1"/>
    </xf>
    <xf numFmtId="0" fontId="15" fillId="0" borderId="30" xfId="0" applyFont="1" applyFill="1" applyBorder="1" applyAlignment="1" applyProtection="1">
      <alignment horizontal="left" vertical="center" wrapText="1"/>
    </xf>
    <xf numFmtId="0" fontId="15" fillId="0" borderId="31" xfId="0" applyFont="1" applyFill="1" applyBorder="1" applyAlignment="1" applyProtection="1">
      <alignment horizontal="left" vertical="center" wrapText="1"/>
    </xf>
    <xf numFmtId="0" fontId="17" fillId="0" borderId="6" xfId="0" applyFont="1" applyFill="1" applyBorder="1" applyAlignment="1" applyProtection="1">
      <alignment horizontal="left" vertical="center" wrapText="1"/>
    </xf>
    <xf numFmtId="0" fontId="17" fillId="0" borderId="9" xfId="0" applyFont="1" applyFill="1" applyBorder="1" applyAlignment="1" applyProtection="1">
      <alignment horizontal="left" vertical="center" wrapText="1"/>
    </xf>
    <xf numFmtId="0" fontId="17" fillId="0" borderId="33" xfId="0" applyFont="1" applyFill="1" applyBorder="1" applyAlignment="1" applyProtection="1">
      <alignment horizontal="left" vertical="center" wrapText="1"/>
    </xf>
    <xf numFmtId="0" fontId="17" fillId="0" borderId="3" xfId="0" applyFont="1" applyFill="1" applyBorder="1" applyAlignment="1" applyProtection="1">
      <alignment horizontal="left" vertical="center" wrapText="1"/>
    </xf>
    <xf numFmtId="0" fontId="17" fillId="0" borderId="4" xfId="0" applyFont="1" applyFill="1" applyBorder="1" applyAlignment="1" applyProtection="1">
      <alignment horizontal="left" vertical="center" wrapText="1"/>
    </xf>
    <xf numFmtId="0" fontId="17" fillId="0" borderId="34" xfId="0" applyFont="1" applyFill="1" applyBorder="1" applyAlignment="1" applyProtection="1">
      <alignment horizontal="left" vertical="center" wrapText="1"/>
    </xf>
    <xf numFmtId="0" fontId="19" fillId="0" borderId="7" xfId="0" applyFont="1" applyFill="1" applyBorder="1" applyAlignment="1" applyProtection="1">
      <alignment horizontal="left" wrapText="1"/>
    </xf>
    <xf numFmtId="0" fontId="19" fillId="0" borderId="11" xfId="0" applyFont="1" applyFill="1" applyBorder="1" applyAlignment="1" applyProtection="1">
      <alignment horizontal="left" wrapText="1"/>
    </xf>
    <xf numFmtId="0" fontId="19" fillId="0" borderId="36" xfId="0" applyFont="1" applyFill="1" applyBorder="1" applyAlignment="1" applyProtection="1">
      <alignment horizontal="left" wrapText="1"/>
    </xf>
    <xf numFmtId="0" fontId="19" fillId="0" borderId="21" xfId="0" applyFont="1" applyFill="1" applyBorder="1" applyAlignment="1" applyProtection="1">
      <alignment horizontal="left" vertical="center" wrapText="1"/>
    </xf>
    <xf numFmtId="0" fontId="19" fillId="0" borderId="26" xfId="0" applyFont="1" applyFill="1" applyBorder="1" applyAlignment="1" applyProtection="1">
      <alignment horizontal="left" vertical="center" wrapText="1"/>
    </xf>
    <xf numFmtId="0" fontId="13" fillId="0" borderId="35" xfId="0" applyFont="1" applyFill="1" applyBorder="1" applyAlignment="1" applyProtection="1">
      <alignment horizontal="center" vertical="center"/>
    </xf>
    <xf numFmtId="0" fontId="13" fillId="0" borderId="19" xfId="0" applyFont="1" applyFill="1" applyBorder="1" applyAlignment="1" applyProtection="1">
      <alignment horizontal="center" vertical="center"/>
    </xf>
    <xf numFmtId="0" fontId="13" fillId="0" borderId="37" xfId="0" applyFont="1" applyFill="1" applyBorder="1" applyAlignment="1" applyProtection="1">
      <alignment horizontal="center" vertical="center"/>
    </xf>
    <xf numFmtId="0" fontId="17" fillId="0" borderId="7" xfId="0" applyFont="1" applyFill="1" applyBorder="1" applyAlignment="1" applyProtection="1">
      <alignment horizontal="left" vertical="center" wrapText="1"/>
    </xf>
    <xf numFmtId="0" fontId="17" fillId="0" borderId="11" xfId="0" applyFont="1" applyFill="1" applyBorder="1" applyAlignment="1" applyProtection="1">
      <alignment horizontal="left" vertical="center" wrapText="1"/>
    </xf>
    <xf numFmtId="0" fontId="17" fillId="0" borderId="36" xfId="0" applyFont="1" applyFill="1" applyBorder="1" applyAlignment="1" applyProtection="1">
      <alignment horizontal="left" vertical="center" wrapText="1"/>
    </xf>
    <xf numFmtId="0" fontId="17" fillId="0" borderId="2" xfId="0" applyFont="1" applyFill="1" applyBorder="1" applyAlignment="1" applyProtection="1">
      <alignment horizontal="left" vertical="center" wrapText="1"/>
    </xf>
    <xf numFmtId="0" fontId="17" fillId="0" borderId="0" xfId="0" applyFont="1" applyFill="1" applyBorder="1" applyAlignment="1" applyProtection="1">
      <alignment horizontal="left" vertical="center" wrapText="1"/>
    </xf>
    <xf numFmtId="0" fontId="17" fillId="0" borderId="20" xfId="0" applyFont="1" applyFill="1" applyBorder="1" applyAlignment="1" applyProtection="1">
      <alignment horizontal="left" vertical="center" wrapText="1"/>
    </xf>
    <xf numFmtId="0" fontId="19" fillId="4" borderId="7" xfId="0" applyFont="1" applyFill="1" applyBorder="1" applyAlignment="1" applyProtection="1">
      <alignment horizontal="justify" vertical="center" wrapText="1"/>
    </xf>
    <xf numFmtId="0" fontId="19" fillId="4" borderId="11" xfId="0" applyFont="1" applyFill="1" applyBorder="1" applyAlignment="1" applyProtection="1">
      <alignment horizontal="justify" vertical="center" wrapText="1"/>
    </xf>
    <xf numFmtId="0" fontId="19" fillId="4" borderId="36" xfId="0" applyFont="1" applyFill="1" applyBorder="1" applyAlignment="1" applyProtection="1">
      <alignment horizontal="justify" vertical="center" wrapText="1"/>
    </xf>
    <xf numFmtId="0" fontId="19" fillId="0" borderId="1" xfId="0" applyFont="1" applyFill="1" applyBorder="1" applyAlignment="1" applyProtection="1">
      <alignment horizontal="justify" vertical="center" wrapText="1"/>
    </xf>
    <xf numFmtId="0" fontId="19" fillId="0" borderId="38" xfId="0" applyFont="1" applyFill="1" applyBorder="1" applyAlignment="1" applyProtection="1">
      <alignment horizontal="justify" vertical="center" wrapText="1"/>
    </xf>
    <xf numFmtId="17" fontId="0" fillId="0" borderId="1" xfId="0" applyNumberFormat="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22" fillId="0" borderId="22" xfId="0" applyFont="1" applyBorder="1" applyAlignment="1" applyProtection="1">
      <alignment horizontal="center" vertical="center" wrapText="1"/>
      <protection hidden="1"/>
    </xf>
    <xf numFmtId="0" fontId="0" fillId="0" borderId="23" xfId="0" applyBorder="1" applyAlignment="1" applyProtection="1">
      <alignment horizontal="center" vertical="center" wrapText="1"/>
      <protection hidden="1"/>
    </xf>
    <xf numFmtId="0" fontId="0" fillId="0" borderId="24" xfId="0" applyBorder="1" applyAlignment="1" applyProtection="1">
      <alignment horizontal="center" vertical="center" wrapText="1"/>
      <protection hidden="1"/>
    </xf>
    <xf numFmtId="0" fontId="11" fillId="0" borderId="16" xfId="0" applyFont="1" applyBorder="1" applyAlignment="1" applyProtection="1">
      <alignment horizontal="center" vertical="center" wrapText="1"/>
      <protection hidden="1"/>
    </xf>
    <xf numFmtId="0" fontId="11" fillId="0" borderId="17" xfId="0" applyFont="1" applyBorder="1" applyAlignment="1" applyProtection="1">
      <alignment horizontal="center" vertical="center" wrapText="1"/>
      <protection hidden="1"/>
    </xf>
    <xf numFmtId="0" fontId="11" fillId="0" borderId="18" xfId="0" applyFont="1" applyBorder="1" applyAlignment="1" applyProtection="1">
      <alignment horizontal="center" vertical="center" wrapText="1"/>
      <protection hidden="1"/>
    </xf>
    <xf numFmtId="0" fontId="3" fillId="0" borderId="1" xfId="0" applyFont="1" applyBorder="1" applyAlignment="1" applyProtection="1">
      <alignment horizontal="center" vertical="center"/>
      <protection hidden="1"/>
    </xf>
    <xf numFmtId="0" fontId="4" fillId="0" borderId="1" xfId="0" applyFont="1" applyBorder="1" applyAlignment="1" applyProtection="1">
      <alignment horizontal="left" vertical="center"/>
      <protection hidden="1"/>
    </xf>
    <xf numFmtId="0" fontId="4" fillId="0" borderId="1" xfId="0" applyFont="1" applyBorder="1" applyAlignment="1" applyProtection="1">
      <alignment horizontal="center" vertical="center"/>
      <protection hidden="1"/>
    </xf>
    <xf numFmtId="49" fontId="3" fillId="0" borderId="1" xfId="0" applyNumberFormat="1" applyFont="1" applyBorder="1" applyAlignment="1" applyProtection="1">
      <alignment horizontal="center" vertical="center"/>
      <protection hidden="1"/>
    </xf>
    <xf numFmtId="0" fontId="3" fillId="4" borderId="1" xfId="0" applyFont="1" applyFill="1" applyBorder="1" applyAlignment="1" applyProtection="1">
      <alignment horizontal="center" vertical="center"/>
      <protection hidden="1"/>
    </xf>
    <xf numFmtId="0" fontId="2" fillId="4" borderId="0" xfId="0" applyFont="1" applyFill="1" applyAlignment="1" applyProtection="1">
      <alignment vertical="center"/>
      <protection hidden="1"/>
    </xf>
    <xf numFmtId="0" fontId="62" fillId="4" borderId="0" xfId="0" applyFont="1" applyFill="1" applyBorder="1" applyAlignment="1" applyProtection="1">
      <alignment vertical="center" wrapText="1"/>
      <protection hidden="1"/>
    </xf>
    <xf numFmtId="0" fontId="0" fillId="0" borderId="0" xfId="0" applyBorder="1" applyAlignment="1" applyProtection="1">
      <alignment vertical="center"/>
      <protection hidden="1"/>
    </xf>
    <xf numFmtId="4" fontId="58" fillId="2" borderId="1" xfId="0" applyNumberFormat="1" applyFont="1" applyFill="1" applyBorder="1" applyAlignment="1" applyProtection="1">
      <alignment horizontal="center" vertical="center"/>
      <protection locked="0"/>
    </xf>
    <xf numFmtId="4" fontId="51" fillId="7" borderId="1" xfId="0" applyNumberFormat="1" applyFont="1" applyFill="1"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15" xfId="0" applyBorder="1" applyAlignment="1" applyProtection="1">
      <alignment horizontal="center" vertical="center"/>
      <protection hidden="1"/>
    </xf>
    <xf numFmtId="0" fontId="101" fillId="8" borderId="27" xfId="0" applyFont="1" applyFill="1" applyBorder="1" applyAlignment="1" applyProtection="1">
      <alignment horizontal="center" vertical="center" wrapText="1"/>
      <protection hidden="1"/>
    </xf>
    <xf numFmtId="0" fontId="101" fillId="8" borderId="21" xfId="0" applyFont="1" applyFill="1" applyBorder="1" applyAlignment="1" applyProtection="1">
      <alignment horizontal="center" vertical="center" wrapText="1"/>
      <protection hidden="1"/>
    </xf>
    <xf numFmtId="0" fontId="17" fillId="0" borderId="7" xfId="0" applyFont="1" applyFill="1" applyBorder="1" applyAlignment="1" applyProtection="1">
      <alignment horizontal="left" vertical="center" wrapText="1"/>
      <protection hidden="1"/>
    </xf>
    <xf numFmtId="0" fontId="17" fillId="0" borderId="11" xfId="0" applyFont="1" applyFill="1" applyBorder="1" applyAlignment="1" applyProtection="1">
      <alignment horizontal="left" vertical="center" wrapText="1"/>
      <protection hidden="1"/>
    </xf>
    <xf numFmtId="0" fontId="20" fillId="0" borderId="6" xfId="0" applyFont="1" applyFill="1" applyBorder="1" applyAlignment="1" applyProtection="1">
      <alignment vertical="center"/>
      <protection hidden="1"/>
    </xf>
    <xf numFmtId="0" fontId="20" fillId="0" borderId="9" xfId="0" applyFont="1" applyFill="1" applyBorder="1" applyAlignment="1" applyProtection="1">
      <alignment vertical="center"/>
      <protection hidden="1"/>
    </xf>
    <xf numFmtId="0" fontId="57" fillId="4" borderId="0" xfId="0" applyFont="1" applyFill="1" applyBorder="1" applyAlignment="1" applyProtection="1">
      <alignment vertical="center" wrapText="1"/>
      <protection hidden="1"/>
    </xf>
    <xf numFmtId="0" fontId="58" fillId="0" borderId="0" xfId="0" applyFont="1" applyAlignment="1" applyProtection="1">
      <alignment vertical="center"/>
      <protection hidden="1"/>
    </xf>
    <xf numFmtId="0" fontId="0" fillId="0" borderId="0" xfId="0" applyAlignment="1" applyProtection="1">
      <alignment vertical="center"/>
      <protection hidden="1"/>
    </xf>
    <xf numFmtId="0" fontId="58" fillId="4" borderId="0" xfId="0" applyFont="1" applyFill="1" applyAlignment="1" applyProtection="1">
      <alignment vertical="center"/>
      <protection hidden="1"/>
    </xf>
    <xf numFmtId="4" fontId="58" fillId="0" borderId="1" xfId="0" applyNumberFormat="1" applyFont="1" applyBorder="1" applyAlignment="1" applyProtection="1">
      <alignment horizontal="center" vertical="center"/>
      <protection locked="0"/>
    </xf>
    <xf numFmtId="0" fontId="20" fillId="4" borderId="7" xfId="0" applyFont="1" applyFill="1" applyBorder="1" applyAlignment="1" applyProtection="1">
      <alignment vertical="center"/>
      <protection hidden="1"/>
    </xf>
    <xf numFmtId="0" fontId="21" fillId="0" borderId="1" xfId="0" applyFont="1" applyBorder="1" applyAlignment="1" applyProtection="1">
      <alignment horizontal="left" vertical="center" wrapText="1"/>
      <protection hidden="1"/>
    </xf>
    <xf numFmtId="0" fontId="0" fillId="0" borderId="1" xfId="0" applyBorder="1" applyAlignment="1" applyProtection="1">
      <alignment vertical="center"/>
      <protection hidden="1"/>
    </xf>
    <xf numFmtId="0" fontId="42" fillId="0" borderId="1" xfId="0" applyFont="1" applyBorder="1" applyAlignment="1" applyProtection="1">
      <alignment horizontal="center" vertical="center" textRotation="90"/>
      <protection hidden="1"/>
    </xf>
    <xf numFmtId="0" fontId="42" fillId="0" borderId="1" xfId="0" applyFont="1" applyBorder="1" applyAlignment="1" applyProtection="1">
      <alignment horizontal="center" vertical="center"/>
      <protection hidden="1"/>
    </xf>
    <xf numFmtId="17" fontId="58" fillId="0" borderId="1" xfId="0" applyNumberFormat="1" applyFont="1" applyBorder="1" applyAlignment="1" applyProtection="1">
      <alignment horizontal="center" vertical="center"/>
      <protection hidden="1"/>
    </xf>
    <xf numFmtId="0" fontId="20" fillId="4" borderId="7" xfId="0" applyFont="1" applyFill="1" applyBorder="1" applyAlignment="1" applyProtection="1">
      <alignment horizontal="left" vertical="center" wrapText="1"/>
      <protection hidden="1"/>
    </xf>
    <xf numFmtId="0" fontId="0" fillId="0" borderId="11" xfId="0" applyBorder="1" applyAlignment="1" applyProtection="1">
      <alignment vertical="center" wrapText="1"/>
    </xf>
    <xf numFmtId="0" fontId="0" fillId="0" borderId="12" xfId="0" applyBorder="1" applyAlignment="1" applyProtection="1">
      <alignment vertical="center"/>
    </xf>
    <xf numFmtId="0" fontId="20" fillId="4" borderId="2" xfId="0" applyFont="1" applyFill="1" applyBorder="1" applyAlignment="1" applyProtection="1">
      <alignment horizontal="left" vertical="center" wrapText="1"/>
      <protection hidden="1"/>
    </xf>
    <xf numFmtId="0" fontId="0" fillId="0" borderId="0" xfId="0" applyBorder="1" applyAlignment="1" applyProtection="1">
      <alignment vertical="center" wrapText="1"/>
    </xf>
    <xf numFmtId="0" fontId="0" fillId="0" borderId="8" xfId="0" applyBorder="1" applyAlignment="1" applyProtection="1">
      <alignment vertical="center"/>
    </xf>
    <xf numFmtId="0" fontId="0" fillId="0" borderId="6" xfId="0" applyBorder="1" applyAlignment="1" applyProtection="1">
      <alignment vertical="center" wrapText="1"/>
    </xf>
    <xf numFmtId="0" fontId="0" fillId="0" borderId="9" xfId="0" applyBorder="1" applyAlignment="1" applyProtection="1">
      <alignment vertical="center" wrapText="1"/>
    </xf>
    <xf numFmtId="0" fontId="0" fillId="0" borderId="9" xfId="0" applyBorder="1" applyAlignment="1" applyProtection="1">
      <alignment vertical="center"/>
    </xf>
    <xf numFmtId="0" fontId="0" fillId="0" borderId="10" xfId="0" applyBorder="1" applyAlignment="1" applyProtection="1">
      <alignment vertical="center"/>
    </xf>
    <xf numFmtId="0" fontId="21" fillId="8" borderId="3" xfId="0" applyFont="1" applyFill="1" applyBorder="1" applyAlignment="1" applyProtection="1">
      <alignment horizontal="center" vertical="center" wrapText="1"/>
      <protection hidden="1"/>
    </xf>
    <xf numFmtId="0" fontId="0" fillId="4" borderId="11" xfId="0" applyFill="1" applyBorder="1" applyAlignment="1" applyProtection="1">
      <alignment horizontal="left" vertical="center" wrapText="1"/>
    </xf>
    <xf numFmtId="0" fontId="0" fillId="4" borderId="12" xfId="0" applyFill="1" applyBorder="1" applyAlignment="1" applyProtection="1">
      <alignment horizontal="left" vertical="center" wrapText="1"/>
    </xf>
    <xf numFmtId="0" fontId="20" fillId="4" borderId="11" xfId="0" applyFont="1" applyFill="1" applyBorder="1" applyAlignment="1" applyProtection="1">
      <alignment horizontal="left" vertical="center" wrapText="1"/>
      <protection hidden="1"/>
    </xf>
    <xf numFmtId="0" fontId="20" fillId="4" borderId="12" xfId="0" applyFont="1" applyFill="1" applyBorder="1" applyAlignment="1" applyProtection="1">
      <alignment horizontal="left" vertical="center" wrapText="1"/>
      <protection hidden="1"/>
    </xf>
    <xf numFmtId="0" fontId="17" fillId="0" borderId="12" xfId="0" applyFont="1" applyFill="1" applyBorder="1" applyAlignment="1" applyProtection="1">
      <alignment horizontal="left" vertical="center" wrapText="1"/>
      <protection hidden="1"/>
    </xf>
    <xf numFmtId="0" fontId="20" fillId="0" borderId="10" xfId="0" applyFont="1" applyFill="1" applyBorder="1" applyAlignment="1" applyProtection="1">
      <alignment vertical="center"/>
      <protection hidden="1"/>
    </xf>
    <xf numFmtId="0" fontId="21" fillId="0" borderId="3" xfId="0" applyFont="1" applyBorder="1" applyAlignment="1" applyProtection="1">
      <alignment horizontal="left" vertical="center" wrapText="1"/>
      <protection hidden="1"/>
    </xf>
    <xf numFmtId="0" fontId="21" fillId="0" borderId="4" xfId="0" applyFont="1" applyBorder="1" applyAlignment="1" applyProtection="1">
      <alignment horizontal="left" vertical="center" wrapText="1"/>
      <protection hidden="1"/>
    </xf>
    <xf numFmtId="0" fontId="21" fillId="0" borderId="5" xfId="0" applyFont="1" applyBorder="1" applyAlignment="1" applyProtection="1">
      <alignment horizontal="left" vertical="center" wrapText="1"/>
      <protection hidden="1"/>
    </xf>
    <xf numFmtId="0" fontId="20" fillId="4" borderId="12" xfId="0" applyFont="1" applyFill="1" applyBorder="1" applyAlignment="1" applyProtection="1">
      <alignment vertical="center"/>
      <protection hidden="1"/>
    </xf>
    <xf numFmtId="0" fontId="19" fillId="0" borderId="27" xfId="0" applyFont="1" applyFill="1" applyBorder="1" applyAlignment="1" applyProtection="1">
      <alignment horizontal="left" vertical="center" wrapText="1"/>
    </xf>
    <xf numFmtId="0" fontId="19" fillId="0" borderId="47" xfId="0" applyFont="1" applyFill="1" applyBorder="1" applyAlignment="1" applyProtection="1">
      <alignment horizontal="left" vertical="center" wrapText="1"/>
    </xf>
    <xf numFmtId="0" fontId="83" fillId="0" borderId="48" xfId="0" applyFont="1" applyFill="1" applyBorder="1" applyAlignment="1" applyProtection="1">
      <alignment horizontal="center" vertical="center" wrapText="1"/>
    </xf>
    <xf numFmtId="0" fontId="83" fillId="0" borderId="49" xfId="0" applyFont="1" applyFill="1" applyBorder="1" applyAlignment="1" applyProtection="1">
      <alignment horizontal="center" vertical="center" wrapText="1"/>
    </xf>
    <xf numFmtId="0" fontId="83" fillId="0" borderId="32" xfId="0" applyFont="1" applyFill="1" applyBorder="1" applyAlignment="1" applyProtection="1">
      <alignment horizontal="center" vertical="center" wrapText="1"/>
    </xf>
    <xf numFmtId="0" fontId="105" fillId="0" borderId="29" xfId="0" applyFont="1" applyFill="1" applyBorder="1" applyAlignment="1" applyProtection="1">
      <alignment horizontal="left" vertical="center" wrapText="1"/>
    </xf>
    <xf numFmtId="0" fontId="105" fillId="0" borderId="30" xfId="0" applyFont="1" applyFill="1" applyBorder="1" applyAlignment="1" applyProtection="1">
      <alignment horizontal="left" vertical="center" wrapText="1"/>
    </xf>
    <xf numFmtId="0" fontId="105" fillId="0" borderId="31" xfId="0" applyFont="1" applyFill="1" applyBorder="1" applyAlignment="1" applyProtection="1">
      <alignment horizontal="left" vertical="center" wrapText="1"/>
    </xf>
    <xf numFmtId="0" fontId="19" fillId="0" borderId="3" xfId="0" applyFont="1" applyFill="1" applyBorder="1" applyAlignment="1" applyProtection="1">
      <alignment horizontal="left" vertical="center" wrapText="1"/>
    </xf>
    <xf numFmtId="0" fontId="19" fillId="0" borderId="4" xfId="0" applyFont="1" applyFill="1" applyBorder="1" applyAlignment="1" applyProtection="1">
      <alignment horizontal="left" vertical="center" wrapText="1"/>
    </xf>
    <xf numFmtId="0" fontId="19" fillId="0" borderId="34" xfId="0" applyFont="1" applyFill="1" applyBorder="1" applyAlignment="1" applyProtection="1">
      <alignment horizontal="left" vertical="center" wrapText="1"/>
    </xf>
    <xf numFmtId="0" fontId="83" fillId="0" borderId="35" xfId="0" applyFont="1" applyFill="1" applyBorder="1" applyAlignment="1" applyProtection="1">
      <alignment horizontal="center" vertical="center"/>
    </xf>
    <xf numFmtId="0" fontId="83" fillId="0" borderId="19" xfId="0" applyFont="1" applyFill="1" applyBorder="1" applyAlignment="1" applyProtection="1">
      <alignment horizontal="center" vertical="center"/>
    </xf>
    <xf numFmtId="0" fontId="83" fillId="0" borderId="37" xfId="0" applyFont="1" applyFill="1" applyBorder="1" applyAlignment="1" applyProtection="1">
      <alignment horizontal="center" vertical="center"/>
    </xf>
    <xf numFmtId="0" fontId="19" fillId="0" borderId="2" xfId="0" applyFont="1" applyBorder="1" applyAlignment="1" applyProtection="1">
      <alignment horizontal="left" vertical="center" wrapText="1"/>
    </xf>
    <xf numFmtId="0" fontId="58" fillId="0" borderId="0" xfId="0" applyFont="1" applyBorder="1" applyAlignment="1" applyProtection="1">
      <alignment horizontal="left" vertical="center" wrapText="1"/>
    </xf>
    <xf numFmtId="0" fontId="58" fillId="0" borderId="20" xfId="0" applyFont="1" applyBorder="1" applyAlignment="1" applyProtection="1">
      <alignment horizontal="left" vertical="center" wrapText="1"/>
    </xf>
    <xf numFmtId="4" fontId="0" fillId="2" borderId="3" xfId="0" applyNumberFormat="1" applyFill="1" applyBorder="1" applyAlignment="1" applyProtection="1">
      <protection locked="0"/>
    </xf>
    <xf numFmtId="0" fontId="0" fillId="0" borderId="4" xfId="0" applyBorder="1" applyAlignment="1" applyProtection="1">
      <protection locked="0"/>
    </xf>
    <xf numFmtId="0" fontId="0" fillId="0" borderId="5" xfId="0" applyBorder="1" applyAlignment="1" applyProtection="1">
      <protection locked="0"/>
    </xf>
    <xf numFmtId="0" fontId="4" fillId="0" borderId="1" xfId="0" applyFont="1" applyBorder="1" applyAlignment="1" applyProtection="1">
      <alignment horizontal="left" vertical="center" wrapText="1"/>
      <protection hidden="1"/>
    </xf>
    <xf numFmtId="0" fontId="0" fillId="0" borderId="1" xfId="0" applyBorder="1" applyAlignment="1" applyProtection="1">
      <alignment horizontal="left" vertical="center" wrapText="1"/>
      <protection hidden="1"/>
    </xf>
    <xf numFmtId="0" fontId="3" fillId="0" borderId="1" xfId="0" applyFont="1" applyBorder="1" applyAlignment="1" applyProtection="1">
      <alignment horizontal="center"/>
      <protection hidden="1"/>
    </xf>
    <xf numFmtId="0" fontId="42" fillId="0" borderId="1" xfId="0" applyFont="1" applyBorder="1" applyAlignment="1" applyProtection="1">
      <alignment horizontal="center"/>
      <protection hidden="1"/>
    </xf>
    <xf numFmtId="4" fontId="0" fillId="2" borderId="3" xfId="0" quotePrefix="1" applyNumberFormat="1" applyFill="1" applyBorder="1" applyAlignment="1" applyProtection="1">
      <protection locked="0"/>
    </xf>
    <xf numFmtId="0" fontId="22" fillId="0" borderId="23" xfId="0" applyFont="1" applyBorder="1" applyAlignment="1" applyProtection="1">
      <alignment horizontal="center" vertical="center" wrapText="1"/>
      <protection hidden="1"/>
    </xf>
    <xf numFmtId="0" fontId="22" fillId="0" borderId="24" xfId="0" applyFont="1" applyBorder="1" applyAlignment="1" applyProtection="1">
      <alignment horizontal="center" vertical="center" wrapText="1"/>
      <protection hidden="1"/>
    </xf>
    <xf numFmtId="0" fontId="4" fillId="0" borderId="1" xfId="0" applyFont="1" applyBorder="1" applyAlignment="1" applyProtection="1">
      <alignment horizontal="center"/>
      <protection hidden="1"/>
    </xf>
    <xf numFmtId="49" fontId="3" fillId="0" borderId="1" xfId="0" applyNumberFormat="1" applyFont="1" applyBorder="1" applyAlignment="1" applyProtection="1">
      <alignment horizontal="center"/>
      <protection hidden="1"/>
    </xf>
    <xf numFmtId="0" fontId="3" fillId="4" borderId="1" xfId="0" applyFont="1" applyFill="1" applyBorder="1" applyAlignment="1" applyProtection="1">
      <alignment horizontal="center"/>
      <protection hidden="1"/>
    </xf>
    <xf numFmtId="0" fontId="11" fillId="3" borderId="22" xfId="0" applyFont="1" applyFill="1" applyBorder="1" applyAlignment="1" applyProtection="1">
      <alignment horizontal="center"/>
      <protection hidden="1"/>
    </xf>
    <xf numFmtId="0" fontId="11" fillId="3" borderId="23" xfId="0" applyFont="1" applyFill="1" applyBorder="1" applyAlignment="1" applyProtection="1">
      <alignment horizontal="center"/>
      <protection hidden="1"/>
    </xf>
    <xf numFmtId="0" fontId="11" fillId="3" borderId="24" xfId="0" applyFont="1" applyFill="1" applyBorder="1" applyAlignment="1" applyProtection="1">
      <alignment horizontal="center"/>
      <protection hidden="1"/>
    </xf>
    <xf numFmtId="0" fontId="4" fillId="0" borderId="1" xfId="0" applyFont="1" applyBorder="1" applyAlignment="1" applyProtection="1">
      <alignment horizontal="left"/>
      <protection hidden="1"/>
    </xf>
    <xf numFmtId="0" fontId="0" fillId="3" borderId="23" xfId="0" applyFill="1" applyBorder="1" applyAlignment="1" applyProtection="1">
      <protection hidden="1"/>
    </xf>
    <xf numFmtId="0" fontId="0" fillId="3" borderId="24" xfId="0" applyFill="1" applyBorder="1" applyAlignment="1" applyProtection="1">
      <protection hidden="1"/>
    </xf>
    <xf numFmtId="0" fontId="2" fillId="4" borderId="0"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3" fillId="4" borderId="7" xfId="0" applyFont="1" applyFill="1" applyBorder="1" applyAlignment="1" applyProtection="1">
      <alignment horizontal="center" vertical="center"/>
      <protection hidden="1"/>
    </xf>
    <xf numFmtId="0" fontId="3" fillId="4" borderId="12" xfId="0" applyFont="1" applyFill="1" applyBorder="1" applyAlignment="1" applyProtection="1">
      <alignment horizontal="center" vertical="center"/>
      <protection hidden="1"/>
    </xf>
    <xf numFmtId="0" fontId="3" fillId="4" borderId="2" xfId="0" applyFont="1" applyFill="1" applyBorder="1" applyAlignment="1" applyProtection="1">
      <alignment horizontal="center" vertical="center"/>
      <protection hidden="1"/>
    </xf>
    <xf numFmtId="0" fontId="3" fillId="4" borderId="8" xfId="0" applyFont="1" applyFill="1" applyBorder="1" applyAlignment="1" applyProtection="1">
      <alignment horizontal="center" vertical="center"/>
      <protection hidden="1"/>
    </xf>
    <xf numFmtId="0" fontId="3" fillId="4" borderId="6" xfId="0" applyFont="1" applyFill="1" applyBorder="1" applyAlignment="1" applyProtection="1">
      <alignment horizontal="center" vertical="center"/>
      <protection hidden="1"/>
    </xf>
    <xf numFmtId="0" fontId="3" fillId="4" borderId="10" xfId="0" applyFont="1" applyFill="1" applyBorder="1" applyAlignment="1" applyProtection="1">
      <alignment horizontal="center" vertical="center"/>
      <protection hidden="1"/>
    </xf>
    <xf numFmtId="0" fontId="52" fillId="0" borderId="1" xfId="0" applyFont="1" applyBorder="1" applyAlignment="1" applyProtection="1">
      <alignment horizontal="center" vertical="center"/>
      <protection hidden="1"/>
    </xf>
    <xf numFmtId="0" fontId="82" fillId="0" borderId="1" xfId="0" applyFont="1" applyBorder="1" applyAlignment="1" applyProtection="1">
      <alignment horizontal="center" vertical="center"/>
      <protection hidden="1"/>
    </xf>
    <xf numFmtId="0" fontId="0" fillId="4" borderId="7" xfId="0" applyFill="1" applyBorder="1" applyAlignment="1" applyProtection="1">
      <alignment horizontal="left" vertical="center" wrapText="1"/>
      <protection hidden="1"/>
    </xf>
    <xf numFmtId="0" fontId="0" fillId="4" borderId="11" xfId="0" applyFill="1" applyBorder="1" applyAlignment="1" applyProtection="1">
      <alignment horizontal="left" vertical="center" wrapText="1"/>
      <protection hidden="1"/>
    </xf>
    <xf numFmtId="0" fontId="0" fillId="0" borderId="11" xfId="0" applyBorder="1" applyAlignment="1" applyProtection="1">
      <protection hidden="1"/>
    </xf>
    <xf numFmtId="0" fontId="0" fillId="0" borderId="12" xfId="0" applyBorder="1" applyAlignment="1" applyProtection="1">
      <protection hidden="1"/>
    </xf>
    <xf numFmtId="0" fontId="0" fillId="0" borderId="2" xfId="0" applyBorder="1" applyAlignment="1" applyProtection="1">
      <alignment wrapText="1"/>
      <protection hidden="1"/>
    </xf>
    <xf numFmtId="0" fontId="0" fillId="0" borderId="0" xfId="0" applyBorder="1" applyAlignment="1" applyProtection="1">
      <alignment wrapText="1"/>
      <protection hidden="1"/>
    </xf>
    <xf numFmtId="0" fontId="0" fillId="0" borderId="0" xfId="0" applyBorder="1" applyAlignment="1" applyProtection="1">
      <protection hidden="1"/>
    </xf>
    <xf numFmtId="0" fontId="0" fillId="0" borderId="8" xfId="0" applyBorder="1" applyAlignment="1" applyProtection="1">
      <protection hidden="1"/>
    </xf>
    <xf numFmtId="0" fontId="0" fillId="0" borderId="6" xfId="0" applyBorder="1" applyAlignment="1" applyProtection="1">
      <alignment wrapText="1"/>
      <protection hidden="1"/>
    </xf>
    <xf numFmtId="0" fontId="0" fillId="0" borderId="9" xfId="0" applyBorder="1" applyAlignment="1" applyProtection="1">
      <alignment wrapText="1"/>
      <protection hidden="1"/>
    </xf>
    <xf numFmtId="0" fontId="0" fillId="0" borderId="9" xfId="0" applyBorder="1" applyAlignment="1" applyProtection="1">
      <protection hidden="1"/>
    </xf>
    <xf numFmtId="0" fontId="0" fillId="0" borderId="10" xfId="0" applyBorder="1" applyAlignment="1" applyProtection="1">
      <protection hidden="1"/>
    </xf>
    <xf numFmtId="0" fontId="52" fillId="0" borderId="1" xfId="0" applyFont="1" applyBorder="1" applyAlignment="1" applyProtection="1">
      <alignment horizontal="center" vertical="center" textRotation="90"/>
      <protection hidden="1"/>
    </xf>
    <xf numFmtId="0" fontId="82" fillId="0" borderId="1" xfId="0" applyFont="1" applyBorder="1" applyAlignment="1" applyProtection="1">
      <alignment horizontal="center" vertical="center" textRotation="90"/>
      <protection hidden="1"/>
    </xf>
  </cellXfs>
  <cellStyles count="2">
    <cellStyle name="Normale" xfId="0" builtinId="0"/>
    <cellStyle name="Normale 2" xfId="1"/>
  </cellStyles>
  <dxfs count="0"/>
  <tableStyles count="0" defaultTableStyle="TableStyleMedium2" defaultPivotStyle="PivotStyleMedium9"/>
  <colors>
    <mruColors>
      <color rgb="FFB2ECC9"/>
      <color rgb="FF50D09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9525</xdr:colOff>
      <xdr:row>17</xdr:row>
      <xdr:rowOff>114300</xdr:rowOff>
    </xdr:from>
    <xdr:to>
      <xdr:col>12</xdr:col>
      <xdr:colOff>733425</xdr:colOff>
      <xdr:row>17</xdr:row>
      <xdr:rowOff>114300</xdr:rowOff>
    </xdr:to>
    <xdr:cxnSp macro="">
      <xdr:nvCxnSpPr>
        <xdr:cNvPr id="2" name="Connettore 2 1"/>
        <xdr:cNvCxnSpPr/>
      </xdr:nvCxnSpPr>
      <xdr:spPr>
        <a:xfrm>
          <a:off x="12087225" y="4495800"/>
          <a:ext cx="723900"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9525</xdr:colOff>
      <xdr:row>33</xdr:row>
      <xdr:rowOff>484094</xdr:rowOff>
    </xdr:from>
    <xdr:to>
      <xdr:col>19</xdr:col>
      <xdr:colOff>733425</xdr:colOff>
      <xdr:row>33</xdr:row>
      <xdr:rowOff>484094</xdr:rowOff>
    </xdr:to>
    <xdr:cxnSp macro="">
      <xdr:nvCxnSpPr>
        <xdr:cNvPr id="2" name="Connettore 2 1"/>
        <xdr:cNvCxnSpPr/>
      </xdr:nvCxnSpPr>
      <xdr:spPr>
        <a:xfrm>
          <a:off x="23326725" y="8923244"/>
          <a:ext cx="723900"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9525</xdr:colOff>
      <xdr:row>33</xdr:row>
      <xdr:rowOff>484094</xdr:rowOff>
    </xdr:from>
    <xdr:to>
      <xdr:col>19</xdr:col>
      <xdr:colOff>733425</xdr:colOff>
      <xdr:row>33</xdr:row>
      <xdr:rowOff>484094</xdr:rowOff>
    </xdr:to>
    <xdr:cxnSp macro="">
      <xdr:nvCxnSpPr>
        <xdr:cNvPr id="2" name="Connettore 2 1"/>
        <xdr:cNvCxnSpPr/>
      </xdr:nvCxnSpPr>
      <xdr:spPr>
        <a:xfrm>
          <a:off x="24158201" y="8429065"/>
          <a:ext cx="723900"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9525</xdr:colOff>
      <xdr:row>33</xdr:row>
      <xdr:rowOff>484094</xdr:rowOff>
    </xdr:from>
    <xdr:to>
      <xdr:col>19</xdr:col>
      <xdr:colOff>733425</xdr:colOff>
      <xdr:row>33</xdr:row>
      <xdr:rowOff>484094</xdr:rowOff>
    </xdr:to>
    <xdr:cxnSp macro="">
      <xdr:nvCxnSpPr>
        <xdr:cNvPr id="2" name="Connettore 2 1"/>
        <xdr:cNvCxnSpPr/>
      </xdr:nvCxnSpPr>
      <xdr:spPr>
        <a:xfrm>
          <a:off x="23393400" y="8923244"/>
          <a:ext cx="723900"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0</xdr:colOff>
      <xdr:row>31</xdr:row>
      <xdr:rowOff>137583</xdr:rowOff>
    </xdr:from>
    <xdr:to>
      <xdr:col>20</xdr:col>
      <xdr:colOff>465667</xdr:colOff>
      <xdr:row>31</xdr:row>
      <xdr:rowOff>142876</xdr:rowOff>
    </xdr:to>
    <xdr:cxnSp macro="">
      <xdr:nvCxnSpPr>
        <xdr:cNvPr id="3" name="Connettore 2 2"/>
        <xdr:cNvCxnSpPr/>
      </xdr:nvCxnSpPr>
      <xdr:spPr>
        <a:xfrm flipV="1">
          <a:off x="25495250" y="8456083"/>
          <a:ext cx="941917" cy="5293"/>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0</xdr:colOff>
      <xdr:row>31</xdr:row>
      <xdr:rowOff>133350</xdr:rowOff>
    </xdr:from>
    <xdr:to>
      <xdr:col>20</xdr:col>
      <xdr:colOff>438150</xdr:colOff>
      <xdr:row>31</xdr:row>
      <xdr:rowOff>142875</xdr:rowOff>
    </xdr:to>
    <xdr:cxnSp macro="">
      <xdr:nvCxnSpPr>
        <xdr:cNvPr id="2" name="Connettore 2 1"/>
        <xdr:cNvCxnSpPr/>
      </xdr:nvCxnSpPr>
      <xdr:spPr>
        <a:xfrm flipV="1">
          <a:off x="24793575" y="8353425"/>
          <a:ext cx="914400" cy="9525"/>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tabSelected="1" topLeftCell="A4" workbookViewId="0">
      <selection activeCell="D4" sqref="D4:G4"/>
    </sheetView>
  </sheetViews>
  <sheetFormatPr defaultRowHeight="15" x14ac:dyDescent="0.25"/>
  <cols>
    <col min="1" max="1" width="12.7109375" style="14" customWidth="1"/>
    <col min="2" max="3" width="14.42578125" style="14" customWidth="1"/>
    <col min="4" max="8" width="12.7109375" style="14" customWidth="1"/>
    <col min="9" max="256" width="9.140625" style="14"/>
    <col min="257" max="257" width="12.7109375" style="14" customWidth="1"/>
    <col min="258" max="259" width="14.42578125" style="14" customWidth="1"/>
    <col min="260" max="264" width="12.7109375" style="14" customWidth="1"/>
    <col min="265" max="512" width="9.140625" style="14"/>
    <col min="513" max="513" width="12.7109375" style="14" customWidth="1"/>
    <col min="514" max="515" width="14.42578125" style="14" customWidth="1"/>
    <col min="516" max="520" width="12.7109375" style="14" customWidth="1"/>
    <col min="521" max="768" width="9.140625" style="14"/>
    <col min="769" max="769" width="12.7109375" style="14" customWidth="1"/>
    <col min="770" max="771" width="14.42578125" style="14" customWidth="1"/>
    <col min="772" max="776" width="12.7109375" style="14" customWidth="1"/>
    <col min="777" max="1024" width="9.140625" style="14"/>
    <col min="1025" max="1025" width="12.7109375" style="14" customWidth="1"/>
    <col min="1026" max="1027" width="14.42578125" style="14" customWidth="1"/>
    <col min="1028" max="1032" width="12.7109375" style="14" customWidth="1"/>
    <col min="1033" max="1280" width="9.140625" style="14"/>
    <col min="1281" max="1281" width="12.7109375" style="14" customWidth="1"/>
    <col min="1282" max="1283" width="14.42578125" style="14" customWidth="1"/>
    <col min="1284" max="1288" width="12.7109375" style="14" customWidth="1"/>
    <col min="1289" max="1536" width="9.140625" style="14"/>
    <col min="1537" max="1537" width="12.7109375" style="14" customWidth="1"/>
    <col min="1538" max="1539" width="14.42578125" style="14" customWidth="1"/>
    <col min="1540" max="1544" width="12.7109375" style="14" customWidth="1"/>
    <col min="1545" max="1792" width="9.140625" style="14"/>
    <col min="1793" max="1793" width="12.7109375" style="14" customWidth="1"/>
    <col min="1794" max="1795" width="14.42578125" style="14" customWidth="1"/>
    <col min="1796" max="1800" width="12.7109375" style="14" customWidth="1"/>
    <col min="1801" max="2048" width="9.140625" style="14"/>
    <col min="2049" max="2049" width="12.7109375" style="14" customWidth="1"/>
    <col min="2050" max="2051" width="14.42578125" style="14" customWidth="1"/>
    <col min="2052" max="2056" width="12.7109375" style="14" customWidth="1"/>
    <col min="2057" max="2304" width="9.140625" style="14"/>
    <col min="2305" max="2305" width="12.7109375" style="14" customWidth="1"/>
    <col min="2306" max="2307" width="14.42578125" style="14" customWidth="1"/>
    <col min="2308" max="2312" width="12.7109375" style="14" customWidth="1"/>
    <col min="2313" max="2560" width="9.140625" style="14"/>
    <col min="2561" max="2561" width="12.7109375" style="14" customWidth="1"/>
    <col min="2562" max="2563" width="14.42578125" style="14" customWidth="1"/>
    <col min="2564" max="2568" width="12.7109375" style="14" customWidth="1"/>
    <col min="2569" max="2816" width="9.140625" style="14"/>
    <col min="2817" max="2817" width="12.7109375" style="14" customWidth="1"/>
    <col min="2818" max="2819" width="14.42578125" style="14" customWidth="1"/>
    <col min="2820" max="2824" width="12.7109375" style="14" customWidth="1"/>
    <col min="2825" max="3072" width="9.140625" style="14"/>
    <col min="3073" max="3073" width="12.7109375" style="14" customWidth="1"/>
    <col min="3074" max="3075" width="14.42578125" style="14" customWidth="1"/>
    <col min="3076" max="3080" width="12.7109375" style="14" customWidth="1"/>
    <col min="3081" max="3328" width="9.140625" style="14"/>
    <col min="3329" max="3329" width="12.7109375" style="14" customWidth="1"/>
    <col min="3330" max="3331" width="14.42578125" style="14" customWidth="1"/>
    <col min="3332" max="3336" width="12.7109375" style="14" customWidth="1"/>
    <col min="3337" max="3584" width="9.140625" style="14"/>
    <col min="3585" max="3585" width="12.7109375" style="14" customWidth="1"/>
    <col min="3586" max="3587" width="14.42578125" style="14" customWidth="1"/>
    <col min="3588" max="3592" width="12.7109375" style="14" customWidth="1"/>
    <col min="3593" max="3840" width="9.140625" style="14"/>
    <col min="3841" max="3841" width="12.7109375" style="14" customWidth="1"/>
    <col min="3842" max="3843" width="14.42578125" style="14" customWidth="1"/>
    <col min="3844" max="3848" width="12.7109375" style="14" customWidth="1"/>
    <col min="3849" max="4096" width="9.140625" style="14"/>
    <col min="4097" max="4097" width="12.7109375" style="14" customWidth="1"/>
    <col min="4098" max="4099" width="14.42578125" style="14" customWidth="1"/>
    <col min="4100" max="4104" width="12.7109375" style="14" customWidth="1"/>
    <col min="4105" max="4352" width="9.140625" style="14"/>
    <col min="4353" max="4353" width="12.7109375" style="14" customWidth="1"/>
    <col min="4354" max="4355" width="14.42578125" style="14" customWidth="1"/>
    <col min="4356" max="4360" width="12.7109375" style="14" customWidth="1"/>
    <col min="4361" max="4608" width="9.140625" style="14"/>
    <col min="4609" max="4609" width="12.7109375" style="14" customWidth="1"/>
    <col min="4610" max="4611" width="14.42578125" style="14" customWidth="1"/>
    <col min="4612" max="4616" width="12.7109375" style="14" customWidth="1"/>
    <col min="4617" max="4864" width="9.140625" style="14"/>
    <col min="4865" max="4865" width="12.7109375" style="14" customWidth="1"/>
    <col min="4866" max="4867" width="14.42578125" style="14" customWidth="1"/>
    <col min="4868" max="4872" width="12.7109375" style="14" customWidth="1"/>
    <col min="4873" max="5120" width="9.140625" style="14"/>
    <col min="5121" max="5121" width="12.7109375" style="14" customWidth="1"/>
    <col min="5122" max="5123" width="14.42578125" style="14" customWidth="1"/>
    <col min="5124" max="5128" width="12.7109375" style="14" customWidth="1"/>
    <col min="5129" max="5376" width="9.140625" style="14"/>
    <col min="5377" max="5377" width="12.7109375" style="14" customWidth="1"/>
    <col min="5378" max="5379" width="14.42578125" style="14" customWidth="1"/>
    <col min="5380" max="5384" width="12.7109375" style="14" customWidth="1"/>
    <col min="5385" max="5632" width="9.140625" style="14"/>
    <col min="5633" max="5633" width="12.7109375" style="14" customWidth="1"/>
    <col min="5634" max="5635" width="14.42578125" style="14" customWidth="1"/>
    <col min="5636" max="5640" width="12.7109375" style="14" customWidth="1"/>
    <col min="5641" max="5888" width="9.140625" style="14"/>
    <col min="5889" max="5889" width="12.7109375" style="14" customWidth="1"/>
    <col min="5890" max="5891" width="14.42578125" style="14" customWidth="1"/>
    <col min="5892" max="5896" width="12.7109375" style="14" customWidth="1"/>
    <col min="5897" max="6144" width="9.140625" style="14"/>
    <col min="6145" max="6145" width="12.7109375" style="14" customWidth="1"/>
    <col min="6146" max="6147" width="14.42578125" style="14" customWidth="1"/>
    <col min="6148" max="6152" width="12.7109375" style="14" customWidth="1"/>
    <col min="6153" max="6400" width="9.140625" style="14"/>
    <col min="6401" max="6401" width="12.7109375" style="14" customWidth="1"/>
    <col min="6402" max="6403" width="14.42578125" style="14" customWidth="1"/>
    <col min="6404" max="6408" width="12.7109375" style="14" customWidth="1"/>
    <col min="6409" max="6656" width="9.140625" style="14"/>
    <col min="6657" max="6657" width="12.7109375" style="14" customWidth="1"/>
    <col min="6658" max="6659" width="14.42578125" style="14" customWidth="1"/>
    <col min="6660" max="6664" width="12.7109375" style="14" customWidth="1"/>
    <col min="6665" max="6912" width="9.140625" style="14"/>
    <col min="6913" max="6913" width="12.7109375" style="14" customWidth="1"/>
    <col min="6914" max="6915" width="14.42578125" style="14" customWidth="1"/>
    <col min="6916" max="6920" width="12.7109375" style="14" customWidth="1"/>
    <col min="6921" max="7168" width="9.140625" style="14"/>
    <col min="7169" max="7169" width="12.7109375" style="14" customWidth="1"/>
    <col min="7170" max="7171" width="14.42578125" style="14" customWidth="1"/>
    <col min="7172" max="7176" width="12.7109375" style="14" customWidth="1"/>
    <col min="7177" max="7424" width="9.140625" style="14"/>
    <col min="7425" max="7425" width="12.7109375" style="14" customWidth="1"/>
    <col min="7426" max="7427" width="14.42578125" style="14" customWidth="1"/>
    <col min="7428" max="7432" width="12.7109375" style="14" customWidth="1"/>
    <col min="7433" max="7680" width="9.140625" style="14"/>
    <col min="7681" max="7681" width="12.7109375" style="14" customWidth="1"/>
    <col min="7682" max="7683" width="14.42578125" style="14" customWidth="1"/>
    <col min="7684" max="7688" width="12.7109375" style="14" customWidth="1"/>
    <col min="7689" max="7936" width="9.140625" style="14"/>
    <col min="7937" max="7937" width="12.7109375" style="14" customWidth="1"/>
    <col min="7938" max="7939" width="14.42578125" style="14" customWidth="1"/>
    <col min="7940" max="7944" width="12.7109375" style="14" customWidth="1"/>
    <col min="7945" max="8192" width="9.140625" style="14"/>
    <col min="8193" max="8193" width="12.7109375" style="14" customWidth="1"/>
    <col min="8194" max="8195" width="14.42578125" style="14" customWidth="1"/>
    <col min="8196" max="8200" width="12.7109375" style="14" customWidth="1"/>
    <col min="8201" max="8448" width="9.140625" style="14"/>
    <col min="8449" max="8449" width="12.7109375" style="14" customWidth="1"/>
    <col min="8450" max="8451" width="14.42578125" style="14" customWidth="1"/>
    <col min="8452" max="8456" width="12.7109375" style="14" customWidth="1"/>
    <col min="8457" max="8704" width="9.140625" style="14"/>
    <col min="8705" max="8705" width="12.7109375" style="14" customWidth="1"/>
    <col min="8706" max="8707" width="14.42578125" style="14" customWidth="1"/>
    <col min="8708" max="8712" width="12.7109375" style="14" customWidth="1"/>
    <col min="8713" max="8960" width="9.140625" style="14"/>
    <col min="8961" max="8961" width="12.7109375" style="14" customWidth="1"/>
    <col min="8962" max="8963" width="14.42578125" style="14" customWidth="1"/>
    <col min="8964" max="8968" width="12.7109375" style="14" customWidth="1"/>
    <col min="8969" max="9216" width="9.140625" style="14"/>
    <col min="9217" max="9217" width="12.7109375" style="14" customWidth="1"/>
    <col min="9218" max="9219" width="14.42578125" style="14" customWidth="1"/>
    <col min="9220" max="9224" width="12.7109375" style="14" customWidth="1"/>
    <col min="9225" max="9472" width="9.140625" style="14"/>
    <col min="9473" max="9473" width="12.7109375" style="14" customWidth="1"/>
    <col min="9474" max="9475" width="14.42578125" style="14" customWidth="1"/>
    <col min="9476" max="9480" width="12.7109375" style="14" customWidth="1"/>
    <col min="9481" max="9728" width="9.140625" style="14"/>
    <col min="9729" max="9729" width="12.7109375" style="14" customWidth="1"/>
    <col min="9730" max="9731" width="14.42578125" style="14" customWidth="1"/>
    <col min="9732" max="9736" width="12.7109375" style="14" customWidth="1"/>
    <col min="9737" max="9984" width="9.140625" style="14"/>
    <col min="9985" max="9985" width="12.7109375" style="14" customWidth="1"/>
    <col min="9986" max="9987" width="14.42578125" style="14" customWidth="1"/>
    <col min="9988" max="9992" width="12.7109375" style="14" customWidth="1"/>
    <col min="9993" max="10240" width="9.140625" style="14"/>
    <col min="10241" max="10241" width="12.7109375" style="14" customWidth="1"/>
    <col min="10242" max="10243" width="14.42578125" style="14" customWidth="1"/>
    <col min="10244" max="10248" width="12.7109375" style="14" customWidth="1"/>
    <col min="10249" max="10496" width="9.140625" style="14"/>
    <col min="10497" max="10497" width="12.7109375" style="14" customWidth="1"/>
    <col min="10498" max="10499" width="14.42578125" style="14" customWidth="1"/>
    <col min="10500" max="10504" width="12.7109375" style="14" customWidth="1"/>
    <col min="10505" max="10752" width="9.140625" style="14"/>
    <col min="10753" max="10753" width="12.7109375" style="14" customWidth="1"/>
    <col min="10754" max="10755" width="14.42578125" style="14" customWidth="1"/>
    <col min="10756" max="10760" width="12.7109375" style="14" customWidth="1"/>
    <col min="10761" max="11008" width="9.140625" style="14"/>
    <col min="11009" max="11009" width="12.7109375" style="14" customWidth="1"/>
    <col min="11010" max="11011" width="14.42578125" style="14" customWidth="1"/>
    <col min="11012" max="11016" width="12.7109375" style="14" customWidth="1"/>
    <col min="11017" max="11264" width="9.140625" style="14"/>
    <col min="11265" max="11265" width="12.7109375" style="14" customWidth="1"/>
    <col min="11266" max="11267" width="14.42578125" style="14" customWidth="1"/>
    <col min="11268" max="11272" width="12.7109375" style="14" customWidth="1"/>
    <col min="11273" max="11520" width="9.140625" style="14"/>
    <col min="11521" max="11521" width="12.7109375" style="14" customWidth="1"/>
    <col min="11522" max="11523" width="14.42578125" style="14" customWidth="1"/>
    <col min="11524" max="11528" width="12.7109375" style="14" customWidth="1"/>
    <col min="11529" max="11776" width="9.140625" style="14"/>
    <col min="11777" max="11777" width="12.7109375" style="14" customWidth="1"/>
    <col min="11778" max="11779" width="14.42578125" style="14" customWidth="1"/>
    <col min="11780" max="11784" width="12.7109375" style="14" customWidth="1"/>
    <col min="11785" max="12032" width="9.140625" style="14"/>
    <col min="12033" max="12033" width="12.7109375" style="14" customWidth="1"/>
    <col min="12034" max="12035" width="14.42578125" style="14" customWidth="1"/>
    <col min="12036" max="12040" width="12.7109375" style="14" customWidth="1"/>
    <col min="12041" max="12288" width="9.140625" style="14"/>
    <col min="12289" max="12289" width="12.7109375" style="14" customWidth="1"/>
    <col min="12290" max="12291" width="14.42578125" style="14" customWidth="1"/>
    <col min="12292" max="12296" width="12.7109375" style="14" customWidth="1"/>
    <col min="12297" max="12544" width="9.140625" style="14"/>
    <col min="12545" max="12545" width="12.7109375" style="14" customWidth="1"/>
    <col min="12546" max="12547" width="14.42578125" style="14" customWidth="1"/>
    <col min="12548" max="12552" width="12.7109375" style="14" customWidth="1"/>
    <col min="12553" max="12800" width="9.140625" style="14"/>
    <col min="12801" max="12801" width="12.7109375" style="14" customWidth="1"/>
    <col min="12802" max="12803" width="14.42578125" style="14" customWidth="1"/>
    <col min="12804" max="12808" width="12.7109375" style="14" customWidth="1"/>
    <col min="12809" max="13056" width="9.140625" style="14"/>
    <col min="13057" max="13057" width="12.7109375" style="14" customWidth="1"/>
    <col min="13058" max="13059" width="14.42578125" style="14" customWidth="1"/>
    <col min="13060" max="13064" width="12.7109375" style="14" customWidth="1"/>
    <col min="13065" max="13312" width="9.140625" style="14"/>
    <col min="13313" max="13313" width="12.7109375" style="14" customWidth="1"/>
    <col min="13314" max="13315" width="14.42578125" style="14" customWidth="1"/>
    <col min="13316" max="13320" width="12.7109375" style="14" customWidth="1"/>
    <col min="13321" max="13568" width="9.140625" style="14"/>
    <col min="13569" max="13569" width="12.7109375" style="14" customWidth="1"/>
    <col min="13570" max="13571" width="14.42578125" style="14" customWidth="1"/>
    <col min="13572" max="13576" width="12.7109375" style="14" customWidth="1"/>
    <col min="13577" max="13824" width="9.140625" style="14"/>
    <col min="13825" max="13825" width="12.7109375" style="14" customWidth="1"/>
    <col min="13826" max="13827" width="14.42578125" style="14" customWidth="1"/>
    <col min="13828" max="13832" width="12.7109375" style="14" customWidth="1"/>
    <col min="13833" max="14080" width="9.140625" style="14"/>
    <col min="14081" max="14081" width="12.7109375" style="14" customWidth="1"/>
    <col min="14082" max="14083" width="14.42578125" style="14" customWidth="1"/>
    <col min="14084" max="14088" width="12.7109375" style="14" customWidth="1"/>
    <col min="14089" max="14336" width="9.140625" style="14"/>
    <col min="14337" max="14337" width="12.7109375" style="14" customWidth="1"/>
    <col min="14338" max="14339" width="14.42578125" style="14" customWidth="1"/>
    <col min="14340" max="14344" width="12.7109375" style="14" customWidth="1"/>
    <col min="14345" max="14592" width="9.140625" style="14"/>
    <col min="14593" max="14593" width="12.7109375" style="14" customWidth="1"/>
    <col min="14594" max="14595" width="14.42578125" style="14" customWidth="1"/>
    <col min="14596" max="14600" width="12.7109375" style="14" customWidth="1"/>
    <col min="14601" max="14848" width="9.140625" style="14"/>
    <col min="14849" max="14849" width="12.7109375" style="14" customWidth="1"/>
    <col min="14850" max="14851" width="14.42578125" style="14" customWidth="1"/>
    <col min="14852" max="14856" width="12.7109375" style="14" customWidth="1"/>
    <col min="14857" max="15104" width="9.140625" style="14"/>
    <col min="15105" max="15105" width="12.7109375" style="14" customWidth="1"/>
    <col min="15106" max="15107" width="14.42578125" style="14" customWidth="1"/>
    <col min="15108" max="15112" width="12.7109375" style="14" customWidth="1"/>
    <col min="15113" max="15360" width="9.140625" style="14"/>
    <col min="15361" max="15361" width="12.7109375" style="14" customWidth="1"/>
    <col min="15362" max="15363" width="14.42578125" style="14" customWidth="1"/>
    <col min="15364" max="15368" width="12.7109375" style="14" customWidth="1"/>
    <col min="15369" max="15616" width="9.140625" style="14"/>
    <col min="15617" max="15617" width="12.7109375" style="14" customWidth="1"/>
    <col min="15618" max="15619" width="14.42578125" style="14" customWidth="1"/>
    <col min="15620" max="15624" width="12.7109375" style="14" customWidth="1"/>
    <col min="15625" max="15872" width="9.140625" style="14"/>
    <col min="15873" max="15873" width="12.7109375" style="14" customWidth="1"/>
    <col min="15874" max="15875" width="14.42578125" style="14" customWidth="1"/>
    <col min="15876" max="15880" width="12.7109375" style="14" customWidth="1"/>
    <col min="15881" max="16128" width="9.140625" style="14"/>
    <col min="16129" max="16129" width="12.7109375" style="14" customWidth="1"/>
    <col min="16130" max="16131" width="14.42578125" style="14" customWidth="1"/>
    <col min="16132" max="16136" width="12.7109375" style="14" customWidth="1"/>
    <col min="16137" max="16384" width="9.140625" style="14"/>
  </cols>
  <sheetData>
    <row r="1" spans="1:8" ht="15.75" thickBot="1" x14ac:dyDescent="0.3">
      <c r="A1" s="23"/>
      <c r="B1" s="23"/>
      <c r="C1" s="23"/>
      <c r="D1" s="23"/>
      <c r="E1" s="23"/>
      <c r="F1" s="23"/>
      <c r="G1" s="23"/>
      <c r="H1" s="23"/>
    </row>
    <row r="2" spans="1:8" ht="18.75" x14ac:dyDescent="0.3">
      <c r="A2" s="421" t="s">
        <v>14</v>
      </c>
      <c r="B2" s="422"/>
      <c r="C2" s="422"/>
      <c r="D2" s="422"/>
      <c r="E2" s="422"/>
      <c r="F2" s="422"/>
      <c r="G2" s="422"/>
      <c r="H2" s="423"/>
    </row>
    <row r="3" spans="1:8" x14ac:dyDescent="0.25">
      <c r="A3" s="21"/>
      <c r="B3" s="23"/>
      <c r="C3" s="23"/>
      <c r="D3" s="23"/>
      <c r="E3" s="23"/>
      <c r="F3" s="23"/>
      <c r="G3" s="23"/>
      <c r="H3" s="22"/>
    </row>
    <row r="4" spans="1:8" x14ac:dyDescent="0.25">
      <c r="A4" s="352" t="s">
        <v>15</v>
      </c>
      <c r="B4" s="23" t="s">
        <v>16</v>
      </c>
      <c r="C4" s="23"/>
      <c r="D4" s="417"/>
      <c r="E4" s="418"/>
      <c r="F4" s="418"/>
      <c r="G4" s="419"/>
      <c r="H4" s="353"/>
    </row>
    <row r="5" spans="1:8" ht="14.45" x14ac:dyDescent="0.3">
      <c r="A5" s="352"/>
      <c r="B5" s="23"/>
      <c r="C5" s="23"/>
      <c r="D5" s="23"/>
      <c r="E5" s="23"/>
      <c r="F5" s="23"/>
      <c r="G5" s="23"/>
      <c r="H5" s="22"/>
    </row>
    <row r="6" spans="1:8" ht="15" customHeight="1" x14ac:dyDescent="0.3">
      <c r="A6" s="352" t="s">
        <v>17</v>
      </c>
      <c r="B6" s="23" t="s">
        <v>18</v>
      </c>
      <c r="C6" s="23"/>
      <c r="D6" s="417"/>
      <c r="E6" s="418"/>
      <c r="F6" s="418"/>
      <c r="G6" s="419"/>
      <c r="H6" s="353"/>
    </row>
    <row r="7" spans="1:8" ht="14.45" x14ac:dyDescent="0.3">
      <c r="A7" s="352"/>
      <c r="B7" s="23"/>
      <c r="C7" s="23"/>
      <c r="D7" s="23"/>
      <c r="E7" s="23"/>
      <c r="F7" s="23"/>
      <c r="G7" s="23"/>
      <c r="H7" s="22"/>
    </row>
    <row r="8" spans="1:8" ht="15" customHeight="1" x14ac:dyDescent="0.3">
      <c r="A8" s="352" t="s">
        <v>19</v>
      </c>
      <c r="B8" s="23" t="s">
        <v>20</v>
      </c>
      <c r="C8" s="23"/>
      <c r="D8" s="420"/>
      <c r="E8" s="418"/>
      <c r="F8" s="418"/>
      <c r="G8" s="419"/>
      <c r="H8" s="353"/>
    </row>
    <row r="9" spans="1:8" ht="14.45" x14ac:dyDescent="0.3">
      <c r="A9" s="352"/>
      <c r="B9" s="23"/>
      <c r="C9" s="23"/>
      <c r="D9" s="23"/>
      <c r="E9" s="23"/>
      <c r="F9" s="23"/>
      <c r="G9" s="23"/>
      <c r="H9" s="22"/>
    </row>
    <row r="10" spans="1:8" ht="15" customHeight="1" x14ac:dyDescent="0.3">
      <c r="A10" s="352" t="s">
        <v>21</v>
      </c>
      <c r="B10" s="23" t="s">
        <v>22</v>
      </c>
      <c r="C10" s="23"/>
      <c r="D10" s="417"/>
      <c r="E10" s="418"/>
      <c r="F10" s="418"/>
      <c r="G10" s="419"/>
      <c r="H10" s="353"/>
    </row>
    <row r="11" spans="1:8" ht="14.45" x14ac:dyDescent="0.3">
      <c r="A11" s="352"/>
      <c r="B11" s="23"/>
      <c r="C11" s="23"/>
      <c r="D11" s="23"/>
      <c r="E11" s="23"/>
      <c r="F11" s="23"/>
      <c r="G11" s="23"/>
      <c r="H11" s="22"/>
    </row>
    <row r="12" spans="1:8" ht="15" customHeight="1" x14ac:dyDescent="0.3">
      <c r="A12" s="352" t="s">
        <v>23</v>
      </c>
      <c r="B12" s="23" t="s">
        <v>24</v>
      </c>
      <c r="C12" s="23"/>
      <c r="D12" s="417"/>
      <c r="E12" s="418"/>
      <c r="F12" s="418"/>
      <c r="G12" s="419"/>
      <c r="H12" s="353"/>
    </row>
    <row r="13" spans="1:8" ht="14.45" x14ac:dyDescent="0.3">
      <c r="A13" s="21"/>
      <c r="B13" s="23"/>
      <c r="C13" s="23"/>
      <c r="D13" s="23"/>
      <c r="E13" s="23"/>
      <c r="F13" s="23"/>
      <c r="G13" s="23"/>
      <c r="H13" s="22"/>
    </row>
    <row r="14" spans="1:8" ht="15" customHeight="1" x14ac:dyDescent="0.3">
      <c r="A14" s="352" t="s">
        <v>25</v>
      </c>
      <c r="B14" s="23" t="s">
        <v>26</v>
      </c>
      <c r="C14" s="23"/>
      <c r="D14" s="420"/>
      <c r="E14" s="418"/>
      <c r="F14" s="418"/>
      <c r="G14" s="419"/>
      <c r="H14" s="353"/>
    </row>
    <row r="15" spans="1:8" ht="14.45" x14ac:dyDescent="0.3">
      <c r="A15" s="352"/>
      <c r="B15" s="23"/>
      <c r="C15" s="23"/>
      <c r="D15" s="23"/>
      <c r="E15" s="23"/>
      <c r="F15" s="23"/>
      <c r="G15" s="23"/>
      <c r="H15" s="22"/>
    </row>
    <row r="16" spans="1:8" ht="15" customHeight="1" x14ac:dyDescent="0.3">
      <c r="A16" s="352" t="s">
        <v>27</v>
      </c>
      <c r="B16" s="23" t="s">
        <v>28</v>
      </c>
      <c r="C16" s="23"/>
      <c r="D16" s="417"/>
      <c r="E16" s="418"/>
      <c r="F16" s="418"/>
      <c r="G16" s="419"/>
      <c r="H16" s="353"/>
    </row>
    <row r="17" spans="1:8" x14ac:dyDescent="0.25">
      <c r="A17" s="352"/>
      <c r="B17" s="23"/>
      <c r="C17" s="23"/>
      <c r="D17" s="23"/>
      <c r="E17" s="23"/>
      <c r="F17" s="23"/>
      <c r="G17" s="23"/>
      <c r="H17" s="22"/>
    </row>
    <row r="18" spans="1:8" ht="15" customHeight="1" x14ac:dyDescent="0.25">
      <c r="A18" s="352" t="s">
        <v>29</v>
      </c>
      <c r="B18" s="23" t="s">
        <v>30</v>
      </c>
      <c r="C18" s="23"/>
      <c r="D18" s="417"/>
      <c r="E18" s="418"/>
      <c r="F18" s="418"/>
      <c r="G18" s="419"/>
      <c r="H18" s="353"/>
    </row>
    <row r="19" spans="1:8" x14ac:dyDescent="0.25">
      <c r="A19" s="352"/>
      <c r="B19" s="23"/>
      <c r="C19" s="23"/>
      <c r="D19" s="23"/>
      <c r="E19" s="23"/>
      <c r="F19" s="23"/>
      <c r="G19" s="23"/>
      <c r="H19" s="22"/>
    </row>
    <row r="20" spans="1:8" ht="15" customHeight="1" x14ac:dyDescent="0.25">
      <c r="A20" s="352" t="s">
        <v>31</v>
      </c>
      <c r="B20" s="23" t="s">
        <v>32</v>
      </c>
      <c r="C20" s="23"/>
      <c r="D20" s="420"/>
      <c r="E20" s="418"/>
      <c r="F20" s="418"/>
      <c r="G20" s="419"/>
      <c r="H20" s="353"/>
    </row>
    <row r="21" spans="1:8" x14ac:dyDescent="0.25">
      <c r="A21" s="352"/>
      <c r="B21" s="23"/>
      <c r="C21" s="23"/>
      <c r="D21" s="23"/>
      <c r="E21" s="23"/>
      <c r="F21" s="23"/>
      <c r="G21" s="23"/>
      <c r="H21" s="22"/>
    </row>
    <row r="22" spans="1:8" ht="15" customHeight="1" x14ac:dyDescent="0.25">
      <c r="A22" s="352" t="s">
        <v>33</v>
      </c>
      <c r="B22" s="23" t="s">
        <v>34</v>
      </c>
      <c r="C22" s="23"/>
      <c r="D22" s="417"/>
      <c r="E22" s="418"/>
      <c r="F22" s="418"/>
      <c r="G22" s="419"/>
      <c r="H22" s="353"/>
    </row>
    <row r="23" spans="1:8" x14ac:dyDescent="0.25">
      <c r="A23" s="352"/>
      <c r="B23" s="23"/>
      <c r="C23" s="23"/>
      <c r="D23" s="354"/>
      <c r="E23" s="354"/>
      <c r="F23" s="354"/>
      <c r="G23" s="354"/>
      <c r="H23" s="353"/>
    </row>
    <row r="24" spans="1:8" x14ac:dyDescent="0.25">
      <c r="A24" s="352" t="s">
        <v>182</v>
      </c>
      <c r="B24" s="23" t="s">
        <v>183</v>
      </c>
      <c r="C24" s="23"/>
      <c r="D24" s="414" t="s">
        <v>304</v>
      </c>
      <c r="E24" s="415"/>
      <c r="F24" s="415"/>
      <c r="G24" s="416"/>
      <c r="H24" s="353"/>
    </row>
    <row r="25" spans="1:8" x14ac:dyDescent="0.25">
      <c r="A25" s="352"/>
      <c r="B25" s="23"/>
      <c r="C25" s="23"/>
      <c r="D25" s="355"/>
      <c r="E25" s="355"/>
      <c r="F25" s="355"/>
      <c r="G25" s="355"/>
      <c r="H25" s="353"/>
    </row>
    <row r="26" spans="1:8" ht="15.75" thickBot="1" x14ac:dyDescent="0.3">
      <c r="A26" s="356"/>
      <c r="B26" s="48"/>
      <c r="C26" s="48"/>
      <c r="D26" s="48"/>
      <c r="E26" s="48"/>
      <c r="F26" s="48"/>
      <c r="G26" s="48"/>
      <c r="H26" s="49"/>
    </row>
    <row r="29" spans="1:8" x14ac:dyDescent="0.25">
      <c r="A29" s="50"/>
      <c r="B29" s="51" t="s">
        <v>35</v>
      </c>
    </row>
    <row r="31" spans="1:8" x14ac:dyDescent="0.25">
      <c r="B31" s="357"/>
      <c r="C31" s="357"/>
      <c r="D31" s="357"/>
    </row>
  </sheetData>
  <sheetProtection password="B3C1" sheet="1" objects="1" scenarios="1" selectLockedCells="1"/>
  <mergeCells count="12">
    <mergeCell ref="A2:H2"/>
    <mergeCell ref="D4:G4"/>
    <mergeCell ref="D6:G6"/>
    <mergeCell ref="D8:G8"/>
    <mergeCell ref="D10:G10"/>
    <mergeCell ref="D24:G24"/>
    <mergeCell ref="D22:G22"/>
    <mergeCell ref="D12:G12"/>
    <mergeCell ref="D14:G14"/>
    <mergeCell ref="D16:G16"/>
    <mergeCell ref="D18:G18"/>
    <mergeCell ref="D20:G20"/>
  </mergeCell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3"/>
  <sheetViews>
    <sheetView zoomScaleNormal="100" workbookViewId="0"/>
  </sheetViews>
  <sheetFormatPr defaultColWidth="9.140625" defaultRowHeight="15" x14ac:dyDescent="0.25"/>
  <cols>
    <col min="1" max="1" width="3.28515625" style="358" customWidth="1"/>
    <col min="2" max="2" width="17.7109375" style="366" customWidth="1"/>
    <col min="3" max="10" width="24.28515625" style="358" customWidth="1"/>
    <col min="11" max="11" width="3.28515625" style="358" customWidth="1"/>
    <col min="12" max="16384" width="9.140625" style="358"/>
  </cols>
  <sheetData>
    <row r="2" spans="2:11" ht="15.75" thickBot="1" x14ac:dyDescent="0.3">
      <c r="B2" s="445" t="s">
        <v>310</v>
      </c>
      <c r="C2" s="446"/>
      <c r="D2" s="446"/>
      <c r="E2" s="446"/>
      <c r="F2" s="446"/>
      <c r="G2" s="446"/>
      <c r="H2" s="446"/>
      <c r="I2" s="446"/>
      <c r="J2" s="446"/>
    </row>
    <row r="3" spans="2:11" ht="32.25" customHeight="1" x14ac:dyDescent="0.25">
      <c r="B3" s="463" t="s">
        <v>306</v>
      </c>
      <c r="C3" s="464"/>
      <c r="D3" s="464"/>
      <c r="E3" s="464"/>
      <c r="F3" s="464"/>
      <c r="G3" s="464"/>
      <c r="H3" s="464"/>
      <c r="I3" s="464"/>
      <c r="J3" s="465"/>
    </row>
    <row r="4" spans="2:11" ht="31.5" customHeight="1" x14ac:dyDescent="0.25">
      <c r="B4" s="359" t="s">
        <v>158</v>
      </c>
      <c r="C4" s="424" t="s">
        <v>305</v>
      </c>
      <c r="D4" s="424"/>
      <c r="E4" s="424"/>
      <c r="F4" s="424"/>
      <c r="G4" s="424"/>
      <c r="H4" s="424"/>
      <c r="I4" s="424"/>
      <c r="J4" s="425"/>
      <c r="K4" s="62"/>
    </row>
    <row r="5" spans="2:11" ht="31.5" customHeight="1" x14ac:dyDescent="0.25">
      <c r="B5" s="360" t="s">
        <v>50</v>
      </c>
      <c r="C5" s="424" t="s">
        <v>307</v>
      </c>
      <c r="D5" s="424"/>
      <c r="E5" s="424"/>
      <c r="F5" s="424"/>
      <c r="G5" s="424"/>
      <c r="H5" s="424"/>
      <c r="I5" s="424"/>
      <c r="J5" s="425"/>
      <c r="K5" s="62"/>
    </row>
    <row r="6" spans="2:11" ht="31.5" customHeight="1" x14ac:dyDescent="0.25">
      <c r="B6" s="360" t="s">
        <v>156</v>
      </c>
      <c r="C6" s="426" t="s">
        <v>157</v>
      </c>
      <c r="D6" s="426"/>
      <c r="E6" s="426"/>
      <c r="F6" s="426"/>
      <c r="G6" s="426"/>
      <c r="H6" s="426"/>
      <c r="I6" s="426"/>
      <c r="J6" s="427"/>
      <c r="K6" s="62"/>
    </row>
    <row r="7" spans="2:11" ht="20.25" customHeight="1" x14ac:dyDescent="0.25">
      <c r="B7" s="428" t="s">
        <v>52</v>
      </c>
      <c r="C7" s="429" t="s">
        <v>174</v>
      </c>
      <c r="D7" s="430"/>
      <c r="E7" s="430"/>
      <c r="F7" s="430"/>
      <c r="G7" s="430"/>
      <c r="H7" s="430"/>
      <c r="I7" s="430"/>
      <c r="J7" s="431"/>
      <c r="K7" s="62"/>
    </row>
    <row r="8" spans="2:11" ht="13.5" customHeight="1" x14ac:dyDescent="0.25">
      <c r="B8" s="428"/>
      <c r="C8" s="432" t="s">
        <v>53</v>
      </c>
      <c r="D8" s="433"/>
      <c r="E8" s="433"/>
      <c r="F8" s="433"/>
      <c r="G8" s="433"/>
      <c r="H8" s="433"/>
      <c r="I8" s="433"/>
      <c r="J8" s="434"/>
      <c r="K8" s="62"/>
    </row>
    <row r="9" spans="2:11" ht="13.5" customHeight="1" x14ac:dyDescent="0.25">
      <c r="B9" s="428"/>
      <c r="C9" s="432" t="s">
        <v>54</v>
      </c>
      <c r="D9" s="433"/>
      <c r="E9" s="433"/>
      <c r="F9" s="433"/>
      <c r="G9" s="433"/>
      <c r="H9" s="433"/>
      <c r="I9" s="433"/>
      <c r="J9" s="434"/>
      <c r="K9" s="62"/>
    </row>
    <row r="10" spans="2:11" ht="13.5" customHeight="1" x14ac:dyDescent="0.25">
      <c r="B10" s="428"/>
      <c r="C10" s="432" t="s">
        <v>179</v>
      </c>
      <c r="D10" s="433"/>
      <c r="E10" s="433"/>
      <c r="F10" s="433"/>
      <c r="G10" s="433"/>
      <c r="H10" s="433"/>
      <c r="I10" s="433"/>
      <c r="J10" s="434"/>
      <c r="K10" s="62"/>
    </row>
    <row r="11" spans="2:11" ht="13.5" customHeight="1" x14ac:dyDescent="0.25">
      <c r="B11" s="428"/>
      <c r="C11" s="438" t="s">
        <v>177</v>
      </c>
      <c r="D11" s="439"/>
      <c r="E11" s="439"/>
      <c r="F11" s="439"/>
      <c r="G11" s="439"/>
      <c r="H11" s="439"/>
      <c r="I11" s="439"/>
      <c r="J11" s="440"/>
      <c r="K11" s="62"/>
    </row>
    <row r="12" spans="2:11" ht="31.5" customHeight="1" x14ac:dyDescent="0.25">
      <c r="B12" s="428"/>
      <c r="C12" s="438" t="s">
        <v>180</v>
      </c>
      <c r="D12" s="439"/>
      <c r="E12" s="439"/>
      <c r="F12" s="439"/>
      <c r="G12" s="439"/>
      <c r="H12" s="439"/>
      <c r="I12" s="439"/>
      <c r="J12" s="440"/>
      <c r="K12" s="62"/>
    </row>
    <row r="13" spans="2:11" ht="12.75" customHeight="1" x14ac:dyDescent="0.25">
      <c r="B13" s="428"/>
      <c r="C13" s="435" t="s">
        <v>36</v>
      </c>
      <c r="D13" s="436"/>
      <c r="E13" s="436"/>
      <c r="F13" s="436"/>
      <c r="G13" s="436"/>
      <c r="H13" s="436"/>
      <c r="I13" s="436"/>
      <c r="J13" s="437"/>
      <c r="K13" s="62"/>
    </row>
    <row r="14" spans="2:11" ht="39" customHeight="1" x14ac:dyDescent="0.25">
      <c r="B14" s="441" t="s">
        <v>11</v>
      </c>
      <c r="C14" s="453" t="s">
        <v>277</v>
      </c>
      <c r="D14" s="454"/>
      <c r="E14" s="454"/>
      <c r="F14" s="454"/>
      <c r="G14" s="454"/>
      <c r="H14" s="454"/>
      <c r="I14" s="454"/>
      <c r="J14" s="455"/>
      <c r="K14" s="62"/>
    </row>
    <row r="15" spans="2:11" x14ac:dyDescent="0.25">
      <c r="B15" s="442"/>
      <c r="C15" s="456" t="s">
        <v>159</v>
      </c>
      <c r="D15" s="457"/>
      <c r="E15" s="457"/>
      <c r="F15" s="457"/>
      <c r="G15" s="457"/>
      <c r="H15" s="457"/>
      <c r="I15" s="457"/>
      <c r="J15" s="458"/>
      <c r="K15" s="62"/>
    </row>
    <row r="16" spans="2:11" ht="63.75" customHeight="1" x14ac:dyDescent="0.25">
      <c r="B16" s="428" t="s">
        <v>12</v>
      </c>
      <c r="C16" s="460" t="s">
        <v>278</v>
      </c>
      <c r="D16" s="461"/>
      <c r="E16" s="461"/>
      <c r="F16" s="461"/>
      <c r="G16" s="461"/>
      <c r="H16" s="461"/>
      <c r="I16" s="461"/>
      <c r="J16" s="462"/>
      <c r="K16" s="62"/>
    </row>
    <row r="17" spans="2:11" x14ac:dyDescent="0.25">
      <c r="B17" s="459"/>
      <c r="C17" s="456" t="s">
        <v>159</v>
      </c>
      <c r="D17" s="457"/>
      <c r="E17" s="457"/>
      <c r="F17" s="457"/>
      <c r="G17" s="457"/>
      <c r="H17" s="457"/>
      <c r="I17" s="457"/>
      <c r="J17" s="458"/>
      <c r="K17" s="62"/>
    </row>
    <row r="18" spans="2:11" ht="29.25" customHeight="1" x14ac:dyDescent="0.25">
      <c r="B18" s="360" t="s">
        <v>308</v>
      </c>
      <c r="C18" s="448" t="s">
        <v>309</v>
      </c>
      <c r="D18" s="449"/>
      <c r="E18" s="449"/>
      <c r="F18" s="449"/>
      <c r="G18" s="449"/>
      <c r="H18" s="449"/>
      <c r="I18" s="449"/>
      <c r="J18" s="450"/>
      <c r="K18" s="62"/>
    </row>
    <row r="19" spans="2:11" ht="48.75" customHeight="1" x14ac:dyDescent="0.25">
      <c r="B19" s="360" t="s">
        <v>56</v>
      </c>
      <c r="C19" s="451" t="s">
        <v>57</v>
      </c>
      <c r="D19" s="451"/>
      <c r="E19" s="451"/>
      <c r="F19" s="451"/>
      <c r="G19" s="451"/>
      <c r="H19" s="451"/>
      <c r="I19" s="451"/>
      <c r="J19" s="452"/>
    </row>
    <row r="20" spans="2:11" ht="24" customHeight="1" x14ac:dyDescent="0.25">
      <c r="B20" s="360" t="s">
        <v>58</v>
      </c>
      <c r="C20" s="424" t="s">
        <v>41</v>
      </c>
      <c r="D20" s="424"/>
      <c r="E20" s="424"/>
      <c r="F20" s="424"/>
      <c r="G20" s="424"/>
      <c r="H20" s="424"/>
      <c r="I20" s="424"/>
      <c r="J20" s="425"/>
      <c r="K20" s="62"/>
    </row>
    <row r="21" spans="2:11" s="363" customFormat="1" ht="18" hidden="1" x14ac:dyDescent="0.25">
      <c r="B21" s="361" t="s">
        <v>107</v>
      </c>
      <c r="C21" s="443" t="s">
        <v>162</v>
      </c>
      <c r="D21" s="443"/>
      <c r="E21" s="443"/>
      <c r="F21" s="443"/>
      <c r="G21" s="443"/>
      <c r="H21" s="443"/>
      <c r="I21" s="443"/>
      <c r="J21" s="444"/>
      <c r="K21" s="362"/>
    </row>
    <row r="22" spans="2:11" s="363" customFormat="1" ht="18" hidden="1" x14ac:dyDescent="0.25">
      <c r="B22" s="361" t="s">
        <v>81</v>
      </c>
      <c r="C22" s="443" t="s">
        <v>163</v>
      </c>
      <c r="D22" s="443"/>
      <c r="E22" s="443"/>
      <c r="F22" s="443"/>
      <c r="G22" s="443"/>
      <c r="H22" s="443"/>
      <c r="I22" s="443"/>
      <c r="J22" s="444"/>
      <c r="K22" s="362"/>
    </row>
    <row r="23" spans="2:11" ht="30" customHeight="1" x14ac:dyDescent="0.25">
      <c r="B23" s="360" t="s">
        <v>59</v>
      </c>
      <c r="C23" s="424" t="s">
        <v>160</v>
      </c>
      <c r="D23" s="424"/>
      <c r="E23" s="424"/>
      <c r="F23" s="424"/>
      <c r="G23" s="424"/>
      <c r="H23" s="424"/>
      <c r="I23" s="424"/>
      <c r="J23" s="425"/>
      <c r="K23" s="62"/>
    </row>
    <row r="24" spans="2:11" ht="97.5" customHeight="1" x14ac:dyDescent="0.25">
      <c r="B24" s="364" t="s">
        <v>184</v>
      </c>
      <c r="C24" s="471" t="s">
        <v>185</v>
      </c>
      <c r="D24" s="471"/>
      <c r="E24" s="471"/>
      <c r="F24" s="471"/>
      <c r="G24" s="471"/>
      <c r="H24" s="471"/>
      <c r="I24" s="471"/>
      <c r="J24" s="472"/>
      <c r="K24" s="62"/>
    </row>
    <row r="25" spans="2:11" ht="32.25" customHeight="1" x14ac:dyDescent="0.25">
      <c r="B25" s="364" t="s">
        <v>186</v>
      </c>
      <c r="C25" s="471" t="s">
        <v>200</v>
      </c>
      <c r="D25" s="471"/>
      <c r="E25" s="471"/>
      <c r="F25" s="471"/>
      <c r="G25" s="471"/>
      <c r="H25" s="471"/>
      <c r="I25" s="471"/>
      <c r="J25" s="472"/>
      <c r="K25" s="62"/>
    </row>
    <row r="26" spans="2:11" ht="30" customHeight="1" x14ac:dyDescent="0.25">
      <c r="B26" s="364" t="s">
        <v>187</v>
      </c>
      <c r="C26" s="473" t="s">
        <v>188</v>
      </c>
      <c r="D26" s="474"/>
      <c r="E26" s="474"/>
      <c r="F26" s="474"/>
      <c r="G26" s="474"/>
      <c r="H26" s="474"/>
      <c r="I26" s="474"/>
      <c r="J26" s="475"/>
      <c r="K26" s="62"/>
    </row>
    <row r="27" spans="2:11" ht="76.5" customHeight="1" x14ac:dyDescent="0.25">
      <c r="B27" s="466" t="s">
        <v>189</v>
      </c>
      <c r="C27" s="476" t="s">
        <v>190</v>
      </c>
      <c r="D27" s="477"/>
      <c r="E27" s="477"/>
      <c r="F27" s="477"/>
      <c r="G27" s="477"/>
      <c r="H27" s="477"/>
      <c r="I27" s="477"/>
      <c r="J27" s="478"/>
      <c r="K27" s="62"/>
    </row>
    <row r="28" spans="2:11" x14ac:dyDescent="0.25">
      <c r="B28" s="467"/>
      <c r="C28" s="479" t="s">
        <v>178</v>
      </c>
      <c r="D28" s="480"/>
      <c r="E28" s="480"/>
      <c r="F28" s="480"/>
      <c r="G28" s="480"/>
      <c r="H28" s="480"/>
      <c r="I28" s="480"/>
      <c r="J28" s="481"/>
      <c r="K28" s="62"/>
    </row>
    <row r="29" spans="2:11" ht="30" customHeight="1" x14ac:dyDescent="0.25">
      <c r="B29" s="467"/>
      <c r="C29" s="438" t="s">
        <v>191</v>
      </c>
      <c r="D29" s="439"/>
      <c r="E29" s="439"/>
      <c r="F29" s="439"/>
      <c r="G29" s="439"/>
      <c r="H29" s="439"/>
      <c r="I29" s="439"/>
      <c r="J29" s="440"/>
      <c r="K29" s="62"/>
    </row>
    <row r="30" spans="2:11" ht="19.5" customHeight="1" x14ac:dyDescent="0.25">
      <c r="B30" s="468"/>
      <c r="C30" s="482" t="s">
        <v>150</v>
      </c>
      <c r="D30" s="483"/>
      <c r="E30" s="483"/>
      <c r="F30" s="483"/>
      <c r="G30" s="483"/>
      <c r="H30" s="483"/>
      <c r="I30" s="483"/>
      <c r="J30" s="484"/>
      <c r="K30" s="62"/>
    </row>
    <row r="31" spans="2:11" ht="30" customHeight="1" x14ac:dyDescent="0.25">
      <c r="B31" s="364" t="s">
        <v>192</v>
      </c>
      <c r="C31" s="485" t="s">
        <v>193</v>
      </c>
      <c r="D31" s="485"/>
      <c r="E31" s="485"/>
      <c r="F31" s="485"/>
      <c r="G31" s="485"/>
      <c r="H31" s="485"/>
      <c r="I31" s="485"/>
      <c r="J31" s="486"/>
      <c r="K31" s="62"/>
    </row>
    <row r="32" spans="2:11" ht="30" customHeight="1" thickBot="1" x14ac:dyDescent="0.3">
      <c r="B32" s="365" t="s">
        <v>194</v>
      </c>
      <c r="C32" s="469" t="s">
        <v>195</v>
      </c>
      <c r="D32" s="469"/>
      <c r="E32" s="469"/>
      <c r="F32" s="469"/>
      <c r="G32" s="469"/>
      <c r="H32" s="469"/>
      <c r="I32" s="469"/>
      <c r="J32" s="470"/>
      <c r="K32" s="62"/>
    </row>
    <row r="33" spans="2:10" x14ac:dyDescent="0.25">
      <c r="B33" s="447" t="s">
        <v>13</v>
      </c>
      <c r="C33" s="446"/>
      <c r="D33" s="446"/>
      <c r="E33" s="446"/>
      <c r="F33" s="446"/>
      <c r="G33" s="446"/>
      <c r="H33" s="446"/>
      <c r="I33" s="446"/>
      <c r="J33" s="446"/>
    </row>
  </sheetData>
  <sheetProtection password="B3C1" sheet="1" objects="1" scenarios="1" selectLockedCells="1"/>
  <mergeCells count="36">
    <mergeCell ref="C32:J32"/>
    <mergeCell ref="C24:J24"/>
    <mergeCell ref="C25:J25"/>
    <mergeCell ref="C26:J26"/>
    <mergeCell ref="C27:J27"/>
    <mergeCell ref="C28:J28"/>
    <mergeCell ref="C29:J29"/>
    <mergeCell ref="C30:J30"/>
    <mergeCell ref="C31:J31"/>
    <mergeCell ref="B14:B15"/>
    <mergeCell ref="C21:J21"/>
    <mergeCell ref="C22:J22"/>
    <mergeCell ref="B2:J2"/>
    <mergeCell ref="B33:J33"/>
    <mergeCell ref="C18:J18"/>
    <mergeCell ref="C19:J19"/>
    <mergeCell ref="C20:J20"/>
    <mergeCell ref="C23:J23"/>
    <mergeCell ref="C14:J14"/>
    <mergeCell ref="C15:J15"/>
    <mergeCell ref="B16:B17"/>
    <mergeCell ref="C16:J16"/>
    <mergeCell ref="C17:J17"/>
    <mergeCell ref="B3:J3"/>
    <mergeCell ref="B27:B30"/>
    <mergeCell ref="C4:J4"/>
    <mergeCell ref="C6:J6"/>
    <mergeCell ref="C5:J5"/>
    <mergeCell ref="B7:B13"/>
    <mergeCell ref="C7:J7"/>
    <mergeCell ref="C8:J8"/>
    <mergeCell ref="C9:J9"/>
    <mergeCell ref="C10:J10"/>
    <mergeCell ref="C13:J13"/>
    <mergeCell ref="C11:J11"/>
    <mergeCell ref="C12:J1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88"/>
  <sheetViews>
    <sheetView zoomScale="90" zoomScaleNormal="90" workbookViewId="0">
      <selection activeCell="E11" sqref="E11"/>
    </sheetView>
  </sheetViews>
  <sheetFormatPr defaultColWidth="9.140625" defaultRowHeight="15" x14ac:dyDescent="0.25"/>
  <cols>
    <col min="1" max="1" width="9.140625" style="333"/>
    <col min="2" max="2" width="3.28515625" style="333" customWidth="1"/>
    <col min="3" max="3" width="17.85546875" style="333" customWidth="1"/>
    <col min="4" max="4" width="19.5703125" style="333" customWidth="1"/>
    <col min="5" max="5" width="17.28515625" style="333" customWidth="1"/>
    <col min="6" max="6" width="18.28515625" style="333" customWidth="1"/>
    <col min="7" max="7" width="19.7109375" style="333" customWidth="1"/>
    <col min="8" max="8" width="19" style="333" customWidth="1"/>
    <col min="9" max="9" width="16.5703125" style="333" customWidth="1"/>
    <col min="10" max="10" width="17.140625" style="333" customWidth="1"/>
    <col min="11" max="11" width="18.42578125" style="333" bestFit="1" customWidth="1"/>
    <col min="12" max="12" width="4.85546875" style="333" customWidth="1"/>
    <col min="13" max="13" width="11.140625" style="333" customWidth="1"/>
    <col min="14" max="14" width="3.28515625" style="333" customWidth="1"/>
    <col min="15" max="15" width="6.5703125" style="333" customWidth="1"/>
    <col min="16" max="16" width="17.85546875" style="333" customWidth="1"/>
    <col min="17" max="18" width="10.5703125" style="333" customWidth="1"/>
    <col min="19" max="19" width="10.5703125" style="202" hidden="1" customWidth="1"/>
    <col min="20" max="21" width="10.5703125" style="333" customWidth="1"/>
    <col min="22" max="22" width="10.5703125" style="333" hidden="1" customWidth="1"/>
    <col min="23" max="24" width="10.5703125" style="333" customWidth="1"/>
    <col min="25" max="25" width="10.5703125" style="333" hidden="1" customWidth="1"/>
    <col min="26" max="27" width="10.5703125" style="333" customWidth="1"/>
    <col min="28" max="28" width="10.5703125" style="333" hidden="1" customWidth="1"/>
    <col min="29" max="44" width="10.5703125" style="333" customWidth="1"/>
    <col min="45" max="45" width="5.140625" style="333" customWidth="1"/>
    <col min="46" max="16384" width="9.140625" style="333"/>
  </cols>
  <sheetData>
    <row r="1" spans="2:45" ht="15.75" thickBot="1" x14ac:dyDescent="0.3"/>
    <row r="2" spans="2:45" ht="32.25" customHeight="1" x14ac:dyDescent="0.25">
      <c r="C2" s="487" t="s">
        <v>39</v>
      </c>
      <c r="D2" s="488"/>
      <c r="E2" s="488"/>
      <c r="F2" s="488"/>
      <c r="G2" s="488"/>
      <c r="H2" s="488"/>
      <c r="I2" s="488"/>
      <c r="J2" s="488"/>
      <c r="K2" s="489"/>
      <c r="L2" s="16"/>
      <c r="M2" s="16"/>
      <c r="N2" s="16"/>
      <c r="O2" s="16"/>
      <c r="P2" s="16"/>
    </row>
    <row r="3" spans="2:45" ht="18.75" customHeight="1" thickBot="1" x14ac:dyDescent="0.3">
      <c r="C3" s="490" t="s">
        <v>328</v>
      </c>
      <c r="D3" s="491"/>
      <c r="E3" s="491"/>
      <c r="F3" s="491"/>
      <c r="G3" s="491"/>
      <c r="H3" s="491"/>
      <c r="I3" s="491"/>
      <c r="J3" s="491"/>
      <c r="K3" s="492"/>
      <c r="L3" s="16"/>
      <c r="M3" s="16"/>
      <c r="N3" s="16"/>
      <c r="O3" s="16"/>
      <c r="P3" s="16"/>
    </row>
    <row r="4" spans="2:45" ht="32.25" customHeight="1" thickBot="1" x14ac:dyDescent="0.3">
      <c r="C4" s="17"/>
      <c r="D4" s="17"/>
      <c r="E4" s="17"/>
      <c r="F4" s="17"/>
      <c r="G4" s="17"/>
      <c r="H4" s="17"/>
      <c r="I4" s="17"/>
      <c r="J4" s="17"/>
      <c r="K4" s="17"/>
      <c r="L4" s="16"/>
      <c r="M4" s="16"/>
      <c r="N4" s="493" t="s">
        <v>199</v>
      </c>
      <c r="O4" s="494"/>
      <c r="P4" s="494"/>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row>
    <row r="5" spans="2:45" ht="21" x14ac:dyDescent="0.25">
      <c r="B5" s="203"/>
      <c r="C5" s="19"/>
      <c r="D5" s="19"/>
      <c r="E5" s="19"/>
      <c r="F5" s="19"/>
      <c r="G5" s="19"/>
      <c r="H5" s="19"/>
      <c r="I5" s="19"/>
      <c r="J5" s="19"/>
      <c r="K5" s="19"/>
      <c r="L5" s="20"/>
      <c r="M5" s="16"/>
      <c r="N5" s="494"/>
      <c r="O5" s="494"/>
      <c r="P5" s="494"/>
      <c r="Q5" s="494"/>
      <c r="R5" s="494"/>
      <c r="S5" s="494"/>
      <c r="T5" s="494"/>
      <c r="U5" s="494"/>
      <c r="V5" s="494"/>
      <c r="W5" s="494"/>
      <c r="X5" s="494"/>
      <c r="Y5" s="494"/>
      <c r="Z5" s="494"/>
      <c r="AA5" s="494"/>
      <c r="AB5" s="494"/>
      <c r="AC5" s="494"/>
      <c r="AD5" s="494"/>
      <c r="AE5" s="494"/>
      <c r="AF5" s="494"/>
      <c r="AG5" s="494"/>
      <c r="AH5" s="494"/>
      <c r="AI5" s="494"/>
      <c r="AJ5" s="494"/>
      <c r="AK5" s="494"/>
      <c r="AL5" s="494"/>
      <c r="AM5" s="494"/>
      <c r="AN5" s="494"/>
      <c r="AO5" s="494"/>
      <c r="AP5" s="494"/>
      <c r="AQ5" s="494"/>
      <c r="AR5" s="494"/>
      <c r="AS5" s="494"/>
    </row>
    <row r="6" spans="2:45" x14ac:dyDescent="0.25">
      <c r="B6" s="52"/>
      <c r="C6" s="495" t="s">
        <v>37</v>
      </c>
      <c r="D6" s="495"/>
      <c r="E6" s="495"/>
      <c r="F6" s="495"/>
      <c r="G6" s="495"/>
      <c r="H6" s="496">
        <f>Info!D4</f>
        <v>0</v>
      </c>
      <c r="I6" s="497"/>
      <c r="J6" s="497"/>
      <c r="K6" s="498"/>
      <c r="L6" s="55"/>
    </row>
    <row r="7" spans="2:45" x14ac:dyDescent="0.25">
      <c r="B7" s="52"/>
      <c r="C7" s="495" t="s">
        <v>61</v>
      </c>
      <c r="D7" s="495"/>
      <c r="E7" s="495"/>
      <c r="F7" s="495"/>
      <c r="G7" s="495"/>
      <c r="H7" s="499" t="s">
        <v>311</v>
      </c>
      <c r="I7" s="499"/>
      <c r="J7" s="499"/>
      <c r="K7" s="499"/>
      <c r="L7" s="55"/>
    </row>
    <row r="8" spans="2:45" ht="19.5" thickBot="1" x14ac:dyDescent="0.3">
      <c r="B8" s="52"/>
      <c r="C8" s="338"/>
      <c r="D8" s="338"/>
      <c r="E8" s="338"/>
      <c r="F8" s="338"/>
      <c r="G8" s="338"/>
      <c r="H8" s="338"/>
      <c r="I8" s="338"/>
      <c r="J8" s="338"/>
      <c r="K8" s="338"/>
      <c r="L8" s="55"/>
      <c r="N8" s="135" t="s">
        <v>198</v>
      </c>
    </row>
    <row r="9" spans="2:45" ht="18" x14ac:dyDescent="0.25">
      <c r="B9" s="52"/>
      <c r="C9" s="338"/>
      <c r="D9" s="338"/>
      <c r="E9" s="260" t="s">
        <v>265</v>
      </c>
      <c r="F9" s="344"/>
      <c r="G9" s="206" t="s">
        <v>266</v>
      </c>
      <c r="H9" s="261"/>
      <c r="I9" s="206" t="s">
        <v>267</v>
      </c>
      <c r="J9" s="261"/>
      <c r="K9" s="207" t="s">
        <v>88</v>
      </c>
      <c r="L9" s="55"/>
      <c r="N9" s="203"/>
      <c r="O9" s="224"/>
      <c r="P9" s="224"/>
      <c r="Q9" s="224"/>
      <c r="R9" s="224"/>
      <c r="S9" s="225"/>
      <c r="T9" s="224"/>
      <c r="U9" s="224"/>
      <c r="V9" s="224"/>
      <c r="W9" s="224"/>
      <c r="X9" s="224"/>
      <c r="Y9" s="224"/>
      <c r="Z9" s="224"/>
      <c r="AA9" s="224"/>
      <c r="AB9" s="224"/>
      <c r="AC9" s="224"/>
      <c r="AD9" s="224"/>
      <c r="AE9" s="224"/>
      <c r="AF9" s="224"/>
      <c r="AG9" s="224"/>
      <c r="AH9" s="224"/>
      <c r="AI9" s="224"/>
      <c r="AJ9" s="224"/>
      <c r="AK9" s="224"/>
      <c r="AL9" s="224"/>
      <c r="AM9" s="224"/>
      <c r="AN9" s="224"/>
      <c r="AO9" s="224"/>
      <c r="AP9" s="224"/>
      <c r="AQ9" s="224"/>
      <c r="AR9" s="224"/>
      <c r="AS9" s="226"/>
    </row>
    <row r="10" spans="2:45" x14ac:dyDescent="0.25">
      <c r="B10" s="52"/>
      <c r="C10" s="338"/>
      <c r="D10" s="338"/>
      <c r="E10" s="208" t="s">
        <v>0</v>
      </c>
      <c r="F10" s="205"/>
      <c r="G10" s="208" t="s">
        <v>1</v>
      </c>
      <c r="H10" s="338"/>
      <c r="I10" s="208" t="s">
        <v>1</v>
      </c>
      <c r="J10" s="338"/>
      <c r="K10" s="209" t="s">
        <v>1</v>
      </c>
      <c r="L10" s="55"/>
      <c r="N10" s="52"/>
      <c r="O10" s="338"/>
      <c r="P10" s="338"/>
      <c r="Q10" s="500" t="s">
        <v>312</v>
      </c>
      <c r="R10" s="500"/>
      <c r="S10" s="500"/>
      <c r="T10" s="500"/>
      <c r="U10" s="500"/>
      <c r="V10" s="500"/>
      <c r="W10" s="500"/>
      <c r="X10" s="500"/>
      <c r="Y10" s="500"/>
      <c r="Z10" s="500"/>
      <c r="AA10" s="500"/>
      <c r="AB10" s="500"/>
      <c r="AC10" s="500"/>
      <c r="AD10" s="500"/>
      <c r="AE10" s="500"/>
      <c r="AF10" s="500"/>
      <c r="AG10" s="501"/>
      <c r="AH10" s="501"/>
      <c r="AI10" s="501"/>
      <c r="AJ10" s="501"/>
      <c r="AK10" s="501"/>
      <c r="AL10" s="501"/>
      <c r="AM10" s="501"/>
      <c r="AN10" s="501"/>
      <c r="AO10" s="501"/>
      <c r="AP10" s="501"/>
      <c r="AQ10" s="501"/>
      <c r="AR10" s="501"/>
      <c r="AS10" s="55"/>
    </row>
    <row r="11" spans="2:45" x14ac:dyDescent="0.25">
      <c r="B11" s="52"/>
      <c r="C11" s="338"/>
      <c r="D11" s="338"/>
      <c r="E11" s="210"/>
      <c r="F11" s="338"/>
      <c r="G11" s="210"/>
      <c r="H11" s="338"/>
      <c r="I11" s="210"/>
      <c r="J11" s="338"/>
      <c r="K11" s="211">
        <f>IF(K24&lt;0.05*I24,K24,0.05*I24)</f>
        <v>0</v>
      </c>
      <c r="L11" s="55"/>
      <c r="N11" s="52"/>
      <c r="O11" s="502" t="s">
        <v>117</v>
      </c>
      <c r="P11" s="503"/>
      <c r="Q11" s="500" t="s">
        <v>77</v>
      </c>
      <c r="R11" s="500"/>
      <c r="S11" s="500"/>
      <c r="T11" s="500"/>
      <c r="U11" s="500"/>
      <c r="V11" s="500"/>
      <c r="W11" s="500"/>
      <c r="X11" s="500"/>
      <c r="Y11" s="500"/>
      <c r="Z11" s="500"/>
      <c r="AA11" s="500"/>
      <c r="AB11" s="500"/>
      <c r="AC11" s="500"/>
      <c r="AD11" s="500"/>
      <c r="AE11" s="500"/>
      <c r="AF11" s="500"/>
      <c r="AG11" s="508"/>
      <c r="AH11" s="508"/>
      <c r="AI11" s="508"/>
      <c r="AJ11" s="508"/>
      <c r="AK11" s="508"/>
      <c r="AL11" s="508"/>
      <c r="AM11" s="508"/>
      <c r="AN11" s="508"/>
      <c r="AO11" s="508"/>
      <c r="AP11" s="508"/>
      <c r="AQ11" s="508"/>
      <c r="AR11" s="508"/>
      <c r="AS11" s="55"/>
    </row>
    <row r="12" spans="2:45" ht="15" customHeight="1" x14ac:dyDescent="0.25">
      <c r="B12" s="52"/>
      <c r="C12" s="338"/>
      <c r="D12" s="212"/>
      <c r="E12" s="338"/>
      <c r="F12" s="212"/>
      <c r="G12" s="338"/>
      <c r="H12" s="213"/>
      <c r="I12" s="338"/>
      <c r="J12" s="338"/>
      <c r="K12" s="338"/>
      <c r="L12" s="55"/>
      <c r="N12" s="52"/>
      <c r="O12" s="504"/>
      <c r="P12" s="505"/>
      <c r="Q12" s="509">
        <v>43009</v>
      </c>
      <c r="R12" s="510"/>
      <c r="S12" s="511"/>
      <c r="T12" s="512">
        <v>43040</v>
      </c>
      <c r="U12" s="512"/>
      <c r="V12" s="500"/>
      <c r="W12" s="512">
        <v>43070</v>
      </c>
      <c r="X12" s="512"/>
      <c r="Y12" s="500"/>
      <c r="Z12" s="512">
        <v>43101</v>
      </c>
      <c r="AA12" s="512"/>
      <c r="AB12" s="500"/>
      <c r="AC12" s="512">
        <v>43132</v>
      </c>
      <c r="AD12" s="512"/>
      <c r="AE12" s="512">
        <v>43160</v>
      </c>
      <c r="AF12" s="512"/>
      <c r="AG12" s="512">
        <v>43191</v>
      </c>
      <c r="AH12" s="512"/>
      <c r="AI12" s="512">
        <v>43221</v>
      </c>
      <c r="AJ12" s="512"/>
      <c r="AK12" s="512">
        <v>43252</v>
      </c>
      <c r="AL12" s="512"/>
      <c r="AM12" s="512">
        <v>43282</v>
      </c>
      <c r="AN12" s="512"/>
      <c r="AO12" s="512">
        <v>43313</v>
      </c>
      <c r="AP12" s="512"/>
      <c r="AQ12" s="512">
        <v>43344</v>
      </c>
      <c r="AR12" s="512"/>
      <c r="AS12" s="55"/>
    </row>
    <row r="13" spans="2:45" ht="37.5" customHeight="1" x14ac:dyDescent="0.25">
      <c r="B13" s="52"/>
      <c r="C13" s="214"/>
      <c r="D13" s="338"/>
      <c r="E13" s="338"/>
      <c r="F13" s="338"/>
      <c r="G13" s="338"/>
      <c r="H13" s="338"/>
      <c r="I13" s="338"/>
      <c r="J13" s="338"/>
      <c r="K13" s="338"/>
      <c r="L13" s="55"/>
      <c r="N13" s="52"/>
      <c r="O13" s="506"/>
      <c r="P13" s="507"/>
      <c r="Q13" s="34" t="s">
        <v>118</v>
      </c>
      <c r="R13" s="34" t="s">
        <v>119</v>
      </c>
      <c r="S13" s="35" t="s">
        <v>75</v>
      </c>
      <c r="T13" s="34" t="s">
        <v>118</v>
      </c>
      <c r="U13" s="34" t="s">
        <v>119</v>
      </c>
      <c r="V13" s="35" t="s">
        <v>75</v>
      </c>
      <c r="W13" s="34" t="s">
        <v>118</v>
      </c>
      <c r="X13" s="34" t="s">
        <v>119</v>
      </c>
      <c r="Y13" s="35" t="s">
        <v>75</v>
      </c>
      <c r="Z13" s="34" t="s">
        <v>118</v>
      </c>
      <c r="AA13" s="34" t="s">
        <v>119</v>
      </c>
      <c r="AB13" s="35" t="s">
        <v>75</v>
      </c>
      <c r="AC13" s="34" t="s">
        <v>118</v>
      </c>
      <c r="AD13" s="34" t="s">
        <v>119</v>
      </c>
      <c r="AE13" s="34" t="s">
        <v>118</v>
      </c>
      <c r="AF13" s="34" t="s">
        <v>119</v>
      </c>
      <c r="AG13" s="34" t="s">
        <v>118</v>
      </c>
      <c r="AH13" s="34" t="s">
        <v>119</v>
      </c>
      <c r="AI13" s="34" t="s">
        <v>118</v>
      </c>
      <c r="AJ13" s="34" t="s">
        <v>119</v>
      </c>
      <c r="AK13" s="34" t="s">
        <v>118</v>
      </c>
      <c r="AL13" s="34" t="s">
        <v>119</v>
      </c>
      <c r="AM13" s="34" t="s">
        <v>118</v>
      </c>
      <c r="AN13" s="34" t="s">
        <v>119</v>
      </c>
      <c r="AO13" s="34" t="s">
        <v>118</v>
      </c>
      <c r="AP13" s="34" t="s">
        <v>119</v>
      </c>
      <c r="AQ13" s="34" t="s">
        <v>118</v>
      </c>
      <c r="AR13" s="34" t="s">
        <v>119</v>
      </c>
      <c r="AS13" s="55"/>
    </row>
    <row r="14" spans="2:45" ht="30" customHeight="1" x14ac:dyDescent="0.25">
      <c r="B14" s="52"/>
      <c r="C14" s="513" t="s">
        <v>2</v>
      </c>
      <c r="D14" s="513"/>
      <c r="E14" s="513"/>
      <c r="F14" s="181" t="s">
        <v>116</v>
      </c>
      <c r="G14" s="181" t="s">
        <v>11</v>
      </c>
      <c r="H14" s="181" t="s">
        <v>12</v>
      </c>
      <c r="I14" s="182" t="s">
        <v>74</v>
      </c>
      <c r="J14" s="183" t="s">
        <v>48</v>
      </c>
      <c r="K14" s="183" t="s">
        <v>49</v>
      </c>
      <c r="L14" s="55"/>
      <c r="N14" s="52"/>
      <c r="O14" s="514" t="s">
        <v>76</v>
      </c>
      <c r="P14" s="36">
        <v>43040</v>
      </c>
      <c r="Q14" s="515"/>
      <c r="R14" s="515"/>
      <c r="S14" s="37"/>
      <c r="T14" s="39"/>
      <c r="U14" s="39"/>
      <c r="V14" s="37"/>
      <c r="W14" s="39"/>
      <c r="X14" s="39"/>
      <c r="Y14" s="39"/>
      <c r="Z14" s="39"/>
      <c r="AA14" s="39"/>
      <c r="AB14" s="39"/>
      <c r="AC14" s="39"/>
      <c r="AD14" s="39"/>
      <c r="AE14" s="39"/>
      <c r="AF14" s="39"/>
      <c r="AG14" s="39"/>
      <c r="AH14" s="39"/>
      <c r="AI14" s="39"/>
      <c r="AJ14" s="39"/>
      <c r="AK14" s="39"/>
      <c r="AL14" s="39"/>
      <c r="AM14" s="39"/>
      <c r="AN14" s="39"/>
      <c r="AO14" s="39"/>
      <c r="AP14" s="39"/>
      <c r="AQ14" s="39"/>
      <c r="AR14" s="39"/>
      <c r="AS14" s="55"/>
    </row>
    <row r="15" spans="2:45" ht="15" customHeight="1" x14ac:dyDescent="0.25">
      <c r="B15" s="52"/>
      <c r="C15" s="513"/>
      <c r="D15" s="513"/>
      <c r="E15" s="513"/>
      <c r="F15" s="215" t="s">
        <v>1</v>
      </c>
      <c r="G15" s="215" t="s">
        <v>1</v>
      </c>
      <c r="H15" s="215" t="s">
        <v>1</v>
      </c>
      <c r="I15" s="215" t="s">
        <v>1</v>
      </c>
      <c r="J15" s="215" t="s">
        <v>1</v>
      </c>
      <c r="K15" s="215" t="s">
        <v>1</v>
      </c>
      <c r="L15" s="55"/>
      <c r="N15" s="52"/>
      <c r="O15" s="514"/>
      <c r="P15" s="36">
        <f>P14+31</f>
        <v>43071</v>
      </c>
      <c r="Q15" s="516"/>
      <c r="R15" s="518"/>
      <c r="S15" s="37"/>
      <c r="T15" s="515"/>
      <c r="U15" s="515"/>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55"/>
    </row>
    <row r="16" spans="2:45" x14ac:dyDescent="0.25">
      <c r="B16" s="52"/>
      <c r="C16" s="520" t="s">
        <v>3</v>
      </c>
      <c r="D16" s="520"/>
      <c r="E16" s="520"/>
      <c r="F16" s="216"/>
      <c r="G16" s="216"/>
      <c r="H16" s="216"/>
      <c r="I16" s="217">
        <f>F16-G16-H16</f>
        <v>0</v>
      </c>
      <c r="J16" s="216"/>
      <c r="K16" s="216"/>
      <c r="L16" s="55"/>
      <c r="N16" s="52"/>
      <c r="O16" s="514"/>
      <c r="P16" s="36">
        <f t="shared" ref="P16:P25" si="0">P15+31</f>
        <v>43102</v>
      </c>
      <c r="Q16" s="516"/>
      <c r="R16" s="518"/>
      <c r="S16" s="37"/>
      <c r="T16" s="516"/>
      <c r="U16" s="518"/>
      <c r="V16" s="39"/>
      <c r="W16" s="515"/>
      <c r="X16" s="515"/>
      <c r="Y16" s="39"/>
      <c r="Z16" s="39"/>
      <c r="AA16" s="39"/>
      <c r="AB16" s="39"/>
      <c r="AC16" s="39"/>
      <c r="AD16" s="39"/>
      <c r="AE16" s="39"/>
      <c r="AF16" s="39"/>
      <c r="AG16" s="39"/>
      <c r="AH16" s="39"/>
      <c r="AI16" s="39"/>
      <c r="AJ16" s="39"/>
      <c r="AK16" s="39"/>
      <c r="AL16" s="39"/>
      <c r="AM16" s="39"/>
      <c r="AN16" s="39"/>
      <c r="AO16" s="39"/>
      <c r="AP16" s="39"/>
      <c r="AQ16" s="39"/>
      <c r="AR16" s="39"/>
      <c r="AS16" s="55"/>
    </row>
    <row r="17" spans="1:45" x14ac:dyDescent="0.25">
      <c r="B17" s="52"/>
      <c r="C17" s="520" t="s">
        <v>4</v>
      </c>
      <c r="D17" s="520"/>
      <c r="E17" s="520"/>
      <c r="F17" s="216"/>
      <c r="G17" s="216"/>
      <c r="H17" s="216"/>
      <c r="I17" s="217">
        <f>F17-G17-H17</f>
        <v>0</v>
      </c>
      <c r="J17" s="216"/>
      <c r="K17" s="216"/>
      <c r="L17" s="55"/>
      <c r="N17" s="52"/>
      <c r="O17" s="514"/>
      <c r="P17" s="36">
        <f t="shared" si="0"/>
        <v>43133</v>
      </c>
      <c r="Q17" s="516"/>
      <c r="R17" s="518"/>
      <c r="S17" s="37"/>
      <c r="T17" s="516"/>
      <c r="U17" s="518"/>
      <c r="V17" s="39"/>
      <c r="W17" s="516"/>
      <c r="X17" s="518"/>
      <c r="Y17" s="39"/>
      <c r="Z17" s="515"/>
      <c r="AA17" s="515"/>
      <c r="AB17" s="39"/>
      <c r="AC17" s="39"/>
      <c r="AD17" s="39"/>
      <c r="AE17" s="39"/>
      <c r="AF17" s="39"/>
      <c r="AG17" s="39"/>
      <c r="AH17" s="39"/>
      <c r="AI17" s="39"/>
      <c r="AJ17" s="39"/>
      <c r="AK17" s="39"/>
      <c r="AL17" s="39"/>
      <c r="AM17" s="39"/>
      <c r="AN17" s="39"/>
      <c r="AO17" s="39"/>
      <c r="AP17" s="39"/>
      <c r="AQ17" s="39"/>
      <c r="AR17" s="39"/>
      <c r="AS17" s="55"/>
    </row>
    <row r="18" spans="1:45" ht="15" customHeight="1" x14ac:dyDescent="0.25">
      <c r="B18" s="52"/>
      <c r="C18" s="520" t="s">
        <v>9</v>
      </c>
      <c r="D18" s="520"/>
      <c r="E18" s="520"/>
      <c r="F18" s="216"/>
      <c r="G18" s="216"/>
      <c r="H18" s="216"/>
      <c r="I18" s="217">
        <f>F18-G18-H18</f>
        <v>0</v>
      </c>
      <c r="J18" s="216"/>
      <c r="K18" s="216"/>
      <c r="L18" s="55"/>
      <c r="N18" s="52"/>
      <c r="O18" s="514"/>
      <c r="P18" s="36">
        <f t="shared" si="0"/>
        <v>43164</v>
      </c>
      <c r="Q18" s="516"/>
      <c r="R18" s="518"/>
      <c r="S18" s="37"/>
      <c r="T18" s="516"/>
      <c r="U18" s="518"/>
      <c r="V18" s="39"/>
      <c r="W18" s="516"/>
      <c r="X18" s="518"/>
      <c r="Y18" s="39"/>
      <c r="Z18" s="516"/>
      <c r="AA18" s="518"/>
      <c r="AB18" s="39"/>
      <c r="AC18" s="515"/>
      <c r="AD18" s="515"/>
      <c r="AE18" s="39"/>
      <c r="AF18" s="39"/>
      <c r="AG18" s="39"/>
      <c r="AH18" s="39"/>
      <c r="AI18" s="39"/>
      <c r="AJ18" s="39"/>
      <c r="AK18" s="39"/>
      <c r="AL18" s="39"/>
      <c r="AM18" s="39"/>
      <c r="AN18" s="39"/>
      <c r="AO18" s="39"/>
      <c r="AP18" s="39"/>
      <c r="AQ18" s="39"/>
      <c r="AR18" s="39"/>
      <c r="AS18" s="55"/>
    </row>
    <row r="19" spans="1:45" x14ac:dyDescent="0.25">
      <c r="B19" s="52"/>
      <c r="C19" s="520" t="s">
        <v>8</v>
      </c>
      <c r="D19" s="520"/>
      <c r="E19" s="520"/>
      <c r="F19" s="216"/>
      <c r="G19" s="216"/>
      <c r="H19" s="216"/>
      <c r="I19" s="217">
        <f t="shared" ref="I19" si="1">F19-G19-H19</f>
        <v>0</v>
      </c>
      <c r="J19" s="216"/>
      <c r="K19" s="216"/>
      <c r="L19" s="55"/>
      <c r="N19" s="52"/>
      <c r="O19" s="514"/>
      <c r="P19" s="36">
        <f t="shared" si="0"/>
        <v>43195</v>
      </c>
      <c r="Q19" s="516"/>
      <c r="R19" s="518"/>
      <c r="S19" s="37"/>
      <c r="T19" s="516"/>
      <c r="U19" s="518"/>
      <c r="V19" s="39"/>
      <c r="W19" s="516"/>
      <c r="X19" s="518"/>
      <c r="Y19" s="39"/>
      <c r="Z19" s="516"/>
      <c r="AA19" s="518"/>
      <c r="AB19" s="39"/>
      <c r="AC19" s="516"/>
      <c r="AD19" s="518"/>
      <c r="AE19" s="515"/>
      <c r="AF19" s="515"/>
      <c r="AG19" s="39"/>
      <c r="AH19" s="39"/>
      <c r="AI19" s="39"/>
      <c r="AJ19" s="39"/>
      <c r="AK19" s="39"/>
      <c r="AL19" s="39"/>
      <c r="AM19" s="39"/>
      <c r="AN19" s="39"/>
      <c r="AO19" s="39"/>
      <c r="AP19" s="39"/>
      <c r="AQ19" s="39"/>
      <c r="AR19" s="39"/>
      <c r="AS19" s="55"/>
    </row>
    <row r="20" spans="1:45" x14ac:dyDescent="0.25">
      <c r="B20" s="52"/>
      <c r="C20" s="520" t="s">
        <v>7</v>
      </c>
      <c r="D20" s="520"/>
      <c r="E20" s="520"/>
      <c r="F20" s="216"/>
      <c r="G20" s="216"/>
      <c r="H20" s="216"/>
      <c r="I20" s="217">
        <f>F20-G20-H20</f>
        <v>0</v>
      </c>
      <c r="J20" s="216"/>
      <c r="K20" s="216"/>
      <c r="L20" s="55"/>
      <c r="N20" s="52"/>
      <c r="O20" s="514"/>
      <c r="P20" s="36">
        <f t="shared" si="0"/>
        <v>43226</v>
      </c>
      <c r="Q20" s="516"/>
      <c r="R20" s="518"/>
      <c r="S20" s="37"/>
      <c r="T20" s="516"/>
      <c r="U20" s="518"/>
      <c r="V20" s="39"/>
      <c r="W20" s="516"/>
      <c r="X20" s="518"/>
      <c r="Y20" s="39"/>
      <c r="Z20" s="516"/>
      <c r="AA20" s="518"/>
      <c r="AB20" s="39"/>
      <c r="AC20" s="516"/>
      <c r="AD20" s="518"/>
      <c r="AE20" s="516"/>
      <c r="AF20" s="518"/>
      <c r="AG20" s="515"/>
      <c r="AH20" s="515"/>
      <c r="AI20" s="39"/>
      <c r="AJ20" s="39"/>
      <c r="AK20" s="39"/>
      <c r="AL20" s="39"/>
      <c r="AM20" s="39"/>
      <c r="AN20" s="39"/>
      <c r="AO20" s="39"/>
      <c r="AP20" s="39"/>
      <c r="AQ20" s="39"/>
      <c r="AR20" s="39"/>
      <c r="AS20" s="55"/>
    </row>
    <row r="21" spans="1:45" x14ac:dyDescent="0.25">
      <c r="B21" s="52"/>
      <c r="C21" s="520" t="s">
        <v>110</v>
      </c>
      <c r="D21" s="520"/>
      <c r="E21" s="520"/>
      <c r="F21" s="216"/>
      <c r="G21" s="216"/>
      <c r="H21" s="216"/>
      <c r="I21" s="217">
        <f>F21-G21-H21</f>
        <v>0</v>
      </c>
      <c r="J21" s="216"/>
      <c r="K21" s="216"/>
      <c r="L21" s="55"/>
      <c r="N21" s="52"/>
      <c r="O21" s="514"/>
      <c r="P21" s="36">
        <f t="shared" si="0"/>
        <v>43257</v>
      </c>
      <c r="Q21" s="517"/>
      <c r="R21" s="519"/>
      <c r="S21" s="37"/>
      <c r="T21" s="516"/>
      <c r="U21" s="518"/>
      <c r="V21" s="39"/>
      <c r="W21" s="516"/>
      <c r="X21" s="518"/>
      <c r="Y21" s="39"/>
      <c r="Z21" s="516"/>
      <c r="AA21" s="518"/>
      <c r="AB21" s="39"/>
      <c r="AC21" s="516"/>
      <c r="AD21" s="518"/>
      <c r="AE21" s="516"/>
      <c r="AF21" s="518"/>
      <c r="AG21" s="518"/>
      <c r="AH21" s="518"/>
      <c r="AI21" s="515"/>
      <c r="AJ21" s="515"/>
      <c r="AK21" s="39"/>
      <c r="AL21" s="39"/>
      <c r="AM21" s="39"/>
      <c r="AN21" s="39"/>
      <c r="AO21" s="39"/>
      <c r="AP21" s="39"/>
      <c r="AQ21" s="39"/>
      <c r="AR21" s="39"/>
      <c r="AS21" s="55"/>
    </row>
    <row r="22" spans="1:45" x14ac:dyDescent="0.25">
      <c r="B22" s="52"/>
      <c r="C22" s="520" t="s">
        <v>111</v>
      </c>
      <c r="D22" s="520"/>
      <c r="E22" s="520"/>
      <c r="F22" s="216"/>
      <c r="G22" s="216"/>
      <c r="H22" s="216"/>
      <c r="I22" s="217">
        <f>F22-G22-H22</f>
        <v>0</v>
      </c>
      <c r="J22" s="216"/>
      <c r="K22" s="216"/>
      <c r="L22" s="55"/>
      <c r="N22" s="52"/>
      <c r="O22" s="514"/>
      <c r="P22" s="36">
        <f t="shared" si="0"/>
        <v>43288</v>
      </c>
      <c r="Q22" s="3"/>
      <c r="R22" s="3"/>
      <c r="S22" s="159">
        <f>(Q22-R22)*0.1</f>
        <v>0</v>
      </c>
      <c r="T22" s="517"/>
      <c r="U22" s="519"/>
      <c r="V22" s="39"/>
      <c r="W22" s="516"/>
      <c r="X22" s="518"/>
      <c r="Y22" s="39"/>
      <c r="Z22" s="516"/>
      <c r="AA22" s="518"/>
      <c r="AB22" s="39"/>
      <c r="AC22" s="516"/>
      <c r="AD22" s="518"/>
      <c r="AE22" s="516"/>
      <c r="AF22" s="518"/>
      <c r="AG22" s="518"/>
      <c r="AH22" s="518"/>
      <c r="AI22" s="518"/>
      <c r="AJ22" s="518"/>
      <c r="AK22" s="515"/>
      <c r="AL22" s="515"/>
      <c r="AM22" s="39"/>
      <c r="AN22" s="39"/>
      <c r="AO22" s="39"/>
      <c r="AP22" s="39"/>
      <c r="AQ22" s="39"/>
      <c r="AR22" s="39"/>
      <c r="AS22" s="55"/>
    </row>
    <row r="23" spans="1:45" x14ac:dyDescent="0.25">
      <c r="B23" s="52"/>
      <c r="C23" s="520" t="s">
        <v>112</v>
      </c>
      <c r="D23" s="520"/>
      <c r="E23" s="520"/>
      <c r="F23" s="216"/>
      <c r="G23" s="216"/>
      <c r="H23" s="216"/>
      <c r="I23" s="217">
        <f>F23-G23-H23</f>
        <v>0</v>
      </c>
      <c r="J23" s="216"/>
      <c r="K23" s="216"/>
      <c r="L23" s="55"/>
      <c r="N23" s="52"/>
      <c r="O23" s="514"/>
      <c r="P23" s="36">
        <f t="shared" si="0"/>
        <v>43319</v>
      </c>
      <c r="Q23" s="3"/>
      <c r="R23" s="3"/>
      <c r="S23" s="159">
        <f>(Q23-R23)*0.2</f>
        <v>0</v>
      </c>
      <c r="T23" s="3"/>
      <c r="U23" s="3"/>
      <c r="V23" s="159">
        <f>(T23-U23)*0.1</f>
        <v>0</v>
      </c>
      <c r="W23" s="517"/>
      <c r="X23" s="519"/>
      <c r="Y23" s="39"/>
      <c r="Z23" s="516"/>
      <c r="AA23" s="518"/>
      <c r="AB23" s="39"/>
      <c r="AC23" s="516"/>
      <c r="AD23" s="518"/>
      <c r="AE23" s="516"/>
      <c r="AF23" s="518"/>
      <c r="AG23" s="518"/>
      <c r="AH23" s="518"/>
      <c r="AI23" s="518"/>
      <c r="AJ23" s="518"/>
      <c r="AK23" s="518"/>
      <c r="AL23" s="518"/>
      <c r="AM23" s="515"/>
      <c r="AN23" s="515"/>
      <c r="AO23" s="39"/>
      <c r="AP23" s="39"/>
      <c r="AQ23" s="39"/>
      <c r="AR23" s="39"/>
      <c r="AS23" s="55"/>
    </row>
    <row r="24" spans="1:45" x14ac:dyDescent="0.25">
      <c r="B24" s="52"/>
      <c r="C24" s="495" t="s">
        <v>73</v>
      </c>
      <c r="D24" s="495"/>
      <c r="E24" s="495"/>
      <c r="F24" s="218">
        <f t="shared" ref="F24:K24" si="2">SUM(F16:F23)</f>
        <v>0</v>
      </c>
      <c r="G24" s="218">
        <f t="shared" si="2"/>
        <v>0</v>
      </c>
      <c r="H24" s="218">
        <f t="shared" si="2"/>
        <v>0</v>
      </c>
      <c r="I24" s="218">
        <f t="shared" si="2"/>
        <v>0</v>
      </c>
      <c r="J24" s="218">
        <f t="shared" si="2"/>
        <v>0</v>
      </c>
      <c r="K24" s="218">
        <f t="shared" si="2"/>
        <v>0</v>
      </c>
      <c r="L24" s="55"/>
      <c r="N24" s="52"/>
      <c r="O24" s="514"/>
      <c r="P24" s="36">
        <f t="shared" si="0"/>
        <v>43350</v>
      </c>
      <c r="Q24" s="3"/>
      <c r="R24" s="3"/>
      <c r="S24" s="159">
        <f>(Q24-R24)*0.3</f>
        <v>0</v>
      </c>
      <c r="T24" s="3"/>
      <c r="U24" s="3"/>
      <c r="V24" s="159">
        <f>(T24-U24)*0.2</f>
        <v>0</v>
      </c>
      <c r="W24" s="3"/>
      <c r="X24" s="3"/>
      <c r="Y24" s="159">
        <f>(W24-X24)*0.1</f>
        <v>0</v>
      </c>
      <c r="Z24" s="517"/>
      <c r="AA24" s="519"/>
      <c r="AB24" s="39"/>
      <c r="AC24" s="516"/>
      <c r="AD24" s="518"/>
      <c r="AE24" s="516"/>
      <c r="AF24" s="518"/>
      <c r="AG24" s="518"/>
      <c r="AH24" s="518"/>
      <c r="AI24" s="518"/>
      <c r="AJ24" s="518"/>
      <c r="AK24" s="518"/>
      <c r="AL24" s="518"/>
      <c r="AM24" s="518"/>
      <c r="AN24" s="518"/>
      <c r="AO24" s="515"/>
      <c r="AP24" s="515"/>
      <c r="AQ24" s="39"/>
      <c r="AR24" s="39"/>
      <c r="AS24" s="55"/>
    </row>
    <row r="25" spans="1:45" x14ac:dyDescent="0.25">
      <c r="B25" s="52"/>
      <c r="C25" s="344"/>
      <c r="D25" s="344"/>
      <c r="E25" s="344"/>
      <c r="F25" s="221"/>
      <c r="G25" s="221"/>
      <c r="H25" s="221"/>
      <c r="I25" s="221"/>
      <c r="J25" s="338"/>
      <c r="K25" s="338"/>
      <c r="L25" s="55"/>
      <c r="N25" s="52"/>
      <c r="O25" s="514"/>
      <c r="P25" s="36">
        <f t="shared" si="0"/>
        <v>43381</v>
      </c>
      <c r="Q25" s="3"/>
      <c r="R25" s="3"/>
      <c r="S25" s="159">
        <f>(Q25-R25)*0.4</f>
        <v>0</v>
      </c>
      <c r="T25" s="3"/>
      <c r="U25" s="3"/>
      <c r="V25" s="159">
        <f>(T25-U25)*0.3</f>
        <v>0</v>
      </c>
      <c r="W25" s="3"/>
      <c r="X25" s="3"/>
      <c r="Y25" s="159">
        <f>(W25-X25)*0.2</f>
        <v>0</v>
      </c>
      <c r="Z25" s="3"/>
      <c r="AA25" s="3"/>
      <c r="AB25" s="159">
        <f>(Z25-AA25)*0.1</f>
        <v>0</v>
      </c>
      <c r="AC25" s="517"/>
      <c r="AD25" s="519"/>
      <c r="AE25" s="517"/>
      <c r="AF25" s="519"/>
      <c r="AG25" s="519"/>
      <c r="AH25" s="519"/>
      <c r="AI25" s="519"/>
      <c r="AJ25" s="519"/>
      <c r="AK25" s="519"/>
      <c r="AL25" s="519"/>
      <c r="AM25" s="519"/>
      <c r="AN25" s="519"/>
      <c r="AO25" s="519"/>
      <c r="AP25" s="519"/>
      <c r="AQ25" s="343"/>
      <c r="AR25" s="343"/>
      <c r="AS25" s="55"/>
    </row>
    <row r="26" spans="1:45" x14ac:dyDescent="0.25">
      <c r="B26" s="52"/>
      <c r="C26" s="344"/>
      <c r="D26" s="344"/>
      <c r="E26" s="344"/>
      <c r="F26" s="221"/>
      <c r="G26" s="221"/>
      <c r="H26" s="221"/>
      <c r="I26" s="221"/>
      <c r="J26" s="338"/>
      <c r="K26" s="338"/>
      <c r="L26" s="55"/>
      <c r="N26" s="52"/>
      <c r="O26" s="342"/>
      <c r="P26" s="237" t="s">
        <v>73</v>
      </c>
      <c r="Q26" s="238">
        <f t="shared" ref="Q26:Z26" si="3">SUM(Q14:Q25)</f>
        <v>0</v>
      </c>
      <c r="R26" s="238">
        <f t="shared" si="3"/>
        <v>0</v>
      </c>
      <c r="S26" s="239">
        <f t="shared" si="3"/>
        <v>0</v>
      </c>
      <c r="T26" s="238">
        <f t="shared" si="3"/>
        <v>0</v>
      </c>
      <c r="U26" s="238">
        <f t="shared" si="3"/>
        <v>0</v>
      </c>
      <c r="V26" s="239">
        <f t="shared" si="3"/>
        <v>0</v>
      </c>
      <c r="W26" s="238">
        <f t="shared" si="3"/>
        <v>0</v>
      </c>
      <c r="X26" s="238">
        <f t="shared" si="3"/>
        <v>0</v>
      </c>
      <c r="Y26" s="239">
        <f t="shared" si="3"/>
        <v>0</v>
      </c>
      <c r="Z26" s="238">
        <f t="shared" si="3"/>
        <v>0</v>
      </c>
      <c r="AA26" s="238">
        <f t="shared" ref="AA26:AQ26" si="4">SUM(AA14:AA25)</f>
        <v>0</v>
      </c>
      <c r="AB26" s="239">
        <f>SUM(AB14:AB25)</f>
        <v>0</v>
      </c>
      <c r="AC26" s="238">
        <f>SUM(AC14:AC25)</f>
        <v>0</v>
      </c>
      <c r="AD26" s="238">
        <f t="shared" si="4"/>
        <v>0</v>
      </c>
      <c r="AE26" s="238">
        <f>SUM(AE14:AE25)</f>
        <v>0</v>
      </c>
      <c r="AF26" s="238">
        <f t="shared" si="4"/>
        <v>0</v>
      </c>
      <c r="AG26" s="238">
        <f>SUM(AG14:AG25)</f>
        <v>0</v>
      </c>
      <c r="AH26" s="238">
        <f t="shared" si="4"/>
        <v>0</v>
      </c>
      <c r="AI26" s="238">
        <f t="shared" si="4"/>
        <v>0</v>
      </c>
      <c r="AJ26" s="238">
        <f t="shared" si="4"/>
        <v>0</v>
      </c>
      <c r="AK26" s="238">
        <f>SUM(AK14:AK25)</f>
        <v>0</v>
      </c>
      <c r="AL26" s="238">
        <f t="shared" si="4"/>
        <v>0</v>
      </c>
      <c r="AM26" s="238">
        <f t="shared" si="4"/>
        <v>0</v>
      </c>
      <c r="AN26" s="238">
        <f>SUM(AN14:AN25)</f>
        <v>0</v>
      </c>
      <c r="AO26" s="238">
        <f>SUM(AO14:AO25)</f>
        <v>0</v>
      </c>
      <c r="AP26" s="238">
        <f t="shared" si="4"/>
        <v>0</v>
      </c>
      <c r="AQ26" s="238">
        <f t="shared" si="4"/>
        <v>0</v>
      </c>
      <c r="AR26" s="238">
        <f>SUM(AR14:AR25)</f>
        <v>0</v>
      </c>
      <c r="AS26" s="55"/>
    </row>
    <row r="27" spans="1:45" ht="15.75" thickBot="1" x14ac:dyDescent="0.3">
      <c r="B27" s="57"/>
      <c r="C27" s="219"/>
      <c r="D27" s="219"/>
      <c r="E27" s="219"/>
      <c r="F27" s="220"/>
      <c r="G27" s="220"/>
      <c r="H27" s="220"/>
      <c r="I27" s="262"/>
      <c r="J27" s="262"/>
      <c r="K27" s="58"/>
      <c r="L27" s="60"/>
      <c r="N27" s="52"/>
      <c r="O27" s="338"/>
      <c r="P27" s="237"/>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263"/>
      <c r="AP27" s="263"/>
      <c r="AQ27" s="263"/>
      <c r="AR27" s="263"/>
      <c r="AS27" s="55"/>
    </row>
    <row r="28" spans="1:45" x14ac:dyDescent="0.25">
      <c r="A28" s="338"/>
      <c r="B28" s="338"/>
      <c r="C28" s="344"/>
      <c r="D28" s="344"/>
      <c r="E28" s="344"/>
      <c r="F28" s="221"/>
      <c r="G28" s="221"/>
      <c r="H28" s="221"/>
      <c r="I28" s="223"/>
      <c r="J28" s="223"/>
      <c r="K28" s="338"/>
      <c r="L28" s="338"/>
      <c r="N28" s="52"/>
      <c r="O28" s="338"/>
      <c r="P28" s="237"/>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55"/>
    </row>
    <row r="29" spans="1:45" x14ac:dyDescent="0.25">
      <c r="A29" s="338"/>
      <c r="B29" s="338"/>
      <c r="C29" s="344"/>
      <c r="D29" s="344"/>
      <c r="E29" s="344"/>
      <c r="F29" s="221"/>
      <c r="G29" s="221"/>
      <c r="H29" s="221"/>
      <c r="I29" s="264"/>
      <c r="J29" s="264"/>
      <c r="K29" s="338"/>
      <c r="L29" s="338"/>
      <c r="N29" s="52"/>
      <c r="O29" s="338"/>
      <c r="P29" s="237"/>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55"/>
    </row>
    <row r="30" spans="1:45" ht="15" customHeight="1" x14ac:dyDescent="0.25">
      <c r="A30" s="338"/>
      <c r="B30" s="338"/>
      <c r="C30" s="235"/>
      <c r="D30" s="334" t="s">
        <v>35</v>
      </c>
      <c r="E30" s="344"/>
      <c r="F30" s="221"/>
      <c r="G30" s="221"/>
      <c r="H30" s="221"/>
      <c r="I30" s="221"/>
      <c r="J30" s="338"/>
      <c r="K30" s="338"/>
      <c r="L30" s="338"/>
      <c r="N30" s="52"/>
      <c r="O30" s="338"/>
      <c r="P30" s="338"/>
      <c r="Q30" s="500" t="s">
        <v>312</v>
      </c>
      <c r="R30" s="500"/>
      <c r="S30" s="500"/>
      <c r="T30" s="500"/>
      <c r="U30" s="500"/>
      <c r="V30" s="500"/>
      <c r="W30" s="500"/>
      <c r="X30" s="500"/>
      <c r="Y30" s="500"/>
      <c r="Z30" s="500"/>
      <c r="AA30" s="500"/>
      <c r="AB30" s="500"/>
      <c r="AC30" s="500"/>
      <c r="AD30" s="500"/>
      <c r="AE30" s="500"/>
      <c r="AF30" s="500"/>
      <c r="AG30" s="501"/>
      <c r="AH30" s="501"/>
      <c r="AI30" s="501"/>
      <c r="AJ30" s="501"/>
      <c r="AK30" s="501"/>
      <c r="AL30" s="501"/>
      <c r="AM30" s="501"/>
      <c r="AN30" s="501"/>
      <c r="AO30" s="501"/>
      <c r="AP30" s="501"/>
      <c r="AQ30" s="501"/>
      <c r="AR30" s="501"/>
      <c r="AS30" s="55"/>
    </row>
    <row r="31" spans="1:45" x14ac:dyDescent="0.25">
      <c r="A31" s="338"/>
      <c r="B31" s="338"/>
      <c r="C31" s="344"/>
      <c r="D31" s="344"/>
      <c r="E31" s="344"/>
      <c r="F31" s="221"/>
      <c r="G31" s="221"/>
      <c r="H31" s="221"/>
      <c r="I31" s="221"/>
      <c r="J31" s="338"/>
      <c r="K31" s="338"/>
      <c r="L31" s="338"/>
      <c r="N31" s="52"/>
      <c r="O31" s="502" t="s">
        <v>140</v>
      </c>
      <c r="P31" s="503"/>
      <c r="Q31" s="500" t="s">
        <v>77</v>
      </c>
      <c r="R31" s="500"/>
      <c r="S31" s="500"/>
      <c r="T31" s="500"/>
      <c r="U31" s="500"/>
      <c r="V31" s="500"/>
      <c r="W31" s="500"/>
      <c r="X31" s="500"/>
      <c r="Y31" s="500"/>
      <c r="Z31" s="500"/>
      <c r="AA31" s="500"/>
      <c r="AB31" s="500"/>
      <c r="AC31" s="500"/>
      <c r="AD31" s="500"/>
      <c r="AE31" s="500"/>
      <c r="AF31" s="500"/>
      <c r="AG31" s="508"/>
      <c r="AH31" s="508"/>
      <c r="AI31" s="508"/>
      <c r="AJ31" s="508"/>
      <c r="AK31" s="508"/>
      <c r="AL31" s="508"/>
      <c r="AM31" s="508"/>
      <c r="AN31" s="508"/>
      <c r="AO31" s="508"/>
      <c r="AP31" s="508"/>
      <c r="AQ31" s="508"/>
      <c r="AR31" s="508"/>
      <c r="AS31" s="55"/>
    </row>
    <row r="32" spans="1:45" x14ac:dyDescent="0.25">
      <c r="A32" s="338"/>
      <c r="B32" s="338"/>
      <c r="C32" s="344"/>
      <c r="D32" s="344"/>
      <c r="E32" s="344"/>
      <c r="F32" s="221"/>
      <c r="G32" s="221"/>
      <c r="H32" s="221"/>
      <c r="I32" s="221"/>
      <c r="J32" s="338"/>
      <c r="K32" s="338"/>
      <c r="L32" s="338"/>
      <c r="N32" s="52"/>
      <c r="O32" s="504"/>
      <c r="P32" s="505"/>
      <c r="Q32" s="509">
        <v>43009</v>
      </c>
      <c r="R32" s="510"/>
      <c r="S32" s="511"/>
      <c r="T32" s="512">
        <v>43040</v>
      </c>
      <c r="U32" s="512"/>
      <c r="V32" s="500"/>
      <c r="W32" s="512">
        <v>43070</v>
      </c>
      <c r="X32" s="512"/>
      <c r="Y32" s="500"/>
      <c r="Z32" s="512">
        <v>43101</v>
      </c>
      <c r="AA32" s="512"/>
      <c r="AB32" s="500"/>
      <c r="AC32" s="512">
        <v>43132</v>
      </c>
      <c r="AD32" s="512"/>
      <c r="AE32" s="512">
        <v>43160</v>
      </c>
      <c r="AF32" s="512"/>
      <c r="AG32" s="512">
        <v>43191</v>
      </c>
      <c r="AH32" s="512"/>
      <c r="AI32" s="512">
        <v>43221</v>
      </c>
      <c r="AJ32" s="512"/>
      <c r="AK32" s="512">
        <v>43252</v>
      </c>
      <c r="AL32" s="512"/>
      <c r="AM32" s="512">
        <v>43282</v>
      </c>
      <c r="AN32" s="512"/>
      <c r="AO32" s="512">
        <v>43313</v>
      </c>
      <c r="AP32" s="512"/>
      <c r="AQ32" s="512">
        <v>43344</v>
      </c>
      <c r="AR32" s="512"/>
      <c r="AS32" s="55"/>
    </row>
    <row r="33" spans="3:45" ht="45" x14ac:dyDescent="0.25">
      <c r="C33" s="344"/>
      <c r="D33" s="344"/>
      <c r="E33" s="344"/>
      <c r="F33" s="221"/>
      <c r="G33" s="221"/>
      <c r="H33" s="221"/>
      <c r="I33" s="221"/>
      <c r="N33" s="52"/>
      <c r="O33" s="506"/>
      <c r="P33" s="507"/>
      <c r="Q33" s="34" t="s">
        <v>141</v>
      </c>
      <c r="R33" s="34" t="s">
        <v>142</v>
      </c>
      <c r="S33" s="35" t="s">
        <v>143</v>
      </c>
      <c r="T33" s="34" t="s">
        <v>141</v>
      </c>
      <c r="U33" s="34" t="s">
        <v>142</v>
      </c>
      <c r="V33" s="35" t="s">
        <v>143</v>
      </c>
      <c r="W33" s="34" t="s">
        <v>141</v>
      </c>
      <c r="X33" s="34" t="s">
        <v>142</v>
      </c>
      <c r="Y33" s="35" t="s">
        <v>143</v>
      </c>
      <c r="Z33" s="34" t="s">
        <v>141</v>
      </c>
      <c r="AA33" s="34" t="s">
        <v>142</v>
      </c>
      <c r="AB33" s="35" t="s">
        <v>143</v>
      </c>
      <c r="AC33" s="34" t="s">
        <v>141</v>
      </c>
      <c r="AD33" s="34" t="s">
        <v>142</v>
      </c>
      <c r="AE33" s="34" t="s">
        <v>141</v>
      </c>
      <c r="AF33" s="34" t="s">
        <v>142</v>
      </c>
      <c r="AG33" s="34" t="s">
        <v>141</v>
      </c>
      <c r="AH33" s="34" t="s">
        <v>142</v>
      </c>
      <c r="AI33" s="34" t="s">
        <v>141</v>
      </c>
      <c r="AJ33" s="34" t="s">
        <v>142</v>
      </c>
      <c r="AK33" s="34" t="s">
        <v>141</v>
      </c>
      <c r="AL33" s="34" t="s">
        <v>142</v>
      </c>
      <c r="AM33" s="34" t="s">
        <v>141</v>
      </c>
      <c r="AN33" s="34" t="s">
        <v>142</v>
      </c>
      <c r="AO33" s="34" t="s">
        <v>141</v>
      </c>
      <c r="AP33" s="34" t="s">
        <v>142</v>
      </c>
      <c r="AQ33" s="34" t="s">
        <v>141</v>
      </c>
      <c r="AR33" s="34" t="s">
        <v>142</v>
      </c>
      <c r="AS33" s="55"/>
    </row>
    <row r="34" spans="3:45" x14ac:dyDescent="0.25">
      <c r="E34" s="344"/>
      <c r="F34" s="221"/>
      <c r="G34" s="221"/>
      <c r="H34" s="221"/>
      <c r="I34" s="221"/>
      <c r="N34" s="52"/>
      <c r="O34" s="514" t="s">
        <v>76</v>
      </c>
      <c r="P34" s="36">
        <v>43040</v>
      </c>
      <c r="Q34" s="515"/>
      <c r="R34" s="515"/>
      <c r="S34" s="37"/>
      <c r="T34" s="39"/>
      <c r="U34" s="39"/>
      <c r="V34" s="37"/>
      <c r="W34" s="39"/>
      <c r="X34" s="39"/>
      <c r="Y34" s="39"/>
      <c r="Z34" s="39"/>
      <c r="AA34" s="39"/>
      <c r="AB34" s="39"/>
      <c r="AC34" s="39"/>
      <c r="AD34" s="39"/>
      <c r="AE34" s="39"/>
      <c r="AF34" s="39"/>
      <c r="AG34" s="39"/>
      <c r="AH34" s="39"/>
      <c r="AI34" s="39"/>
      <c r="AJ34" s="39"/>
      <c r="AK34" s="39"/>
      <c r="AL34" s="39"/>
      <c r="AM34" s="39"/>
      <c r="AN34" s="39"/>
      <c r="AO34" s="39"/>
      <c r="AP34" s="39"/>
      <c r="AQ34" s="39"/>
      <c r="AR34" s="39"/>
      <c r="AS34" s="55"/>
    </row>
    <row r="35" spans="3:45" x14ac:dyDescent="0.25">
      <c r="C35" s="344"/>
      <c r="D35" s="344"/>
      <c r="E35" s="344"/>
      <c r="F35" s="221"/>
      <c r="G35" s="221"/>
      <c r="H35" s="221"/>
      <c r="I35" s="221"/>
      <c r="N35" s="52"/>
      <c r="O35" s="514"/>
      <c r="P35" s="36">
        <f>P34+31</f>
        <v>43071</v>
      </c>
      <c r="Q35" s="516"/>
      <c r="R35" s="516"/>
      <c r="S35" s="37"/>
      <c r="T35" s="515"/>
      <c r="U35" s="515"/>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55"/>
    </row>
    <row r="36" spans="3:45" x14ac:dyDescent="0.25">
      <c r="C36" s="344"/>
      <c r="D36" s="344"/>
      <c r="E36" s="344"/>
      <c r="F36" s="221"/>
      <c r="G36" s="221"/>
      <c r="H36" s="221"/>
      <c r="I36" s="221"/>
      <c r="N36" s="52"/>
      <c r="O36" s="514"/>
      <c r="P36" s="36">
        <f t="shared" ref="P36:P45" si="5">P35+31</f>
        <v>43102</v>
      </c>
      <c r="Q36" s="516"/>
      <c r="R36" s="516"/>
      <c r="S36" s="37"/>
      <c r="T36" s="516"/>
      <c r="U36" s="516"/>
      <c r="V36" s="39"/>
      <c r="W36" s="515"/>
      <c r="X36" s="515"/>
      <c r="Y36" s="39"/>
      <c r="Z36" s="39"/>
      <c r="AA36" s="39"/>
      <c r="AB36" s="39"/>
      <c r="AC36" s="39"/>
      <c r="AD36" s="39"/>
      <c r="AE36" s="39"/>
      <c r="AF36" s="39"/>
      <c r="AG36" s="39"/>
      <c r="AH36" s="39"/>
      <c r="AI36" s="39"/>
      <c r="AJ36" s="39"/>
      <c r="AK36" s="39"/>
      <c r="AL36" s="39"/>
      <c r="AM36" s="39"/>
      <c r="AN36" s="39"/>
      <c r="AO36" s="39"/>
      <c r="AP36" s="39"/>
      <c r="AQ36" s="39"/>
      <c r="AR36" s="39"/>
      <c r="AS36" s="55"/>
    </row>
    <row r="37" spans="3:45" x14ac:dyDescent="0.25">
      <c r="C37" s="344"/>
      <c r="D37" s="344"/>
      <c r="E37" s="344"/>
      <c r="F37" s="221"/>
      <c r="G37" s="221"/>
      <c r="H37" s="221"/>
      <c r="I37" s="221"/>
      <c r="N37" s="52"/>
      <c r="O37" s="514"/>
      <c r="P37" s="36">
        <f t="shared" si="5"/>
        <v>43133</v>
      </c>
      <c r="Q37" s="516"/>
      <c r="R37" s="516"/>
      <c r="S37" s="37"/>
      <c r="T37" s="516"/>
      <c r="U37" s="516"/>
      <c r="V37" s="39"/>
      <c r="W37" s="516"/>
      <c r="X37" s="516"/>
      <c r="Y37" s="39"/>
      <c r="Z37" s="515"/>
      <c r="AA37" s="515"/>
      <c r="AB37" s="39"/>
      <c r="AC37" s="39"/>
      <c r="AD37" s="39"/>
      <c r="AE37" s="39"/>
      <c r="AF37" s="39"/>
      <c r="AG37" s="39"/>
      <c r="AH37" s="39"/>
      <c r="AI37" s="39"/>
      <c r="AJ37" s="39"/>
      <c r="AK37" s="39"/>
      <c r="AL37" s="39"/>
      <c r="AM37" s="39"/>
      <c r="AN37" s="39"/>
      <c r="AO37" s="39"/>
      <c r="AP37" s="39"/>
      <c r="AQ37" s="39"/>
      <c r="AR37" s="39"/>
      <c r="AS37" s="55"/>
    </row>
    <row r="38" spans="3:45" x14ac:dyDescent="0.25">
      <c r="C38" s="344"/>
      <c r="D38" s="344"/>
      <c r="E38" s="344"/>
      <c r="F38" s="221"/>
      <c r="G38" s="221"/>
      <c r="H38" s="221"/>
      <c r="I38" s="221"/>
      <c r="N38" s="52"/>
      <c r="O38" s="514"/>
      <c r="P38" s="36">
        <f t="shared" si="5"/>
        <v>43164</v>
      </c>
      <c r="Q38" s="516"/>
      <c r="R38" s="516"/>
      <c r="S38" s="37"/>
      <c r="T38" s="516"/>
      <c r="U38" s="516"/>
      <c r="V38" s="39"/>
      <c r="W38" s="516"/>
      <c r="X38" s="516"/>
      <c r="Y38" s="39"/>
      <c r="Z38" s="516"/>
      <c r="AA38" s="516"/>
      <c r="AB38" s="39"/>
      <c r="AC38" s="515"/>
      <c r="AD38" s="515"/>
      <c r="AE38" s="39"/>
      <c r="AF38" s="39"/>
      <c r="AG38" s="39"/>
      <c r="AH38" s="39"/>
      <c r="AI38" s="39"/>
      <c r="AJ38" s="39"/>
      <c r="AK38" s="39"/>
      <c r="AL38" s="39"/>
      <c r="AM38" s="39"/>
      <c r="AN38" s="39"/>
      <c r="AO38" s="39"/>
      <c r="AP38" s="39"/>
      <c r="AQ38" s="39"/>
      <c r="AR38" s="39"/>
      <c r="AS38" s="55"/>
    </row>
    <row r="39" spans="3:45" x14ac:dyDescent="0.25">
      <c r="C39" s="344"/>
      <c r="D39" s="344"/>
      <c r="E39" s="344"/>
      <c r="F39" s="221"/>
      <c r="G39" s="221"/>
      <c r="H39" s="221"/>
      <c r="I39" s="221"/>
      <c r="N39" s="52"/>
      <c r="O39" s="514"/>
      <c r="P39" s="36">
        <f t="shared" si="5"/>
        <v>43195</v>
      </c>
      <c r="Q39" s="516"/>
      <c r="R39" s="516"/>
      <c r="S39" s="37"/>
      <c r="T39" s="516"/>
      <c r="U39" s="516"/>
      <c r="V39" s="39"/>
      <c r="W39" s="516"/>
      <c r="X39" s="516"/>
      <c r="Y39" s="39"/>
      <c r="Z39" s="516"/>
      <c r="AA39" s="516"/>
      <c r="AB39" s="39"/>
      <c r="AC39" s="516"/>
      <c r="AD39" s="516"/>
      <c r="AE39" s="515"/>
      <c r="AF39" s="515"/>
      <c r="AG39" s="39"/>
      <c r="AH39" s="39"/>
      <c r="AI39" s="39"/>
      <c r="AJ39" s="39"/>
      <c r="AK39" s="39"/>
      <c r="AL39" s="39"/>
      <c r="AM39" s="39"/>
      <c r="AN39" s="39"/>
      <c r="AO39" s="39"/>
      <c r="AP39" s="39"/>
      <c r="AQ39" s="39"/>
      <c r="AR39" s="39"/>
      <c r="AS39" s="55"/>
    </row>
    <row r="40" spans="3:45" x14ac:dyDescent="0.25">
      <c r="C40" s="344"/>
      <c r="D40" s="344"/>
      <c r="E40" s="344"/>
      <c r="F40" s="221"/>
      <c r="G40" s="221"/>
      <c r="H40" s="221"/>
      <c r="I40" s="221"/>
      <c r="N40" s="52"/>
      <c r="O40" s="514"/>
      <c r="P40" s="36">
        <f t="shared" si="5"/>
        <v>43226</v>
      </c>
      <c r="Q40" s="516"/>
      <c r="R40" s="516"/>
      <c r="S40" s="37"/>
      <c r="T40" s="516"/>
      <c r="U40" s="516"/>
      <c r="V40" s="39"/>
      <c r="W40" s="516"/>
      <c r="X40" s="516"/>
      <c r="Y40" s="39"/>
      <c r="Z40" s="516"/>
      <c r="AA40" s="516"/>
      <c r="AB40" s="39"/>
      <c r="AC40" s="516"/>
      <c r="AD40" s="516"/>
      <c r="AE40" s="516"/>
      <c r="AF40" s="516"/>
      <c r="AG40" s="515"/>
      <c r="AH40" s="515"/>
      <c r="AI40" s="39"/>
      <c r="AJ40" s="39"/>
      <c r="AK40" s="39"/>
      <c r="AL40" s="39"/>
      <c r="AM40" s="39"/>
      <c r="AN40" s="39"/>
      <c r="AO40" s="39"/>
      <c r="AP40" s="39"/>
      <c r="AQ40" s="39"/>
      <c r="AR40" s="39"/>
      <c r="AS40" s="55"/>
    </row>
    <row r="41" spans="3:45" x14ac:dyDescent="0.25">
      <c r="C41" s="344"/>
      <c r="D41" s="344"/>
      <c r="E41" s="344"/>
      <c r="F41" s="221"/>
      <c r="G41" s="221"/>
      <c r="H41" s="221"/>
      <c r="I41" s="221"/>
      <c r="N41" s="52"/>
      <c r="O41" s="514"/>
      <c r="P41" s="36">
        <f t="shared" si="5"/>
        <v>43257</v>
      </c>
      <c r="Q41" s="517"/>
      <c r="R41" s="517"/>
      <c r="S41" s="37"/>
      <c r="T41" s="516"/>
      <c r="U41" s="516"/>
      <c r="V41" s="39"/>
      <c r="W41" s="516"/>
      <c r="X41" s="516"/>
      <c r="Y41" s="39"/>
      <c r="Z41" s="516"/>
      <c r="AA41" s="516"/>
      <c r="AB41" s="39"/>
      <c r="AC41" s="516"/>
      <c r="AD41" s="516"/>
      <c r="AE41" s="516"/>
      <c r="AF41" s="516"/>
      <c r="AG41" s="518"/>
      <c r="AH41" s="518"/>
      <c r="AI41" s="515"/>
      <c r="AJ41" s="515"/>
      <c r="AK41" s="39"/>
      <c r="AL41" s="39"/>
      <c r="AM41" s="39"/>
      <c r="AN41" s="39"/>
      <c r="AO41" s="39"/>
      <c r="AP41" s="39"/>
      <c r="AQ41" s="39"/>
      <c r="AR41" s="39"/>
      <c r="AS41" s="55"/>
    </row>
    <row r="42" spans="3:45" x14ac:dyDescent="0.25">
      <c r="C42" s="344"/>
      <c r="D42" s="344"/>
      <c r="E42" s="344"/>
      <c r="F42" s="221"/>
      <c r="G42" s="221"/>
      <c r="H42" s="221"/>
      <c r="I42" s="221"/>
      <c r="N42" s="52"/>
      <c r="O42" s="514"/>
      <c r="P42" s="36">
        <f t="shared" si="5"/>
        <v>43288</v>
      </c>
      <c r="Q42" s="3"/>
      <c r="R42" s="3"/>
      <c r="S42" s="159">
        <f>(Q42-R42)*0.1</f>
        <v>0</v>
      </c>
      <c r="T42" s="517"/>
      <c r="U42" s="517"/>
      <c r="V42" s="39"/>
      <c r="W42" s="516"/>
      <c r="X42" s="516"/>
      <c r="Y42" s="39"/>
      <c r="Z42" s="516"/>
      <c r="AA42" s="516"/>
      <c r="AB42" s="39"/>
      <c r="AC42" s="516"/>
      <c r="AD42" s="516"/>
      <c r="AE42" s="516"/>
      <c r="AF42" s="516"/>
      <c r="AG42" s="518"/>
      <c r="AH42" s="518"/>
      <c r="AI42" s="518"/>
      <c r="AJ42" s="518"/>
      <c r="AK42" s="515"/>
      <c r="AL42" s="515"/>
      <c r="AM42" s="39"/>
      <c r="AN42" s="39"/>
      <c r="AO42" s="39"/>
      <c r="AP42" s="39"/>
      <c r="AQ42" s="39"/>
      <c r="AR42" s="39"/>
      <c r="AS42" s="55"/>
    </row>
    <row r="43" spans="3:45" x14ac:dyDescent="0.25">
      <c r="C43" s="344"/>
      <c r="D43" s="344"/>
      <c r="E43" s="344"/>
      <c r="F43" s="221"/>
      <c r="G43" s="221"/>
      <c r="H43" s="221"/>
      <c r="I43" s="221"/>
      <c r="N43" s="52"/>
      <c r="O43" s="514"/>
      <c r="P43" s="36">
        <f t="shared" si="5"/>
        <v>43319</v>
      </c>
      <c r="Q43" s="3"/>
      <c r="R43" s="3"/>
      <c r="S43" s="159">
        <f>(Q43-R43)*0.2</f>
        <v>0</v>
      </c>
      <c r="T43" s="3"/>
      <c r="U43" s="3"/>
      <c r="V43" s="159">
        <f>(T43-U43)*0.1</f>
        <v>0</v>
      </c>
      <c r="W43" s="517"/>
      <c r="X43" s="517"/>
      <c r="Y43" s="39"/>
      <c r="Z43" s="516"/>
      <c r="AA43" s="516"/>
      <c r="AB43" s="39"/>
      <c r="AC43" s="516"/>
      <c r="AD43" s="516"/>
      <c r="AE43" s="516"/>
      <c r="AF43" s="516"/>
      <c r="AG43" s="518"/>
      <c r="AH43" s="518"/>
      <c r="AI43" s="518"/>
      <c r="AJ43" s="518"/>
      <c r="AK43" s="518"/>
      <c r="AL43" s="518"/>
      <c r="AM43" s="515"/>
      <c r="AN43" s="515"/>
      <c r="AO43" s="39"/>
      <c r="AP43" s="39"/>
      <c r="AQ43" s="39"/>
      <c r="AR43" s="39"/>
      <c r="AS43" s="55"/>
    </row>
    <row r="44" spans="3:45" x14ac:dyDescent="0.25">
      <c r="C44" s="344"/>
      <c r="D44" s="344"/>
      <c r="E44" s="344"/>
      <c r="F44" s="221"/>
      <c r="G44" s="221"/>
      <c r="H44" s="221"/>
      <c r="I44" s="221"/>
      <c r="N44" s="52"/>
      <c r="O44" s="514"/>
      <c r="P44" s="36">
        <f t="shared" si="5"/>
        <v>43350</v>
      </c>
      <c r="Q44" s="3"/>
      <c r="R44" s="3"/>
      <c r="S44" s="159">
        <f>(Q44-R44)*0.3</f>
        <v>0</v>
      </c>
      <c r="T44" s="3"/>
      <c r="U44" s="3"/>
      <c r="V44" s="159">
        <f>(T44-U44)*0.2</f>
        <v>0</v>
      </c>
      <c r="W44" s="3"/>
      <c r="X44" s="3"/>
      <c r="Y44" s="159">
        <f>(W44-X44)*0.1</f>
        <v>0</v>
      </c>
      <c r="Z44" s="517"/>
      <c r="AA44" s="517"/>
      <c r="AB44" s="39"/>
      <c r="AC44" s="516"/>
      <c r="AD44" s="516"/>
      <c r="AE44" s="516"/>
      <c r="AF44" s="516"/>
      <c r="AG44" s="518"/>
      <c r="AH44" s="518"/>
      <c r="AI44" s="518"/>
      <c r="AJ44" s="518"/>
      <c r="AK44" s="518"/>
      <c r="AL44" s="518"/>
      <c r="AM44" s="518"/>
      <c r="AN44" s="518"/>
      <c r="AO44" s="515"/>
      <c r="AP44" s="515"/>
      <c r="AQ44" s="39"/>
      <c r="AR44" s="39"/>
      <c r="AS44" s="55"/>
    </row>
    <row r="45" spans="3:45" x14ac:dyDescent="0.25">
      <c r="C45" s="344"/>
      <c r="D45" s="344"/>
      <c r="E45" s="344"/>
      <c r="F45" s="221"/>
      <c r="G45" s="221"/>
      <c r="H45" s="221"/>
      <c r="I45" s="221"/>
      <c r="N45" s="52"/>
      <c r="O45" s="514"/>
      <c r="P45" s="36">
        <f t="shared" si="5"/>
        <v>43381</v>
      </c>
      <c r="Q45" s="3"/>
      <c r="R45" s="3"/>
      <c r="S45" s="159">
        <f>(Q45-R45)*0.4</f>
        <v>0</v>
      </c>
      <c r="T45" s="3"/>
      <c r="U45" s="3"/>
      <c r="V45" s="159">
        <f>(T45-U45)*0.3</f>
        <v>0</v>
      </c>
      <c r="W45" s="3"/>
      <c r="X45" s="3"/>
      <c r="Y45" s="159">
        <f>(W45-X45)*0.2</f>
        <v>0</v>
      </c>
      <c r="Z45" s="3"/>
      <c r="AA45" s="3"/>
      <c r="AB45" s="159">
        <f>(Z45-AA45)*0.1</f>
        <v>0</v>
      </c>
      <c r="AC45" s="517"/>
      <c r="AD45" s="517"/>
      <c r="AE45" s="517"/>
      <c r="AF45" s="517"/>
      <c r="AG45" s="519"/>
      <c r="AH45" s="519"/>
      <c r="AI45" s="519"/>
      <c r="AJ45" s="519"/>
      <c r="AK45" s="519"/>
      <c r="AL45" s="519"/>
      <c r="AM45" s="519"/>
      <c r="AN45" s="519"/>
      <c r="AO45" s="519"/>
      <c r="AP45" s="519"/>
      <c r="AQ45" s="343"/>
      <c r="AR45" s="343"/>
      <c r="AS45" s="55"/>
    </row>
    <row r="46" spans="3:45" x14ac:dyDescent="0.25">
      <c r="C46" s="344"/>
      <c r="D46" s="344"/>
      <c r="E46" s="344"/>
      <c r="F46" s="221"/>
      <c r="G46" s="221"/>
      <c r="H46" s="221"/>
      <c r="I46" s="221"/>
      <c r="N46" s="52"/>
      <c r="O46" s="342"/>
      <c r="P46" s="237" t="s">
        <v>73</v>
      </c>
      <c r="Q46" s="238">
        <f>SUM(Q34:Q45)</f>
        <v>0</v>
      </c>
      <c r="R46" s="238">
        <f t="shared" ref="R46:AQ46" si="6">SUM(R34:R45)</f>
        <v>0</v>
      </c>
      <c r="S46" s="239">
        <f>SUM(S34:S45)</f>
        <v>0</v>
      </c>
      <c r="T46" s="238">
        <f t="shared" si="6"/>
        <v>0</v>
      </c>
      <c r="U46" s="238">
        <f>SUM(U34:U45)</f>
        <v>0</v>
      </c>
      <c r="V46" s="239">
        <f>SUM(V34:V45)</f>
        <v>0</v>
      </c>
      <c r="W46" s="238">
        <f t="shared" si="6"/>
        <v>0</v>
      </c>
      <c r="X46" s="238">
        <f t="shared" si="6"/>
        <v>0</v>
      </c>
      <c r="Y46" s="239">
        <f t="shared" si="6"/>
        <v>0</v>
      </c>
      <c r="Z46" s="238">
        <f>SUM(Z34:Z45)</f>
        <v>0</v>
      </c>
      <c r="AA46" s="238">
        <f t="shared" si="6"/>
        <v>0</v>
      </c>
      <c r="AB46" s="239">
        <f t="shared" si="6"/>
        <v>0</v>
      </c>
      <c r="AC46" s="238">
        <f t="shared" si="6"/>
        <v>0</v>
      </c>
      <c r="AD46" s="238">
        <f>SUM(AD34:AD45)</f>
        <v>0</v>
      </c>
      <c r="AE46" s="238">
        <f t="shared" si="6"/>
        <v>0</v>
      </c>
      <c r="AF46" s="238">
        <f>SUM(AF34:AF45)</f>
        <v>0</v>
      </c>
      <c r="AG46" s="238">
        <f t="shared" si="6"/>
        <v>0</v>
      </c>
      <c r="AH46" s="238">
        <f t="shared" si="6"/>
        <v>0</v>
      </c>
      <c r="AI46" s="238">
        <f>SUM(AI34:AI45)</f>
        <v>0</v>
      </c>
      <c r="AJ46" s="238">
        <f t="shared" si="6"/>
        <v>0</v>
      </c>
      <c r="AK46" s="238">
        <f t="shared" si="6"/>
        <v>0</v>
      </c>
      <c r="AL46" s="238">
        <f>SUM(AL34:AL45)</f>
        <v>0</v>
      </c>
      <c r="AM46" s="238">
        <f t="shared" si="6"/>
        <v>0</v>
      </c>
      <c r="AN46" s="238">
        <f>SUM(AN34:AN45)</f>
        <v>0</v>
      </c>
      <c r="AO46" s="238">
        <f t="shared" si="6"/>
        <v>0</v>
      </c>
      <c r="AP46" s="238">
        <f>SUM(AP34:AP45)</f>
        <v>0</v>
      </c>
      <c r="AQ46" s="238">
        <f t="shared" si="6"/>
        <v>0</v>
      </c>
      <c r="AR46" s="238">
        <f>SUM(AR34:AR45)</f>
        <v>0</v>
      </c>
      <c r="AS46" s="55"/>
    </row>
    <row r="47" spans="3:45" x14ac:dyDescent="0.25">
      <c r="C47" s="344"/>
      <c r="D47" s="344"/>
      <c r="E47" s="344"/>
      <c r="F47" s="221"/>
      <c r="G47" s="221"/>
      <c r="H47" s="221"/>
      <c r="I47" s="221"/>
      <c r="N47" s="52"/>
      <c r="O47" s="338"/>
      <c r="P47" s="237"/>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55"/>
    </row>
    <row r="48" spans="3:45" x14ac:dyDescent="0.25">
      <c r="N48" s="52"/>
      <c r="O48" s="338"/>
      <c r="P48" s="338"/>
      <c r="Q48" s="242"/>
      <c r="R48" s="338" t="s">
        <v>175</v>
      </c>
      <c r="S48" s="54"/>
      <c r="T48" s="338"/>
      <c r="U48" s="338"/>
      <c r="V48" s="338"/>
      <c r="W48" s="338"/>
      <c r="X48" s="338"/>
      <c r="Y48" s="338"/>
      <c r="Z48" s="338"/>
      <c r="AA48" s="338"/>
      <c r="AB48" s="338"/>
      <c r="AC48" s="338"/>
      <c r="AD48" s="338"/>
      <c r="AE48" s="338"/>
      <c r="AF48" s="338"/>
      <c r="AG48" s="338"/>
      <c r="AH48" s="338"/>
      <c r="AI48" s="338"/>
      <c r="AJ48" s="338"/>
      <c r="AK48" s="338"/>
      <c r="AL48" s="338"/>
      <c r="AM48" s="338"/>
      <c r="AN48" s="338"/>
      <c r="AO48" s="338"/>
      <c r="AP48" s="338"/>
      <c r="AQ48" s="338"/>
      <c r="AR48" s="338"/>
      <c r="AS48" s="55"/>
    </row>
    <row r="49" spans="3:45" x14ac:dyDescent="0.25">
      <c r="N49" s="52"/>
      <c r="O49" s="338"/>
      <c r="P49" s="338"/>
      <c r="Q49" s="56"/>
      <c r="R49" s="338" t="s">
        <v>176</v>
      </c>
      <c r="S49" s="54"/>
      <c r="T49" s="338"/>
      <c r="U49" s="338"/>
      <c r="V49" s="338"/>
      <c r="W49" s="338"/>
      <c r="X49" s="338"/>
      <c r="Y49" s="338"/>
      <c r="Z49" s="338"/>
      <c r="AA49" s="338"/>
      <c r="AB49" s="338"/>
      <c r="AC49" s="338"/>
      <c r="AD49" s="338"/>
      <c r="AE49" s="338"/>
      <c r="AF49" s="338"/>
      <c r="AG49" s="338"/>
      <c r="AH49" s="338"/>
      <c r="AI49" s="338"/>
      <c r="AJ49" s="338"/>
      <c r="AK49" s="338"/>
      <c r="AL49" s="338"/>
      <c r="AM49" s="338"/>
      <c r="AN49" s="338"/>
      <c r="AO49" s="338"/>
      <c r="AP49" s="338"/>
      <c r="AQ49" s="338"/>
      <c r="AR49" s="338"/>
      <c r="AS49" s="55"/>
    </row>
    <row r="50" spans="3:45" ht="15.75" thickBot="1" x14ac:dyDescent="0.3">
      <c r="N50" s="57"/>
      <c r="O50" s="58"/>
      <c r="P50" s="58"/>
      <c r="Q50" s="58"/>
      <c r="R50" s="58"/>
      <c r="S50" s="59"/>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60"/>
    </row>
    <row r="51" spans="3:45" ht="20.25" customHeight="1" x14ac:dyDescent="0.25">
      <c r="C51" s="236"/>
      <c r="L51" s="62"/>
      <c r="M51" s="62"/>
      <c r="N51" s="62"/>
      <c r="Q51" s="236"/>
    </row>
    <row r="52" spans="3:45" x14ac:dyDescent="0.25">
      <c r="L52" s="62"/>
      <c r="M52" s="62"/>
      <c r="N52" s="62"/>
      <c r="P52" s="243"/>
      <c r="Q52" s="521" t="s">
        <v>315</v>
      </c>
      <c r="R52" s="522"/>
      <c r="S52" s="522"/>
      <c r="T52" s="522"/>
      <c r="U52" s="522"/>
      <c r="V52" s="522"/>
      <c r="W52" s="522"/>
      <c r="X52" s="522"/>
      <c r="Y52" s="522"/>
      <c r="Z52" s="522"/>
      <c r="AA52" s="522"/>
      <c r="AB52" s="523"/>
      <c r="AC52" s="523"/>
      <c r="AD52" s="523"/>
      <c r="AE52" s="524"/>
      <c r="AF52" s="524"/>
      <c r="AG52" s="524"/>
      <c r="AH52" s="524"/>
    </row>
    <row r="53" spans="3:45" ht="15" customHeight="1" x14ac:dyDescent="0.25">
      <c r="L53" s="62"/>
      <c r="M53" s="62"/>
      <c r="N53" s="62"/>
      <c r="P53" s="525" t="s">
        <v>212</v>
      </c>
      <c r="Q53" s="527" t="s">
        <v>120</v>
      </c>
      <c r="R53" s="528"/>
      <c r="S53" s="528"/>
      <c r="T53" s="528"/>
      <c r="U53" s="528"/>
      <c r="V53" s="528"/>
      <c r="W53" s="528"/>
      <c r="X53" s="528"/>
      <c r="Y53" s="528"/>
      <c r="Z53" s="528"/>
      <c r="AA53" s="528"/>
      <c r="AB53" s="529"/>
      <c r="AC53" s="529"/>
      <c r="AD53" s="529"/>
      <c r="AE53" s="529"/>
      <c r="AF53" s="529"/>
      <c r="AG53" s="529"/>
      <c r="AH53" s="530"/>
    </row>
    <row r="54" spans="3:45" x14ac:dyDescent="0.25">
      <c r="L54" s="62"/>
      <c r="M54" s="62"/>
      <c r="N54" s="62"/>
      <c r="P54" s="526"/>
      <c r="Q54" s="531" t="s">
        <v>161</v>
      </c>
      <c r="R54" s="532"/>
      <c r="S54" s="532"/>
      <c r="T54" s="532"/>
      <c r="U54" s="532"/>
      <c r="V54" s="532"/>
      <c r="W54" s="532"/>
      <c r="X54" s="532"/>
      <c r="Y54" s="532"/>
      <c r="Z54" s="532"/>
      <c r="AA54" s="532"/>
      <c r="AB54" s="533"/>
      <c r="AC54" s="533"/>
      <c r="AD54" s="533"/>
      <c r="AE54" s="533"/>
      <c r="AF54" s="533"/>
      <c r="AG54" s="533"/>
      <c r="AH54" s="534"/>
    </row>
    <row r="55" spans="3:45" x14ac:dyDescent="0.25">
      <c r="L55" s="62"/>
      <c r="M55" s="62"/>
      <c r="N55" s="62"/>
      <c r="P55" s="525" t="s">
        <v>213</v>
      </c>
      <c r="Q55" s="545" t="s">
        <v>313</v>
      </c>
      <c r="R55" s="546"/>
      <c r="S55" s="546"/>
      <c r="T55" s="546"/>
      <c r="U55" s="546"/>
      <c r="V55" s="546"/>
      <c r="W55" s="546"/>
      <c r="X55" s="546"/>
      <c r="Y55" s="546"/>
      <c r="Z55" s="546"/>
      <c r="AA55" s="546"/>
      <c r="AB55" s="547"/>
      <c r="AC55" s="547"/>
      <c r="AD55" s="547"/>
      <c r="AE55" s="529"/>
      <c r="AF55" s="529"/>
      <c r="AG55" s="529"/>
      <c r="AH55" s="530"/>
    </row>
    <row r="56" spans="3:45" x14ac:dyDescent="0.25">
      <c r="L56" s="62"/>
      <c r="M56" s="62"/>
      <c r="N56" s="62"/>
      <c r="P56" s="526"/>
      <c r="Q56" s="548"/>
      <c r="R56" s="549"/>
      <c r="S56" s="549"/>
      <c r="T56" s="549"/>
      <c r="U56" s="549"/>
      <c r="V56" s="549"/>
      <c r="W56" s="549"/>
      <c r="X56" s="549"/>
      <c r="Y56" s="549"/>
      <c r="Z56" s="549"/>
      <c r="AA56" s="549"/>
      <c r="AB56" s="550"/>
      <c r="AC56" s="550"/>
      <c r="AD56" s="550"/>
      <c r="AE56" s="336"/>
      <c r="AF56" s="336"/>
      <c r="AG56" s="336"/>
      <c r="AH56" s="337"/>
    </row>
    <row r="57" spans="3:45" ht="15" customHeight="1" x14ac:dyDescent="0.25">
      <c r="L57" s="62"/>
      <c r="M57" s="62"/>
      <c r="N57" s="62"/>
      <c r="P57" s="525" t="s">
        <v>235</v>
      </c>
      <c r="Q57" s="429" t="s">
        <v>80</v>
      </c>
      <c r="R57" s="430"/>
      <c r="S57" s="430"/>
      <c r="T57" s="430"/>
      <c r="U57" s="430"/>
      <c r="V57" s="430"/>
      <c r="W57" s="430"/>
      <c r="X57" s="430"/>
      <c r="Y57" s="430"/>
      <c r="Z57" s="528"/>
      <c r="AA57" s="528"/>
      <c r="AB57" s="528"/>
      <c r="AC57" s="528"/>
      <c r="AD57" s="528"/>
      <c r="AE57" s="529"/>
      <c r="AF57" s="529"/>
      <c r="AG57" s="529"/>
      <c r="AH57" s="530"/>
    </row>
    <row r="58" spans="3:45" x14ac:dyDescent="0.25">
      <c r="L58" s="62"/>
      <c r="M58" s="62"/>
      <c r="N58" s="62"/>
      <c r="P58" s="526"/>
      <c r="Q58" s="551"/>
      <c r="R58" s="550"/>
      <c r="S58" s="550"/>
      <c r="T58" s="550"/>
      <c r="U58" s="550"/>
      <c r="V58" s="550"/>
      <c r="W58" s="550"/>
      <c r="X58" s="550"/>
      <c r="Y58" s="550"/>
      <c r="Z58" s="550"/>
      <c r="AA58" s="550"/>
      <c r="AB58" s="550"/>
      <c r="AC58" s="550"/>
      <c r="AD58" s="550"/>
      <c r="AE58" s="550"/>
      <c r="AF58" s="550"/>
      <c r="AG58" s="550"/>
      <c r="AH58" s="552"/>
    </row>
    <row r="59" spans="3:45" ht="15" customHeight="1" x14ac:dyDescent="0.25">
      <c r="L59" s="62"/>
      <c r="M59" s="62"/>
      <c r="N59" s="62"/>
      <c r="P59" s="525" t="s">
        <v>236</v>
      </c>
      <c r="Q59" s="429" t="s">
        <v>314</v>
      </c>
      <c r="R59" s="430"/>
      <c r="S59" s="430"/>
      <c r="T59" s="430"/>
      <c r="U59" s="430"/>
      <c r="V59" s="430"/>
      <c r="W59" s="430"/>
      <c r="X59" s="430"/>
      <c r="Y59" s="430"/>
      <c r="Z59" s="528"/>
      <c r="AA59" s="528"/>
      <c r="AB59" s="528"/>
      <c r="AC59" s="528"/>
      <c r="AD59" s="528"/>
      <c r="AE59" s="529"/>
      <c r="AF59" s="529"/>
      <c r="AG59" s="529"/>
      <c r="AH59" s="530"/>
    </row>
    <row r="60" spans="3:45" x14ac:dyDescent="0.25">
      <c r="L60" s="62"/>
      <c r="M60" s="62"/>
      <c r="N60" s="62"/>
      <c r="P60" s="526"/>
      <c r="Q60" s="551"/>
      <c r="R60" s="550"/>
      <c r="S60" s="550"/>
      <c r="T60" s="550"/>
      <c r="U60" s="550"/>
      <c r="V60" s="550"/>
      <c r="W60" s="550"/>
      <c r="X60" s="550"/>
      <c r="Y60" s="550"/>
      <c r="Z60" s="550"/>
      <c r="AA60" s="550"/>
      <c r="AB60" s="550"/>
      <c r="AC60" s="550"/>
      <c r="AD60" s="550"/>
      <c r="AE60" s="550"/>
      <c r="AF60" s="550"/>
      <c r="AG60" s="550"/>
      <c r="AH60" s="552"/>
    </row>
    <row r="61" spans="3:45" x14ac:dyDescent="0.25">
      <c r="L61" s="62"/>
      <c r="M61" s="62"/>
      <c r="N61" s="62"/>
      <c r="Q61" s="535" t="s">
        <v>113</v>
      </c>
      <c r="R61" s="536"/>
      <c r="S61" s="536"/>
      <c r="T61" s="536"/>
      <c r="U61" s="536"/>
      <c r="V61" s="536"/>
      <c r="W61" s="536"/>
      <c r="X61" s="536"/>
      <c r="Y61" s="536"/>
      <c r="Z61" s="536"/>
      <c r="AA61" s="536"/>
      <c r="AB61" s="536"/>
      <c r="AC61" s="536"/>
      <c r="AD61" s="536"/>
      <c r="AE61" s="536"/>
      <c r="AF61" s="536"/>
      <c r="AG61" s="536"/>
      <c r="AH61" s="536"/>
    </row>
    <row r="62" spans="3:45" x14ac:dyDescent="0.25">
      <c r="L62" s="62"/>
      <c r="M62" s="62"/>
      <c r="N62" s="62"/>
      <c r="Q62" s="537" t="s">
        <v>114</v>
      </c>
      <c r="R62" s="538"/>
      <c r="S62" s="538"/>
      <c r="T62" s="538"/>
      <c r="U62" s="538"/>
      <c r="V62" s="538"/>
      <c r="W62" s="538"/>
      <c r="X62" s="538"/>
      <c r="Y62" s="538"/>
      <c r="Z62" s="538"/>
      <c r="AA62" s="538"/>
      <c r="AB62" s="539"/>
      <c r="AC62" s="539"/>
      <c r="AD62" s="539"/>
      <c r="AE62" s="539"/>
      <c r="AF62" s="539"/>
      <c r="AG62" s="539"/>
      <c r="AH62" s="540"/>
    </row>
    <row r="63" spans="3:45" x14ac:dyDescent="0.25">
      <c r="L63" s="62"/>
      <c r="M63" s="62"/>
      <c r="N63" s="62"/>
      <c r="Q63" s="64"/>
    </row>
    <row r="64" spans="3:45" x14ac:dyDescent="0.25">
      <c r="L64" s="62"/>
      <c r="M64" s="62"/>
      <c r="N64" s="62"/>
      <c r="Q64" s="532"/>
      <c r="R64" s="532"/>
      <c r="S64" s="532"/>
      <c r="T64" s="532"/>
      <c r="U64" s="532"/>
      <c r="V64" s="532"/>
      <c r="W64" s="532"/>
      <c r="X64" s="532"/>
      <c r="Y64" s="532"/>
      <c r="Z64" s="532"/>
      <c r="AA64" s="532"/>
    </row>
    <row r="65" spans="12:34" ht="19.5" thickBot="1" x14ac:dyDescent="0.3">
      <c r="N65" s="136" t="s">
        <v>201</v>
      </c>
      <c r="O65" s="330"/>
      <c r="P65" s="330"/>
      <c r="Q65" s="330"/>
      <c r="R65" s="330"/>
      <c r="S65" s="244"/>
      <c r="T65" s="330"/>
      <c r="U65" s="330"/>
      <c r="V65" s="330"/>
      <c r="W65" s="330"/>
      <c r="X65" s="245"/>
      <c r="Y65" s="245"/>
      <c r="Z65" s="245"/>
      <c r="AA65" s="245"/>
      <c r="AB65" s="245"/>
      <c r="AC65" s="245"/>
      <c r="AD65" s="245"/>
      <c r="AE65" s="245"/>
      <c r="AF65" s="245"/>
      <c r="AG65" s="245"/>
      <c r="AH65" s="245"/>
    </row>
    <row r="66" spans="12:34" x14ac:dyDescent="0.25">
      <c r="N66" s="246"/>
      <c r="O66" s="247"/>
      <c r="P66" s="247"/>
      <c r="Q66" s="247"/>
      <c r="R66" s="247"/>
      <c r="S66" s="248"/>
      <c r="T66" s="247"/>
      <c r="U66" s="247"/>
      <c r="V66" s="247"/>
      <c r="W66" s="249"/>
      <c r="X66" s="245"/>
      <c r="Y66" s="245"/>
      <c r="Z66" s="245"/>
      <c r="AA66" s="245"/>
      <c r="AB66" s="245"/>
      <c r="AC66" s="245"/>
      <c r="AD66" s="245"/>
      <c r="AE66" s="245"/>
      <c r="AF66" s="245"/>
      <c r="AG66" s="245"/>
      <c r="AH66" s="245"/>
    </row>
    <row r="67" spans="12:34" ht="45" x14ac:dyDescent="0.25">
      <c r="N67" s="117"/>
      <c r="O67" s="330"/>
      <c r="P67" s="330"/>
      <c r="Q67" s="139" t="s">
        <v>118</v>
      </c>
      <c r="R67" s="139" t="s">
        <v>119</v>
      </c>
      <c r="S67" s="140" t="s">
        <v>75</v>
      </c>
      <c r="T67" s="139" t="s">
        <v>141</v>
      </c>
      <c r="U67" s="139" t="s">
        <v>142</v>
      </c>
      <c r="V67" s="140" t="s">
        <v>143</v>
      </c>
      <c r="W67" s="119"/>
      <c r="X67" s="245"/>
      <c r="Y67" s="245"/>
      <c r="Z67" s="245"/>
      <c r="AA67" s="245"/>
      <c r="AB67" s="245"/>
      <c r="AC67" s="245"/>
      <c r="AD67" s="245"/>
      <c r="AE67" s="245"/>
      <c r="AF67" s="245"/>
      <c r="AG67" s="245"/>
      <c r="AH67" s="245"/>
    </row>
    <row r="68" spans="12:34" x14ac:dyDescent="0.25">
      <c r="L68" s="4"/>
      <c r="M68" s="4"/>
      <c r="N68" s="117"/>
      <c r="O68" s="541" t="s">
        <v>202</v>
      </c>
      <c r="P68" s="141" t="s">
        <v>203</v>
      </c>
      <c r="Q68" s="343"/>
      <c r="R68" s="343"/>
      <c r="S68" s="368"/>
      <c r="T68" s="343"/>
      <c r="U68" s="343"/>
      <c r="V68" s="367"/>
      <c r="W68" s="119"/>
      <c r="X68" s="245"/>
      <c r="Y68" s="245"/>
      <c r="Z68" s="245"/>
      <c r="AA68" s="245"/>
      <c r="AB68" s="245"/>
      <c r="AC68" s="245"/>
      <c r="AD68" s="245"/>
      <c r="AE68" s="245"/>
      <c r="AF68" s="245"/>
      <c r="AG68" s="245"/>
      <c r="AH68" s="245"/>
    </row>
    <row r="69" spans="12:34" x14ac:dyDescent="0.25">
      <c r="L69" s="338"/>
      <c r="M69" s="338"/>
      <c r="N69" s="117"/>
      <c r="O69" s="501"/>
      <c r="P69" s="142" t="s">
        <v>204</v>
      </c>
      <c r="Q69" s="3"/>
      <c r="R69" s="3"/>
      <c r="S69" s="369">
        <f>(Q69-R69)*0.1</f>
        <v>0</v>
      </c>
      <c r="T69" s="3"/>
      <c r="U69" s="3"/>
      <c r="V69" s="250">
        <f>(T69-U69)*0.1</f>
        <v>0</v>
      </c>
      <c r="W69" s="119"/>
      <c r="X69" s="245"/>
      <c r="Y69" s="245"/>
      <c r="Z69" s="245"/>
      <c r="AA69" s="245"/>
      <c r="AB69" s="245"/>
      <c r="AC69" s="245"/>
      <c r="AD69" s="245"/>
      <c r="AE69" s="245"/>
      <c r="AF69" s="245"/>
      <c r="AG69" s="245"/>
      <c r="AH69" s="245"/>
    </row>
    <row r="70" spans="12:34" x14ac:dyDescent="0.25">
      <c r="N70" s="117"/>
      <c r="O70" s="501"/>
      <c r="P70" s="142" t="s">
        <v>205</v>
      </c>
      <c r="Q70" s="3"/>
      <c r="R70" s="3"/>
      <c r="S70" s="369">
        <f>(Q70-R70)*0.2</f>
        <v>0</v>
      </c>
      <c r="T70" s="3"/>
      <c r="U70" s="3"/>
      <c r="V70" s="250">
        <f>(T70-U70)*0.2</f>
        <v>0</v>
      </c>
      <c r="W70" s="119"/>
      <c r="X70" s="245"/>
      <c r="Y70" s="245"/>
      <c r="Z70" s="245"/>
      <c r="AA70" s="245"/>
      <c r="AB70" s="245"/>
      <c r="AC70" s="245"/>
      <c r="AD70" s="245"/>
      <c r="AE70" s="245"/>
      <c r="AF70" s="245"/>
      <c r="AG70" s="245"/>
      <c r="AH70" s="245"/>
    </row>
    <row r="71" spans="12:34" x14ac:dyDescent="0.25">
      <c r="N71" s="117"/>
      <c r="O71" s="501"/>
      <c r="P71" s="142" t="s">
        <v>206</v>
      </c>
      <c r="Q71" s="3"/>
      <c r="R71" s="3"/>
      <c r="S71" s="369">
        <f>(Q71-R71)*0.3</f>
        <v>0</v>
      </c>
      <c r="T71" s="3"/>
      <c r="U71" s="3"/>
      <c r="V71" s="250">
        <f>(T71-U71)*0.3</f>
        <v>0</v>
      </c>
      <c r="W71" s="119"/>
      <c r="X71" s="245"/>
      <c r="Y71" s="245"/>
      <c r="Z71" s="245"/>
      <c r="AA71" s="245"/>
      <c r="AB71" s="245"/>
      <c r="AC71" s="245"/>
      <c r="AD71" s="245"/>
      <c r="AE71" s="245"/>
      <c r="AF71" s="245"/>
      <c r="AG71" s="245"/>
      <c r="AH71" s="245"/>
    </row>
    <row r="72" spans="12:34" x14ac:dyDescent="0.25">
      <c r="N72" s="117"/>
      <c r="O72" s="501"/>
      <c r="P72" s="142" t="s">
        <v>207</v>
      </c>
      <c r="Q72" s="3"/>
      <c r="R72" s="3"/>
      <c r="S72" s="369">
        <f>(Q72-R72)*0.4</f>
        <v>0</v>
      </c>
      <c r="T72" s="3"/>
      <c r="U72" s="3"/>
      <c r="V72" s="250">
        <f>(T72-U72)*0.4</f>
        <v>0</v>
      </c>
      <c r="W72" s="119"/>
      <c r="X72" s="245"/>
      <c r="Y72" s="245"/>
      <c r="Z72" s="245"/>
      <c r="AA72" s="245"/>
      <c r="AB72" s="245"/>
      <c r="AC72" s="245"/>
      <c r="AD72" s="245"/>
      <c r="AE72" s="245"/>
      <c r="AF72" s="245"/>
      <c r="AG72" s="245"/>
      <c r="AH72" s="245"/>
    </row>
    <row r="73" spans="12:34" x14ac:dyDescent="0.25">
      <c r="N73" s="117"/>
      <c r="O73" s="501"/>
      <c r="P73" s="142" t="s">
        <v>208</v>
      </c>
      <c r="Q73" s="3"/>
      <c r="R73" s="3"/>
      <c r="S73" s="369">
        <f>(Q73-R73)*0.5</f>
        <v>0</v>
      </c>
      <c r="T73" s="3"/>
      <c r="U73" s="3"/>
      <c r="V73" s="250">
        <f>(T73-U73)*0.5</f>
        <v>0</v>
      </c>
      <c r="W73" s="119"/>
      <c r="X73" s="245"/>
      <c r="Y73" s="245"/>
      <c r="Z73" s="245"/>
      <c r="AA73" s="245"/>
      <c r="AB73" s="245"/>
      <c r="AC73" s="245"/>
      <c r="AD73" s="245"/>
      <c r="AE73" s="245"/>
      <c r="AF73" s="245"/>
      <c r="AG73" s="245"/>
      <c r="AH73" s="245"/>
    </row>
    <row r="74" spans="12:34" x14ac:dyDescent="0.25">
      <c r="N74" s="117"/>
      <c r="O74" s="330"/>
      <c r="P74" s="251" t="s">
        <v>73</v>
      </c>
      <c r="Q74" s="252">
        <f>SUM(Q68:Q73)</f>
        <v>0</v>
      </c>
      <c r="R74" s="252">
        <f>SUM(R68:R73)</f>
        <v>0</v>
      </c>
      <c r="S74" s="314">
        <f>SUM(S69:S73)</f>
        <v>0</v>
      </c>
      <c r="T74" s="252">
        <f>SUM(T68:T73)</f>
        <v>0</v>
      </c>
      <c r="U74" s="252">
        <f>SUM(U68:U73)</f>
        <v>0</v>
      </c>
      <c r="V74" s="314">
        <f>SUM(V69:V73)</f>
        <v>0</v>
      </c>
      <c r="W74" s="119"/>
      <c r="X74" s="245"/>
      <c r="Y74" s="245"/>
      <c r="Z74" s="245"/>
      <c r="AA74" s="245"/>
      <c r="AB74" s="245"/>
      <c r="AC74" s="245"/>
      <c r="AD74" s="245"/>
      <c r="AE74" s="245"/>
      <c r="AF74" s="245"/>
      <c r="AG74" s="245"/>
      <c r="AH74" s="245"/>
    </row>
    <row r="75" spans="12:34" ht="15.75" thickBot="1" x14ac:dyDescent="0.3">
      <c r="N75" s="254"/>
      <c r="O75" s="255"/>
      <c r="P75" s="255"/>
      <c r="Q75" s="255"/>
      <c r="R75" s="255"/>
      <c r="S75" s="256"/>
      <c r="T75" s="255"/>
      <c r="U75" s="255"/>
      <c r="V75" s="255"/>
      <c r="W75" s="257"/>
      <c r="X75" s="245"/>
      <c r="Y75" s="245"/>
      <c r="Z75" s="245"/>
      <c r="AA75" s="245"/>
      <c r="AB75" s="245"/>
      <c r="AC75" s="245"/>
      <c r="AD75" s="245"/>
      <c r="AE75" s="245"/>
      <c r="AF75" s="245"/>
      <c r="AG75" s="245"/>
      <c r="AH75" s="245"/>
    </row>
    <row r="76" spans="12:34" x14ac:dyDescent="0.25">
      <c r="N76" s="245"/>
      <c r="O76" s="245"/>
      <c r="P76" s="245"/>
      <c r="Q76" s="245"/>
      <c r="R76" s="245"/>
      <c r="S76" s="258"/>
      <c r="T76" s="245"/>
      <c r="U76" s="245"/>
      <c r="V76" s="245"/>
      <c r="W76" s="245"/>
      <c r="X76" s="245"/>
      <c r="Y76" s="245"/>
      <c r="Z76" s="245"/>
      <c r="AA76" s="245"/>
      <c r="AB76" s="245"/>
      <c r="AC76" s="245"/>
      <c r="AD76" s="245"/>
      <c r="AE76" s="245"/>
      <c r="AF76" s="245"/>
      <c r="AG76" s="245"/>
      <c r="AH76" s="245"/>
    </row>
    <row r="77" spans="12:34" x14ac:dyDescent="0.25">
      <c r="N77" s="245"/>
      <c r="O77" s="245"/>
      <c r="P77" s="245"/>
      <c r="Q77" s="259" t="s">
        <v>209</v>
      </c>
      <c r="R77" s="245"/>
      <c r="S77" s="258"/>
      <c r="T77" s="245"/>
      <c r="U77" s="245"/>
      <c r="V77" s="245"/>
      <c r="W77" s="245"/>
      <c r="X77" s="245"/>
      <c r="Y77" s="245"/>
      <c r="Z77" s="245"/>
      <c r="AA77" s="245"/>
      <c r="AB77" s="245"/>
      <c r="AC77" s="245"/>
      <c r="AD77" s="245"/>
      <c r="AE77" s="245"/>
      <c r="AF77" s="245"/>
      <c r="AG77" s="245"/>
      <c r="AH77" s="245"/>
    </row>
    <row r="78" spans="12:34" x14ac:dyDescent="0.25">
      <c r="N78" s="245"/>
      <c r="O78" s="245"/>
      <c r="P78" s="542" t="s">
        <v>202</v>
      </c>
      <c r="Q78" s="543" t="s">
        <v>210</v>
      </c>
      <c r="R78" s="544"/>
      <c r="S78" s="544"/>
      <c r="T78" s="544"/>
      <c r="U78" s="544"/>
      <c r="V78" s="544"/>
      <c r="W78" s="544"/>
      <c r="X78" s="544"/>
      <c r="Y78" s="544"/>
      <c r="Z78" s="544"/>
      <c r="AA78" s="544"/>
      <c r="AB78" s="544"/>
      <c r="AC78" s="544"/>
      <c r="AD78" s="544"/>
      <c r="AE78" s="544"/>
      <c r="AF78" s="544"/>
      <c r="AG78" s="544"/>
      <c r="AH78" s="544"/>
    </row>
    <row r="79" spans="12:34" x14ac:dyDescent="0.25">
      <c r="N79" s="245"/>
      <c r="O79" s="245"/>
      <c r="P79" s="542"/>
      <c r="Q79" s="543"/>
      <c r="R79" s="544"/>
      <c r="S79" s="544"/>
      <c r="T79" s="544"/>
      <c r="U79" s="544"/>
      <c r="V79" s="544"/>
      <c r="W79" s="544"/>
      <c r="X79" s="544"/>
      <c r="Y79" s="544"/>
      <c r="Z79" s="544"/>
      <c r="AA79" s="544"/>
      <c r="AB79" s="544"/>
      <c r="AC79" s="544"/>
      <c r="AD79" s="544"/>
      <c r="AE79" s="544"/>
      <c r="AF79" s="544"/>
      <c r="AG79" s="544"/>
      <c r="AH79" s="544"/>
    </row>
    <row r="80" spans="12:34" x14ac:dyDescent="0.25">
      <c r="N80" s="245"/>
      <c r="O80" s="245"/>
      <c r="P80" s="542"/>
      <c r="Q80" s="544"/>
      <c r="R80" s="544"/>
      <c r="S80" s="544"/>
      <c r="T80" s="544"/>
      <c r="U80" s="544"/>
      <c r="V80" s="544"/>
      <c r="W80" s="544"/>
      <c r="X80" s="544"/>
      <c r="Y80" s="544"/>
      <c r="Z80" s="544"/>
      <c r="AA80" s="544"/>
      <c r="AB80" s="544"/>
      <c r="AC80" s="544"/>
      <c r="AD80" s="544"/>
      <c r="AE80" s="544"/>
      <c r="AF80" s="544"/>
      <c r="AG80" s="544"/>
      <c r="AH80" s="544"/>
    </row>
    <row r="81" spans="14:34" x14ac:dyDescent="0.25">
      <c r="N81" s="245"/>
      <c r="O81" s="245"/>
      <c r="P81" s="564" t="s">
        <v>212</v>
      </c>
      <c r="Q81" s="565" t="s">
        <v>120</v>
      </c>
      <c r="R81" s="566"/>
      <c r="S81" s="566"/>
      <c r="T81" s="566"/>
      <c r="U81" s="566"/>
      <c r="V81" s="566"/>
      <c r="W81" s="566"/>
      <c r="X81" s="566"/>
      <c r="Y81" s="566"/>
      <c r="Z81" s="566"/>
      <c r="AA81" s="566"/>
      <c r="AB81" s="567"/>
      <c r="AC81" s="567"/>
      <c r="AD81" s="567"/>
      <c r="AE81" s="567"/>
      <c r="AF81" s="567"/>
      <c r="AG81" s="567"/>
      <c r="AH81" s="568"/>
    </row>
    <row r="82" spans="14:34" x14ac:dyDescent="0.25">
      <c r="N82" s="245"/>
      <c r="O82" s="245"/>
      <c r="P82" s="554"/>
      <c r="Q82" s="569" t="s">
        <v>211</v>
      </c>
      <c r="R82" s="570"/>
      <c r="S82" s="570"/>
      <c r="T82" s="570"/>
      <c r="U82" s="570"/>
      <c r="V82" s="570"/>
      <c r="W82" s="570"/>
      <c r="X82" s="570"/>
      <c r="Y82" s="570"/>
      <c r="Z82" s="570"/>
      <c r="AA82" s="570"/>
      <c r="AB82" s="562"/>
      <c r="AC82" s="562"/>
      <c r="AD82" s="562"/>
      <c r="AE82" s="562"/>
      <c r="AF82" s="562"/>
      <c r="AG82" s="562"/>
      <c r="AH82" s="563"/>
    </row>
    <row r="83" spans="14:34" x14ac:dyDescent="0.25">
      <c r="N83" s="245"/>
      <c r="O83" s="245"/>
      <c r="P83" s="553" t="s">
        <v>213</v>
      </c>
      <c r="Q83" s="571" t="s">
        <v>316</v>
      </c>
      <c r="R83" s="572"/>
      <c r="S83" s="572"/>
      <c r="T83" s="572"/>
      <c r="U83" s="572"/>
      <c r="V83" s="572"/>
      <c r="W83" s="572"/>
      <c r="X83" s="572"/>
      <c r="Y83" s="572"/>
      <c r="Z83" s="572"/>
      <c r="AA83" s="572"/>
      <c r="AB83" s="573"/>
      <c r="AC83" s="573"/>
      <c r="AD83" s="573"/>
      <c r="AE83" s="558"/>
      <c r="AF83" s="558"/>
      <c r="AG83" s="558"/>
      <c r="AH83" s="559"/>
    </row>
    <row r="84" spans="14:34" x14ac:dyDescent="0.25">
      <c r="N84" s="245"/>
      <c r="O84" s="245"/>
      <c r="P84" s="554"/>
      <c r="Q84" s="574"/>
      <c r="R84" s="562"/>
      <c r="S84" s="562"/>
      <c r="T84" s="562"/>
      <c r="U84" s="562"/>
      <c r="V84" s="562"/>
      <c r="W84" s="562"/>
      <c r="X84" s="562"/>
      <c r="Y84" s="562"/>
      <c r="Z84" s="562"/>
      <c r="AA84" s="562"/>
      <c r="AB84" s="562"/>
      <c r="AC84" s="562"/>
      <c r="AD84" s="562"/>
      <c r="AE84" s="562"/>
      <c r="AF84" s="562"/>
      <c r="AG84" s="562"/>
      <c r="AH84" s="563"/>
    </row>
    <row r="85" spans="14:34" x14ac:dyDescent="0.25">
      <c r="N85" s="245"/>
      <c r="O85" s="245"/>
      <c r="P85" s="553" t="s">
        <v>235</v>
      </c>
      <c r="Q85" s="555" t="s">
        <v>214</v>
      </c>
      <c r="R85" s="556"/>
      <c r="S85" s="556"/>
      <c r="T85" s="556"/>
      <c r="U85" s="556"/>
      <c r="V85" s="556"/>
      <c r="W85" s="556"/>
      <c r="X85" s="556"/>
      <c r="Y85" s="556"/>
      <c r="Z85" s="557"/>
      <c r="AA85" s="557"/>
      <c r="AB85" s="557"/>
      <c r="AC85" s="557"/>
      <c r="AD85" s="557"/>
      <c r="AE85" s="575"/>
      <c r="AF85" s="575"/>
      <c r="AG85" s="575"/>
      <c r="AH85" s="576"/>
    </row>
    <row r="86" spans="14:34" x14ac:dyDescent="0.25">
      <c r="N86" s="245"/>
      <c r="O86" s="245"/>
      <c r="P86" s="554"/>
      <c r="Q86" s="560"/>
      <c r="R86" s="561"/>
      <c r="S86" s="561"/>
      <c r="T86" s="561"/>
      <c r="U86" s="561"/>
      <c r="V86" s="561"/>
      <c r="W86" s="561"/>
      <c r="X86" s="561"/>
      <c r="Y86" s="561"/>
      <c r="Z86" s="561"/>
      <c r="AA86" s="561"/>
      <c r="AB86" s="561"/>
      <c r="AC86" s="561"/>
      <c r="AD86" s="561"/>
      <c r="AE86" s="561"/>
      <c r="AF86" s="561"/>
      <c r="AG86" s="561"/>
      <c r="AH86" s="577"/>
    </row>
    <row r="87" spans="14:34" x14ac:dyDescent="0.25">
      <c r="N87" s="245"/>
      <c r="O87" s="245"/>
      <c r="P87" s="553" t="s">
        <v>237</v>
      </c>
      <c r="Q87" s="555" t="s">
        <v>215</v>
      </c>
      <c r="R87" s="556"/>
      <c r="S87" s="556"/>
      <c r="T87" s="556"/>
      <c r="U87" s="556"/>
      <c r="V87" s="556"/>
      <c r="W87" s="556"/>
      <c r="X87" s="556"/>
      <c r="Y87" s="556"/>
      <c r="Z87" s="557"/>
      <c r="AA87" s="557"/>
      <c r="AB87" s="557"/>
      <c r="AC87" s="557"/>
      <c r="AD87" s="557"/>
      <c r="AE87" s="558"/>
      <c r="AF87" s="558"/>
      <c r="AG87" s="558"/>
      <c r="AH87" s="559"/>
    </row>
    <row r="88" spans="14:34" x14ac:dyDescent="0.25">
      <c r="N88" s="245"/>
      <c r="O88" s="245"/>
      <c r="P88" s="554"/>
      <c r="Q88" s="560"/>
      <c r="R88" s="561"/>
      <c r="S88" s="561"/>
      <c r="T88" s="561"/>
      <c r="U88" s="561"/>
      <c r="V88" s="561"/>
      <c r="W88" s="561"/>
      <c r="X88" s="561"/>
      <c r="Y88" s="561"/>
      <c r="Z88" s="561"/>
      <c r="AA88" s="561"/>
      <c r="AB88" s="561"/>
      <c r="AC88" s="561"/>
      <c r="AD88" s="561"/>
      <c r="AE88" s="562"/>
      <c r="AF88" s="562"/>
      <c r="AG88" s="562"/>
      <c r="AH88" s="563"/>
    </row>
  </sheetData>
  <sheetProtection password="B3C1" sheet="1" objects="1" scenarios="1" selectLockedCells="1"/>
  <mergeCells count="119">
    <mergeCell ref="P87:P88"/>
    <mergeCell ref="Q87:AH88"/>
    <mergeCell ref="P81:P82"/>
    <mergeCell ref="Q81:AH81"/>
    <mergeCell ref="Q82:AH82"/>
    <mergeCell ref="P83:P84"/>
    <mergeCell ref="Q83:AH84"/>
    <mergeCell ref="P85:P86"/>
    <mergeCell ref="Q85:AH86"/>
    <mergeCell ref="Q61:AH61"/>
    <mergeCell ref="Q62:AH62"/>
    <mergeCell ref="Q64:AA64"/>
    <mergeCell ref="O68:O73"/>
    <mergeCell ref="P78:P80"/>
    <mergeCell ref="Q78:AH80"/>
    <mergeCell ref="P55:P56"/>
    <mergeCell ref="Q55:AH55"/>
    <mergeCell ref="Q56:AD56"/>
    <mergeCell ref="P57:P58"/>
    <mergeCell ref="Q57:AH58"/>
    <mergeCell ref="P59:P60"/>
    <mergeCell ref="Q59:AH60"/>
    <mergeCell ref="Q52:AH52"/>
    <mergeCell ref="P53:P54"/>
    <mergeCell ref="Q53:AH53"/>
    <mergeCell ref="Q54:AH54"/>
    <mergeCell ref="AG40:AG45"/>
    <mergeCell ref="AH40:AH45"/>
    <mergeCell ref="AI41:AI45"/>
    <mergeCell ref="AJ41:AJ45"/>
    <mergeCell ref="AK42:AK45"/>
    <mergeCell ref="Z37:Z44"/>
    <mergeCell ref="AA37:AA44"/>
    <mergeCell ref="AC38:AC45"/>
    <mergeCell ref="AD38:AD45"/>
    <mergeCell ref="AE39:AE45"/>
    <mergeCell ref="AF39:AF45"/>
    <mergeCell ref="AM32:AN32"/>
    <mergeCell ref="AO32:AP32"/>
    <mergeCell ref="AQ32:AR32"/>
    <mergeCell ref="O34:O45"/>
    <mergeCell ref="Q34:Q41"/>
    <mergeCell ref="R34:R41"/>
    <mergeCell ref="T35:T42"/>
    <mergeCell ref="U35:U42"/>
    <mergeCell ref="W36:W43"/>
    <mergeCell ref="X36:X43"/>
    <mergeCell ref="Z32:AB32"/>
    <mergeCell ref="AC32:AD32"/>
    <mergeCell ref="AE32:AF32"/>
    <mergeCell ref="AG32:AH32"/>
    <mergeCell ref="AI32:AJ32"/>
    <mergeCell ref="AK32:AL32"/>
    <mergeCell ref="AM43:AM45"/>
    <mergeCell ref="AN43:AN45"/>
    <mergeCell ref="AO44:AO45"/>
    <mergeCell ref="AP44:AP45"/>
    <mergeCell ref="AL42:AL45"/>
    <mergeCell ref="AN23:AN25"/>
    <mergeCell ref="C24:E24"/>
    <mergeCell ref="AO24:AO25"/>
    <mergeCell ref="AP24:AP25"/>
    <mergeCell ref="Q30:AR30"/>
    <mergeCell ref="O31:P33"/>
    <mergeCell ref="Q31:AR31"/>
    <mergeCell ref="Q32:S32"/>
    <mergeCell ref="T32:V32"/>
    <mergeCell ref="W32:Y32"/>
    <mergeCell ref="AJ21:AJ25"/>
    <mergeCell ref="C22:E22"/>
    <mergeCell ref="AK22:AK25"/>
    <mergeCell ref="AL22:AL25"/>
    <mergeCell ref="C23:E23"/>
    <mergeCell ref="AM23:AM25"/>
    <mergeCell ref="AF19:AF25"/>
    <mergeCell ref="C20:E20"/>
    <mergeCell ref="AG20:AG25"/>
    <mergeCell ref="AH20:AH25"/>
    <mergeCell ref="C21:E21"/>
    <mergeCell ref="AI21:AI25"/>
    <mergeCell ref="AA17:AA24"/>
    <mergeCell ref="C18:E18"/>
    <mergeCell ref="C14:E15"/>
    <mergeCell ref="O14:O25"/>
    <mergeCell ref="Q14:Q21"/>
    <mergeCell ref="R14:R21"/>
    <mergeCell ref="T15:T22"/>
    <mergeCell ref="AC18:AC25"/>
    <mergeCell ref="AD18:AD25"/>
    <mergeCell ref="C19:E19"/>
    <mergeCell ref="AE19:AE25"/>
    <mergeCell ref="U15:U22"/>
    <mergeCell ref="C16:E16"/>
    <mergeCell ref="W16:W23"/>
    <mergeCell ref="X16:X23"/>
    <mergeCell ref="C17:E17"/>
    <mergeCell ref="Z17:Z24"/>
    <mergeCell ref="C2:K2"/>
    <mergeCell ref="C3:K3"/>
    <mergeCell ref="N4:AS5"/>
    <mergeCell ref="C6:G6"/>
    <mergeCell ref="H6:K6"/>
    <mergeCell ref="C7:G7"/>
    <mergeCell ref="H7:K7"/>
    <mergeCell ref="Q10:AR10"/>
    <mergeCell ref="O11:P13"/>
    <mergeCell ref="Q11:AR11"/>
    <mergeCell ref="Q12:S12"/>
    <mergeCell ref="T12:V12"/>
    <mergeCell ref="W12:Y12"/>
    <mergeCell ref="Z12:AB12"/>
    <mergeCell ref="AC12:AD12"/>
    <mergeCell ref="AE12:AF12"/>
    <mergeCell ref="AG12:AH12"/>
    <mergeCell ref="AI12:AJ12"/>
    <mergeCell ref="AK12:AL12"/>
    <mergeCell ref="AM12:AN12"/>
    <mergeCell ref="AO12:AP12"/>
    <mergeCell ref="AQ12:AR1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V136"/>
  <sheetViews>
    <sheetView zoomScale="90" zoomScaleNormal="90" workbookViewId="0">
      <selection activeCell="E12" sqref="E12"/>
    </sheetView>
  </sheetViews>
  <sheetFormatPr defaultColWidth="9.140625" defaultRowHeight="15" x14ac:dyDescent="0.25"/>
  <cols>
    <col min="1" max="1" width="9.140625" style="333"/>
    <col min="2" max="2" width="3.28515625" style="333" customWidth="1"/>
    <col min="3" max="4" width="13.7109375" style="333" customWidth="1"/>
    <col min="5" max="5" width="17.28515625" style="333" customWidth="1"/>
    <col min="6" max="8" width="16.42578125" style="333" customWidth="1"/>
    <col min="9" max="9" width="15.42578125" style="333" customWidth="1"/>
    <col min="10" max="10" width="16.42578125" style="333" customWidth="1"/>
    <col min="11" max="11" width="22.5703125" style="333" customWidth="1"/>
    <col min="12" max="17" width="23" style="333" customWidth="1"/>
    <col min="18" max="18" width="22" style="333" customWidth="1"/>
    <col min="19" max="19" width="35" style="202" customWidth="1"/>
    <col min="20" max="20" width="11.28515625" style="333" customWidth="1"/>
    <col min="21" max="21" width="13.140625" style="333" customWidth="1"/>
    <col min="22" max="22" width="10.28515625" style="333" customWidth="1"/>
    <col min="23" max="23" width="18.140625" style="333" customWidth="1"/>
    <col min="24" max="25" width="11.85546875" style="333" customWidth="1"/>
    <col min="26" max="26" width="11.85546875" style="333" hidden="1" customWidth="1"/>
    <col min="27" max="28" width="11.85546875" style="333" customWidth="1"/>
    <col min="29" max="29" width="11.85546875" style="333" hidden="1" customWidth="1"/>
    <col min="30" max="31" width="11.85546875" style="333" customWidth="1"/>
    <col min="32" max="32" width="11.85546875" style="333" hidden="1" customWidth="1"/>
    <col min="33" max="34" width="11.85546875" style="333" customWidth="1"/>
    <col min="35" max="35" width="11.85546875" style="333" hidden="1" customWidth="1"/>
    <col min="36" max="37" width="11.85546875" style="333" customWidth="1"/>
    <col min="38" max="38" width="11.85546875" style="333" hidden="1" customWidth="1"/>
    <col min="39" max="40" width="11.85546875" style="333" customWidth="1"/>
    <col min="41" max="41" width="11.85546875" style="333" hidden="1" customWidth="1"/>
    <col min="42" max="43" width="11.85546875" style="333" customWidth="1"/>
    <col min="44" max="44" width="11.85546875" style="333" hidden="1" customWidth="1"/>
    <col min="45" max="46" width="11.85546875" style="333" customWidth="1"/>
    <col min="47" max="47" width="11.85546875" style="333" hidden="1" customWidth="1"/>
    <col min="48" max="49" width="11.85546875" style="333" customWidth="1"/>
    <col min="50" max="50" width="11.85546875" style="333" hidden="1" customWidth="1"/>
    <col min="51" max="52" width="11.85546875" style="333" customWidth="1"/>
    <col min="53" max="53" width="11.85546875" style="333" hidden="1" customWidth="1"/>
    <col min="54" max="55" width="11.85546875" style="333" customWidth="1"/>
    <col min="56" max="56" width="11.85546875" style="333" hidden="1" customWidth="1"/>
    <col min="57" max="58" width="11.85546875" style="333" customWidth="1"/>
    <col min="59" max="59" width="11.85546875" style="333" hidden="1" customWidth="1"/>
    <col min="60" max="16384" width="9.140625" style="333"/>
  </cols>
  <sheetData>
    <row r="1" spans="2:100" ht="15.75" thickBot="1" x14ac:dyDescent="0.3"/>
    <row r="2" spans="2:100" ht="32.25" customHeight="1" x14ac:dyDescent="0.25">
      <c r="C2" s="487" t="s">
        <v>39</v>
      </c>
      <c r="D2" s="488"/>
      <c r="E2" s="488"/>
      <c r="F2" s="488"/>
      <c r="G2" s="488"/>
      <c r="H2" s="488"/>
      <c r="I2" s="488"/>
      <c r="J2" s="488"/>
      <c r="K2" s="489"/>
      <c r="L2" s="16"/>
      <c r="M2" s="16"/>
      <c r="N2" s="16"/>
      <c r="O2" s="16"/>
      <c r="P2" s="16"/>
    </row>
    <row r="3" spans="2:100" ht="18.75" customHeight="1" thickBot="1" x14ac:dyDescent="0.3">
      <c r="C3" s="490" t="s">
        <v>328</v>
      </c>
      <c r="D3" s="491"/>
      <c r="E3" s="491"/>
      <c r="F3" s="491"/>
      <c r="G3" s="491"/>
      <c r="H3" s="491"/>
      <c r="I3" s="491"/>
      <c r="J3" s="491"/>
      <c r="K3" s="492"/>
      <c r="L3" s="16"/>
      <c r="M3" s="16"/>
      <c r="N3" s="16"/>
      <c r="O3" s="16"/>
      <c r="P3" s="16"/>
    </row>
    <row r="4" spans="2:100" ht="18.75" customHeight="1" thickBot="1" x14ac:dyDescent="0.3">
      <c r="C4" s="17"/>
      <c r="D4" s="17"/>
      <c r="E4" s="17"/>
      <c r="F4" s="17"/>
      <c r="G4" s="17"/>
      <c r="H4" s="17"/>
      <c r="I4" s="17"/>
      <c r="J4" s="17"/>
      <c r="K4" s="17"/>
      <c r="L4" s="16"/>
      <c r="M4" s="16"/>
      <c r="N4" s="16"/>
      <c r="O4" s="16"/>
      <c r="P4" s="16"/>
    </row>
    <row r="5" spans="2:100" ht="32.25" customHeight="1" thickBot="1" x14ac:dyDescent="0.3">
      <c r="B5" s="578" t="s">
        <v>65</v>
      </c>
      <c r="C5" s="579"/>
      <c r="D5" s="579"/>
      <c r="E5" s="579"/>
      <c r="F5" s="579"/>
      <c r="G5" s="579"/>
      <c r="H5" s="579"/>
      <c r="I5" s="579"/>
      <c r="J5" s="579"/>
      <c r="K5" s="579"/>
      <c r="L5" s="580"/>
      <c r="M5" s="16"/>
      <c r="N5" s="16"/>
      <c r="O5" s="16"/>
      <c r="P5" s="16"/>
    </row>
    <row r="6" spans="2:100" ht="21" x14ac:dyDescent="0.25">
      <c r="B6" s="203"/>
      <c r="C6" s="19"/>
      <c r="D6" s="19"/>
      <c r="E6" s="19"/>
      <c r="F6" s="19"/>
      <c r="G6" s="19"/>
      <c r="H6" s="19"/>
      <c r="I6" s="19"/>
      <c r="J6" s="19"/>
      <c r="K6" s="19"/>
      <c r="L6" s="20"/>
      <c r="M6" s="16"/>
      <c r="N6" s="16"/>
      <c r="O6" s="16"/>
      <c r="P6" s="16"/>
    </row>
    <row r="7" spans="2:100" x14ac:dyDescent="0.25">
      <c r="B7" s="52"/>
      <c r="C7" s="495" t="s">
        <v>37</v>
      </c>
      <c r="D7" s="495"/>
      <c r="E7" s="495"/>
      <c r="F7" s="495"/>
      <c r="G7" s="495"/>
      <c r="H7" s="496">
        <f>Info!D4</f>
        <v>0</v>
      </c>
      <c r="I7" s="497"/>
      <c r="J7" s="497"/>
      <c r="K7" s="498"/>
      <c r="L7" s="55"/>
    </row>
    <row r="8" spans="2:100" x14ac:dyDescent="0.25">
      <c r="B8" s="52"/>
      <c r="C8" s="495" t="s">
        <v>61</v>
      </c>
      <c r="D8" s="495"/>
      <c r="E8" s="495"/>
      <c r="F8" s="495"/>
      <c r="G8" s="495"/>
      <c r="H8" s="499" t="s">
        <v>268</v>
      </c>
      <c r="I8" s="499"/>
      <c r="J8" s="499"/>
      <c r="K8" s="499"/>
      <c r="L8" s="55"/>
      <c r="AG8" s="202"/>
      <c r="CR8" s="338"/>
      <c r="CS8" s="338"/>
      <c r="CT8" s="338"/>
      <c r="CU8" s="338"/>
      <c r="CV8" s="338"/>
    </row>
    <row r="9" spans="2:100" x14ac:dyDescent="0.25">
      <c r="B9" s="52"/>
      <c r="C9" s="338"/>
      <c r="D9" s="338"/>
      <c r="E9" s="338"/>
      <c r="F9" s="338"/>
      <c r="G9" s="338"/>
      <c r="H9" s="338"/>
      <c r="I9" s="338"/>
      <c r="J9" s="338"/>
      <c r="K9" s="338"/>
      <c r="L9" s="55"/>
      <c r="CR9" s="338"/>
      <c r="CS9" s="338"/>
      <c r="CT9" s="338"/>
      <c r="CU9" s="338"/>
      <c r="CV9" s="338"/>
    </row>
    <row r="10" spans="2:100" ht="18" x14ac:dyDescent="0.25">
      <c r="B10" s="52"/>
      <c r="C10" s="338"/>
      <c r="D10" s="338"/>
      <c r="E10" s="204" t="s">
        <v>164</v>
      </c>
      <c r="F10" s="205"/>
      <c r="G10" s="206" t="s">
        <v>115</v>
      </c>
      <c r="H10" s="338"/>
      <c r="I10" s="206" t="s">
        <v>155</v>
      </c>
      <c r="J10" s="338"/>
      <c r="K10" s="207" t="s">
        <v>88</v>
      </c>
      <c r="L10" s="55"/>
      <c r="CR10" s="338"/>
      <c r="CS10" s="338"/>
      <c r="CT10" s="338"/>
      <c r="CU10" s="338"/>
      <c r="CV10" s="338"/>
    </row>
    <row r="11" spans="2:100" x14ac:dyDescent="0.25">
      <c r="B11" s="52"/>
      <c r="C11" s="338"/>
      <c r="D11" s="338"/>
      <c r="E11" s="208" t="s">
        <v>0</v>
      </c>
      <c r="F11" s="205"/>
      <c r="G11" s="208" t="s">
        <v>1</v>
      </c>
      <c r="H11" s="338"/>
      <c r="I11" s="208" t="s">
        <v>1</v>
      </c>
      <c r="J11" s="338"/>
      <c r="K11" s="209" t="s">
        <v>1</v>
      </c>
      <c r="L11" s="55"/>
      <c r="CR11" s="338"/>
      <c r="CS11" s="338"/>
      <c r="CT11" s="338"/>
      <c r="CU11" s="338"/>
      <c r="CV11" s="338"/>
    </row>
    <row r="12" spans="2:100" x14ac:dyDescent="0.25">
      <c r="B12" s="52"/>
      <c r="C12" s="338"/>
      <c r="D12" s="338"/>
      <c r="E12" s="210"/>
      <c r="F12" s="338"/>
      <c r="G12" s="210"/>
      <c r="H12" s="338"/>
      <c r="I12" s="210"/>
      <c r="J12" s="338"/>
      <c r="K12" s="211">
        <f>IF(K25&lt;0.05*I25,K25,0.05*I25)</f>
        <v>0</v>
      </c>
      <c r="L12" s="55"/>
      <c r="CR12" s="338"/>
      <c r="CS12" s="338"/>
      <c r="CT12" s="338"/>
      <c r="CU12" s="338"/>
      <c r="CV12" s="338"/>
    </row>
    <row r="13" spans="2:100" ht="15" customHeight="1" x14ac:dyDescent="0.25">
      <c r="B13" s="52"/>
      <c r="C13" s="338"/>
      <c r="D13" s="212"/>
      <c r="E13" s="338"/>
      <c r="F13" s="212"/>
      <c r="G13" s="338"/>
      <c r="H13" s="213"/>
      <c r="I13" s="338"/>
      <c r="J13" s="338"/>
      <c r="K13" s="338"/>
      <c r="L13" s="55"/>
      <c r="CR13" s="338"/>
      <c r="CS13" s="338"/>
      <c r="CT13" s="338"/>
      <c r="CU13" s="338"/>
      <c r="CV13" s="338"/>
    </row>
    <row r="14" spans="2:100" ht="37.5" customHeight="1" x14ac:dyDescent="0.25">
      <c r="B14" s="52"/>
      <c r="C14" s="214"/>
      <c r="D14" s="338"/>
      <c r="E14" s="338"/>
      <c r="F14" s="338"/>
      <c r="G14" s="338"/>
      <c r="H14" s="338"/>
      <c r="I14" s="338"/>
      <c r="J14" s="338"/>
      <c r="K14" s="338"/>
      <c r="L14" s="55"/>
      <c r="CR14" s="338"/>
      <c r="CS14" s="338"/>
      <c r="CT14" s="338"/>
      <c r="CU14" s="338"/>
      <c r="CV14" s="338"/>
    </row>
    <row r="15" spans="2:100" ht="48.75" customHeight="1" x14ac:dyDescent="0.25">
      <c r="B15" s="52"/>
      <c r="C15" s="513" t="s">
        <v>2</v>
      </c>
      <c r="D15" s="513"/>
      <c r="E15" s="513"/>
      <c r="F15" s="181" t="s">
        <v>116</v>
      </c>
      <c r="G15" s="181" t="s">
        <v>11</v>
      </c>
      <c r="H15" s="181" t="s">
        <v>12</v>
      </c>
      <c r="I15" s="182" t="s">
        <v>74</v>
      </c>
      <c r="J15" s="183" t="s">
        <v>48</v>
      </c>
      <c r="K15" s="183" t="s">
        <v>49</v>
      </c>
      <c r="L15" s="55"/>
      <c r="CR15" s="338"/>
      <c r="CS15" s="338"/>
      <c r="CT15" s="338"/>
      <c r="CU15" s="338"/>
      <c r="CV15" s="338"/>
    </row>
    <row r="16" spans="2:100" ht="15" customHeight="1" x14ac:dyDescent="0.25">
      <c r="B16" s="52"/>
      <c r="C16" s="513"/>
      <c r="D16" s="513"/>
      <c r="E16" s="513"/>
      <c r="F16" s="215" t="s">
        <v>1</v>
      </c>
      <c r="G16" s="215" t="s">
        <v>1</v>
      </c>
      <c r="H16" s="215" t="s">
        <v>1</v>
      </c>
      <c r="I16" s="215" t="s">
        <v>1</v>
      </c>
      <c r="J16" s="215" t="s">
        <v>1</v>
      </c>
      <c r="K16" s="215" t="s">
        <v>1</v>
      </c>
      <c r="L16" s="55"/>
      <c r="CR16" s="338"/>
      <c r="CS16" s="338"/>
      <c r="CT16" s="338"/>
      <c r="CU16" s="338"/>
      <c r="CV16" s="338"/>
    </row>
    <row r="17" spans="2:100" x14ac:dyDescent="0.25">
      <c r="B17" s="52"/>
      <c r="C17" s="520" t="s">
        <v>3</v>
      </c>
      <c r="D17" s="520"/>
      <c r="E17" s="520"/>
      <c r="F17" s="2"/>
      <c r="G17" s="2"/>
      <c r="H17" s="2"/>
      <c r="I17" s="217">
        <f>F17-G17-H17</f>
        <v>0</v>
      </c>
      <c r="J17" s="216"/>
      <c r="K17" s="216"/>
      <c r="L17" s="55"/>
      <c r="CR17" s="338"/>
      <c r="CS17" s="338"/>
      <c r="CT17" s="338"/>
      <c r="CU17" s="338"/>
      <c r="CV17" s="338"/>
    </row>
    <row r="18" spans="2:100" x14ac:dyDescent="0.25">
      <c r="B18" s="52"/>
      <c r="C18" s="520" t="s">
        <v>4</v>
      </c>
      <c r="D18" s="520"/>
      <c r="E18" s="520"/>
      <c r="F18" s="2"/>
      <c r="G18" s="2"/>
      <c r="H18" s="2"/>
      <c r="I18" s="217">
        <f t="shared" ref="I18:I23" si="0">F18-G18-H18</f>
        <v>0</v>
      </c>
      <c r="J18" s="216"/>
      <c r="K18" s="216"/>
      <c r="L18" s="55"/>
      <c r="CR18" s="338"/>
      <c r="CS18" s="338"/>
      <c r="CT18" s="338"/>
      <c r="CU18" s="338"/>
      <c r="CV18" s="338"/>
    </row>
    <row r="19" spans="2:100" ht="15" customHeight="1" x14ac:dyDescent="0.25">
      <c r="B19" s="52"/>
      <c r="C19" s="520" t="s">
        <v>9</v>
      </c>
      <c r="D19" s="520"/>
      <c r="E19" s="520"/>
      <c r="F19" s="2"/>
      <c r="G19" s="2"/>
      <c r="H19" s="2"/>
      <c r="I19" s="217">
        <f t="shared" si="0"/>
        <v>0</v>
      </c>
      <c r="J19" s="216"/>
      <c r="K19" s="216"/>
      <c r="L19" s="55"/>
      <c r="CR19" s="338"/>
      <c r="CS19" s="338"/>
      <c r="CT19" s="338"/>
      <c r="CU19" s="338"/>
      <c r="CV19" s="338"/>
    </row>
    <row r="20" spans="2:100" x14ac:dyDescent="0.25">
      <c r="B20" s="52"/>
      <c r="C20" s="520" t="s">
        <v>8</v>
      </c>
      <c r="D20" s="520"/>
      <c r="E20" s="520"/>
      <c r="F20" s="2"/>
      <c r="G20" s="2"/>
      <c r="H20" s="2"/>
      <c r="I20" s="217">
        <f t="shared" si="0"/>
        <v>0</v>
      </c>
      <c r="J20" s="216"/>
      <c r="K20" s="216"/>
      <c r="L20" s="55"/>
      <c r="CR20" s="338"/>
      <c r="CS20" s="338"/>
      <c r="CT20" s="338"/>
      <c r="CU20" s="338"/>
      <c r="CV20" s="338"/>
    </row>
    <row r="21" spans="2:100" x14ac:dyDescent="0.25">
      <c r="B21" s="52"/>
      <c r="C21" s="520" t="s">
        <v>7</v>
      </c>
      <c r="D21" s="520"/>
      <c r="E21" s="520"/>
      <c r="F21" s="2"/>
      <c r="G21" s="2"/>
      <c r="H21" s="2"/>
      <c r="I21" s="217">
        <f>F21-G21-H21</f>
        <v>0</v>
      </c>
      <c r="J21" s="216"/>
      <c r="K21" s="216"/>
      <c r="L21" s="55"/>
      <c r="CR21" s="338"/>
      <c r="CS21" s="338"/>
      <c r="CT21" s="338"/>
      <c r="CU21" s="338"/>
      <c r="CV21" s="338"/>
    </row>
    <row r="22" spans="2:100" x14ac:dyDescent="0.25">
      <c r="B22" s="52"/>
      <c r="C22" s="520" t="s">
        <v>110</v>
      </c>
      <c r="D22" s="520"/>
      <c r="E22" s="520"/>
      <c r="F22" s="2"/>
      <c r="G22" s="2"/>
      <c r="H22" s="2"/>
      <c r="I22" s="217">
        <f t="shared" si="0"/>
        <v>0</v>
      </c>
      <c r="J22" s="216"/>
      <c r="K22" s="216"/>
      <c r="L22" s="55"/>
      <c r="CR22" s="338"/>
      <c r="CS22" s="338"/>
      <c r="CT22" s="338"/>
      <c r="CU22" s="338"/>
      <c r="CV22" s="338"/>
    </row>
    <row r="23" spans="2:100" x14ac:dyDescent="0.25">
      <c r="B23" s="52"/>
      <c r="C23" s="520" t="s">
        <v>111</v>
      </c>
      <c r="D23" s="520"/>
      <c r="E23" s="520"/>
      <c r="F23" s="2"/>
      <c r="G23" s="2"/>
      <c r="H23" s="2"/>
      <c r="I23" s="217">
        <f t="shared" si="0"/>
        <v>0</v>
      </c>
      <c r="J23" s="216"/>
      <c r="K23" s="216"/>
      <c r="L23" s="55"/>
      <c r="CR23" s="338"/>
      <c r="CS23" s="338"/>
      <c r="CT23" s="338"/>
      <c r="CU23" s="338"/>
      <c r="CV23" s="338"/>
    </row>
    <row r="24" spans="2:100" x14ac:dyDescent="0.25">
      <c r="B24" s="52"/>
      <c r="C24" s="520" t="s">
        <v>112</v>
      </c>
      <c r="D24" s="520"/>
      <c r="E24" s="520"/>
      <c r="F24" s="2"/>
      <c r="G24" s="2"/>
      <c r="H24" s="2"/>
      <c r="I24" s="217">
        <f>F24-G24-H24</f>
        <v>0</v>
      </c>
      <c r="J24" s="216"/>
      <c r="K24" s="216"/>
      <c r="L24" s="55"/>
      <c r="U24" s="493" t="s">
        <v>199</v>
      </c>
      <c r="V24" s="494"/>
      <c r="W24" s="494"/>
      <c r="X24" s="494"/>
      <c r="Y24" s="494"/>
      <c r="Z24" s="494"/>
      <c r="AA24" s="494"/>
      <c r="AB24" s="494"/>
      <c r="AC24" s="494"/>
      <c r="AD24" s="494"/>
      <c r="AE24" s="494"/>
      <c r="AF24" s="494"/>
      <c r="AG24" s="494"/>
      <c r="AH24" s="494"/>
      <c r="AI24" s="494"/>
      <c r="AJ24" s="494"/>
      <c r="AK24" s="494"/>
      <c r="AL24" s="494"/>
      <c r="AM24" s="494"/>
      <c r="AN24" s="494"/>
      <c r="AO24" s="494"/>
      <c r="AP24" s="494"/>
      <c r="AQ24" s="494"/>
      <c r="AR24" s="494"/>
      <c r="AS24" s="494"/>
      <c r="AT24" s="494"/>
      <c r="AU24" s="494"/>
      <c r="AV24" s="494"/>
      <c r="AW24" s="494"/>
      <c r="AX24" s="494"/>
      <c r="AY24" s="494"/>
      <c r="AZ24" s="494"/>
      <c r="BA24" s="494"/>
      <c r="BB24" s="494"/>
      <c r="BC24" s="494"/>
      <c r="BD24" s="494"/>
      <c r="BE24" s="494"/>
      <c r="BF24" s="494"/>
      <c r="BG24" s="494"/>
      <c r="BH24" s="494"/>
      <c r="BI24" s="494"/>
      <c r="BJ24" s="494"/>
      <c r="BK24" s="494"/>
      <c r="BL24" s="494"/>
      <c r="BM24" s="494"/>
      <c r="BN24" s="494"/>
      <c r="BO24" s="494"/>
      <c r="CR24" s="338"/>
      <c r="CS24" s="338"/>
      <c r="CT24" s="338"/>
      <c r="CU24" s="338"/>
      <c r="CV24" s="338"/>
    </row>
    <row r="25" spans="2:100" x14ac:dyDescent="0.25">
      <c r="B25" s="52"/>
      <c r="C25" s="495" t="s">
        <v>73</v>
      </c>
      <c r="D25" s="495"/>
      <c r="E25" s="495"/>
      <c r="F25" s="218">
        <f>SUM(F17:F24)</f>
        <v>0</v>
      </c>
      <c r="G25" s="218">
        <f t="shared" ref="G25:I25" si="1">SUM(G17:G24)</f>
        <v>0</v>
      </c>
      <c r="H25" s="218">
        <f t="shared" si="1"/>
        <v>0</v>
      </c>
      <c r="I25" s="218">
        <f t="shared" si="1"/>
        <v>0</v>
      </c>
      <c r="J25" s="218">
        <f>SUM(J17:J24)</f>
        <v>0</v>
      </c>
      <c r="K25" s="218">
        <f>SUM(K17:K24)</f>
        <v>0</v>
      </c>
      <c r="L25" s="55"/>
      <c r="U25" s="494"/>
      <c r="V25" s="494"/>
      <c r="W25" s="494"/>
      <c r="X25" s="494"/>
      <c r="Y25" s="494"/>
      <c r="Z25" s="494"/>
      <c r="AA25" s="494"/>
      <c r="AB25" s="494"/>
      <c r="AC25" s="494"/>
      <c r="AD25" s="494"/>
      <c r="AE25" s="494"/>
      <c r="AF25" s="494"/>
      <c r="AG25" s="494"/>
      <c r="AH25" s="494"/>
      <c r="AI25" s="494"/>
      <c r="AJ25" s="494"/>
      <c r="AK25" s="494"/>
      <c r="AL25" s="494"/>
      <c r="AM25" s="494"/>
      <c r="AN25" s="494"/>
      <c r="AO25" s="494"/>
      <c r="AP25" s="494"/>
      <c r="AQ25" s="494"/>
      <c r="AR25" s="494"/>
      <c r="AS25" s="494"/>
      <c r="AT25" s="494"/>
      <c r="AU25" s="494"/>
      <c r="AV25" s="494"/>
      <c r="AW25" s="494"/>
      <c r="AX25" s="494"/>
      <c r="AY25" s="494"/>
      <c r="AZ25" s="494"/>
      <c r="BA25" s="494"/>
      <c r="BB25" s="494"/>
      <c r="BC25" s="494"/>
      <c r="BD25" s="494"/>
      <c r="BE25" s="494"/>
      <c r="BF25" s="494"/>
      <c r="BG25" s="494"/>
      <c r="BH25" s="494"/>
      <c r="BI25" s="494"/>
      <c r="BJ25" s="494"/>
      <c r="BK25" s="494"/>
      <c r="BL25" s="494"/>
      <c r="BM25" s="494"/>
      <c r="BN25" s="494"/>
      <c r="BO25" s="494"/>
      <c r="CR25" s="338"/>
      <c r="CS25" s="338"/>
      <c r="CT25" s="338"/>
      <c r="CU25" s="338"/>
      <c r="CV25" s="338"/>
    </row>
    <row r="26" spans="2:100" ht="15.75" thickBot="1" x14ac:dyDescent="0.3">
      <c r="B26" s="57"/>
      <c r="C26" s="219"/>
      <c r="D26" s="219"/>
      <c r="E26" s="219"/>
      <c r="F26" s="220"/>
      <c r="G26" s="220"/>
      <c r="H26" s="220"/>
      <c r="I26" s="220"/>
      <c r="J26" s="58"/>
      <c r="K26" s="58"/>
      <c r="L26" s="60"/>
      <c r="CR26" s="338"/>
      <c r="CS26" s="338"/>
      <c r="CT26" s="338"/>
      <c r="CU26" s="338"/>
      <c r="CV26" s="338"/>
    </row>
    <row r="27" spans="2:100" x14ac:dyDescent="0.25">
      <c r="B27" s="338"/>
      <c r="C27" s="344"/>
      <c r="D27" s="344"/>
      <c r="E27" s="344"/>
      <c r="F27" s="221"/>
      <c r="G27" s="221"/>
      <c r="H27" s="221"/>
      <c r="I27" s="221"/>
      <c r="J27" s="338"/>
      <c r="K27" s="338"/>
      <c r="L27" s="338"/>
      <c r="CR27" s="338"/>
      <c r="CS27" s="338"/>
      <c r="CT27" s="338"/>
      <c r="CU27" s="338"/>
      <c r="CV27" s="338"/>
    </row>
    <row r="28" spans="2:100" x14ac:dyDescent="0.25">
      <c r="B28" s="338"/>
      <c r="C28" s="344"/>
      <c r="D28" s="344"/>
      <c r="E28" s="344"/>
      <c r="F28" s="221"/>
      <c r="G28" s="221"/>
      <c r="H28" s="221"/>
      <c r="I28" s="222"/>
      <c r="J28" s="222"/>
      <c r="K28" s="338"/>
      <c r="L28" s="338"/>
      <c r="CR28" s="338"/>
      <c r="CS28" s="338"/>
      <c r="CT28" s="338"/>
      <c r="CU28" s="338"/>
      <c r="CV28" s="338"/>
    </row>
    <row r="29" spans="2:100" ht="21.75" thickBot="1" x14ac:dyDescent="0.3">
      <c r="B29" s="338"/>
      <c r="C29" s="344"/>
      <c r="D29" s="344"/>
      <c r="E29" s="344"/>
      <c r="F29" s="221"/>
      <c r="G29" s="221"/>
      <c r="H29" s="221"/>
      <c r="I29" s="223"/>
      <c r="J29" s="223"/>
      <c r="K29" s="338"/>
      <c r="L29" s="338"/>
      <c r="U29" s="350" t="s">
        <v>198</v>
      </c>
      <c r="Z29" s="202"/>
      <c r="CR29" s="338"/>
      <c r="CS29" s="338"/>
      <c r="CT29" s="338"/>
      <c r="CU29" s="338"/>
      <c r="CV29" s="338"/>
    </row>
    <row r="30" spans="2:100" ht="15.75" x14ac:dyDescent="0.25">
      <c r="B30" s="585" t="s">
        <v>62</v>
      </c>
      <c r="C30" s="586"/>
      <c r="D30" s="586"/>
      <c r="E30" s="586"/>
      <c r="F30" s="586"/>
      <c r="G30" s="586"/>
      <c r="H30" s="586"/>
      <c r="I30" s="586"/>
      <c r="J30" s="586"/>
      <c r="K30" s="586"/>
      <c r="L30" s="586"/>
      <c r="M30" s="586"/>
      <c r="N30" s="586"/>
      <c r="O30" s="586"/>
      <c r="P30" s="587"/>
      <c r="Q30" s="587"/>
      <c r="R30" s="587"/>
      <c r="S30" s="588"/>
      <c r="U30" s="203"/>
      <c r="V30" s="224"/>
      <c r="W30" s="224"/>
      <c r="X30" s="224"/>
      <c r="Y30" s="224"/>
      <c r="Z30" s="225"/>
      <c r="AA30" s="224"/>
      <c r="AB30" s="224"/>
      <c r="AC30" s="224"/>
      <c r="AD30" s="224"/>
      <c r="AE30" s="224"/>
      <c r="AF30" s="224"/>
      <c r="AG30" s="224"/>
      <c r="AH30" s="224"/>
      <c r="AI30" s="224"/>
      <c r="AJ30" s="224"/>
      <c r="AK30" s="224"/>
      <c r="AL30" s="224"/>
      <c r="AM30" s="224"/>
      <c r="AN30" s="224"/>
      <c r="AO30" s="224"/>
      <c r="AP30" s="224"/>
      <c r="AQ30" s="224"/>
      <c r="AR30" s="224"/>
      <c r="AS30" s="224"/>
      <c r="AT30" s="224"/>
      <c r="AU30" s="224"/>
      <c r="AV30" s="224"/>
      <c r="AW30" s="224"/>
      <c r="AX30" s="224"/>
      <c r="AY30" s="224"/>
      <c r="AZ30" s="224"/>
      <c r="BA30" s="224"/>
      <c r="BB30" s="224"/>
      <c r="BC30" s="224"/>
      <c r="BD30" s="224"/>
      <c r="BE30" s="224"/>
      <c r="BF30" s="224"/>
      <c r="BG30" s="224"/>
      <c r="BH30" s="226"/>
      <c r="CR30" s="338"/>
      <c r="CS30" s="338"/>
      <c r="CT30" s="338"/>
      <c r="CU30" s="338"/>
      <c r="CV30" s="338"/>
    </row>
    <row r="31" spans="2:100" ht="15" customHeight="1" x14ac:dyDescent="0.25">
      <c r="B31" s="187"/>
      <c r="C31" s="227"/>
      <c r="D31" s="227"/>
      <c r="E31" s="227"/>
      <c r="F31" s="228"/>
      <c r="G31" s="228"/>
      <c r="H31" s="228"/>
      <c r="I31" s="228"/>
      <c r="J31" s="229"/>
      <c r="K31" s="229"/>
      <c r="L31" s="229"/>
      <c r="M31" s="229"/>
      <c r="N31" s="229"/>
      <c r="O31" s="229"/>
      <c r="P31" s="229"/>
      <c r="Q31" s="229"/>
      <c r="R31" s="229"/>
      <c r="S31" s="230"/>
      <c r="U31" s="52"/>
      <c r="V31" s="338"/>
      <c r="W31" s="338"/>
      <c r="X31" s="500" t="s">
        <v>269</v>
      </c>
      <c r="Y31" s="501"/>
      <c r="Z31" s="501"/>
      <c r="AA31" s="501"/>
      <c r="AB31" s="501"/>
      <c r="AC31" s="501"/>
      <c r="AD31" s="501"/>
      <c r="AE31" s="501"/>
      <c r="AF31" s="501"/>
      <c r="AG31" s="501"/>
      <c r="AH31" s="501"/>
      <c r="AI31" s="501"/>
      <c r="AJ31" s="501"/>
      <c r="AK31" s="501"/>
      <c r="AL31" s="501"/>
      <c r="AM31" s="501"/>
      <c r="AN31" s="501"/>
      <c r="AO31" s="501"/>
      <c r="AP31" s="501"/>
      <c r="AQ31" s="501"/>
      <c r="AR31" s="501"/>
      <c r="AS31" s="501"/>
      <c r="AT31" s="501"/>
      <c r="AU31" s="501"/>
      <c r="AV31" s="501"/>
      <c r="AW31" s="501"/>
      <c r="AX31" s="501"/>
      <c r="AY31" s="501"/>
      <c r="AZ31" s="501"/>
      <c r="BA31" s="501"/>
      <c r="BB31" s="501"/>
      <c r="BC31" s="501"/>
      <c r="BD31" s="501"/>
      <c r="BE31" s="501"/>
      <c r="BF31" s="501"/>
      <c r="BG31" s="501"/>
      <c r="BH31" s="231"/>
      <c r="CR31" s="338"/>
      <c r="CS31" s="338"/>
      <c r="CT31" s="338"/>
      <c r="CU31" s="338"/>
      <c r="CV31" s="338"/>
    </row>
    <row r="32" spans="2:100" ht="69" customHeight="1" x14ac:dyDescent="0.25">
      <c r="B32" s="187"/>
      <c r="C32" s="589" t="s">
        <v>2</v>
      </c>
      <c r="D32" s="589"/>
      <c r="E32" s="589"/>
      <c r="F32" s="91" t="s">
        <v>216</v>
      </c>
      <c r="G32" s="91" t="s">
        <v>217</v>
      </c>
      <c r="H32" s="91" t="s">
        <v>218</v>
      </c>
      <c r="I32" s="91" t="s">
        <v>129</v>
      </c>
      <c r="J32" s="91" t="s">
        <v>219</v>
      </c>
      <c r="K32" s="91" t="s">
        <v>220</v>
      </c>
      <c r="L32" s="91" t="s">
        <v>221</v>
      </c>
      <c r="M32" s="91" t="s">
        <v>133</v>
      </c>
      <c r="N32" s="91" t="s">
        <v>222</v>
      </c>
      <c r="O32" s="91" t="s">
        <v>223</v>
      </c>
      <c r="P32" s="91" t="s">
        <v>134</v>
      </c>
      <c r="Q32" s="91" t="s">
        <v>135</v>
      </c>
      <c r="R32" s="91" t="s">
        <v>224</v>
      </c>
      <c r="S32" s="153" t="s">
        <v>225</v>
      </c>
      <c r="U32" s="52"/>
      <c r="V32" s="499" t="s">
        <v>117</v>
      </c>
      <c r="W32" s="499"/>
      <c r="X32" s="500" t="s">
        <v>77</v>
      </c>
      <c r="Y32" s="500"/>
      <c r="Z32" s="500"/>
      <c r="AA32" s="500"/>
      <c r="AB32" s="500"/>
      <c r="AC32" s="500"/>
      <c r="AD32" s="500"/>
      <c r="AE32" s="500"/>
      <c r="AF32" s="500"/>
      <c r="AG32" s="500"/>
      <c r="AH32" s="500"/>
      <c r="AI32" s="500"/>
      <c r="AJ32" s="500"/>
      <c r="AK32" s="500"/>
      <c r="AL32" s="500"/>
      <c r="AM32" s="500"/>
      <c r="AN32" s="500"/>
      <c r="AO32" s="500"/>
      <c r="AP32" s="508"/>
      <c r="AQ32" s="508"/>
      <c r="AR32" s="508"/>
      <c r="AS32" s="508"/>
      <c r="AT32" s="508"/>
      <c r="AU32" s="508"/>
      <c r="AV32" s="508"/>
      <c r="AW32" s="508"/>
      <c r="AX32" s="508"/>
      <c r="AY32" s="508"/>
      <c r="AZ32" s="508"/>
      <c r="BA32" s="508"/>
      <c r="BB32" s="508"/>
      <c r="BC32" s="508"/>
      <c r="BD32" s="508"/>
      <c r="BE32" s="508"/>
      <c r="BF32" s="508"/>
      <c r="BG32" s="501"/>
      <c r="BH32" s="231"/>
      <c r="CR32" s="338"/>
      <c r="CS32" s="338"/>
      <c r="CT32" s="338"/>
      <c r="CU32" s="338"/>
      <c r="CV32" s="338"/>
    </row>
    <row r="33" spans="2:100" x14ac:dyDescent="0.25">
      <c r="B33" s="187"/>
      <c r="C33" s="589"/>
      <c r="D33" s="589"/>
      <c r="E33" s="589"/>
      <c r="F33" s="94" t="s">
        <v>1</v>
      </c>
      <c r="G33" s="94" t="s">
        <v>1</v>
      </c>
      <c r="H33" s="94" t="s">
        <v>1</v>
      </c>
      <c r="I33" s="95" t="s">
        <v>1</v>
      </c>
      <c r="J33" s="95" t="s">
        <v>1</v>
      </c>
      <c r="K33" s="94" t="s">
        <v>1</v>
      </c>
      <c r="L33" s="96" t="s">
        <v>1</v>
      </c>
      <c r="M33" s="96" t="s">
        <v>1</v>
      </c>
      <c r="N33" s="96" t="s">
        <v>1</v>
      </c>
      <c r="O33" s="96" t="s">
        <v>1</v>
      </c>
      <c r="P33" s="96" t="s">
        <v>1</v>
      </c>
      <c r="Q33" s="96" t="s">
        <v>1</v>
      </c>
      <c r="R33" s="96" t="s">
        <v>1</v>
      </c>
      <c r="S33" s="97" t="s">
        <v>1</v>
      </c>
      <c r="U33" s="52"/>
      <c r="V33" s="499"/>
      <c r="W33" s="499"/>
      <c r="X33" s="512">
        <v>42644</v>
      </c>
      <c r="Y33" s="590"/>
      <c r="Z33" s="590"/>
      <c r="AA33" s="512">
        <v>42675</v>
      </c>
      <c r="AB33" s="512"/>
      <c r="AC33" s="500"/>
      <c r="AD33" s="512">
        <v>42705</v>
      </c>
      <c r="AE33" s="512"/>
      <c r="AF33" s="500"/>
      <c r="AG33" s="512">
        <v>42736</v>
      </c>
      <c r="AH33" s="512"/>
      <c r="AI33" s="500"/>
      <c r="AJ33" s="512">
        <v>42767</v>
      </c>
      <c r="AK33" s="512"/>
      <c r="AL33" s="339"/>
      <c r="AM33" s="512">
        <v>42795</v>
      </c>
      <c r="AN33" s="512"/>
      <c r="AO33" s="339"/>
      <c r="AP33" s="512">
        <v>42826</v>
      </c>
      <c r="AQ33" s="512"/>
      <c r="AR33" s="339"/>
      <c r="AS33" s="512">
        <v>42856</v>
      </c>
      <c r="AT33" s="512"/>
      <c r="AU33" s="339"/>
      <c r="AV33" s="512">
        <v>42887</v>
      </c>
      <c r="AW33" s="512"/>
      <c r="AX33" s="339"/>
      <c r="AY33" s="512">
        <v>42917</v>
      </c>
      <c r="AZ33" s="512"/>
      <c r="BA33" s="339"/>
      <c r="BB33" s="512">
        <v>42948</v>
      </c>
      <c r="BC33" s="512"/>
      <c r="BD33" s="512"/>
      <c r="BE33" s="512">
        <v>42979</v>
      </c>
      <c r="BF33" s="512"/>
      <c r="BG33" s="339"/>
      <c r="BH33" s="55"/>
      <c r="CR33" s="338"/>
      <c r="CS33" s="338"/>
      <c r="CT33" s="338"/>
      <c r="CU33" s="338"/>
      <c r="CV33" s="338"/>
    </row>
    <row r="34" spans="2:100" ht="51.75" customHeight="1" x14ac:dyDescent="0.25">
      <c r="B34" s="187"/>
      <c r="C34" s="520" t="s">
        <v>3</v>
      </c>
      <c r="D34" s="520"/>
      <c r="E34" s="520"/>
      <c r="F34" s="154"/>
      <c r="G34" s="154"/>
      <c r="H34" s="154"/>
      <c r="I34" s="154"/>
      <c r="J34" s="154"/>
      <c r="K34" s="154"/>
      <c r="L34" s="154"/>
      <c r="M34" s="154"/>
      <c r="N34" s="154"/>
      <c r="O34" s="154"/>
      <c r="P34" s="154"/>
      <c r="Q34" s="154"/>
      <c r="R34" s="154"/>
      <c r="S34" s="188"/>
      <c r="U34" s="52"/>
      <c r="V34" s="499"/>
      <c r="W34" s="499"/>
      <c r="X34" s="89" t="s">
        <v>226</v>
      </c>
      <c r="Y34" s="89" t="s">
        <v>227</v>
      </c>
      <c r="Z34" s="169" t="s">
        <v>75</v>
      </c>
      <c r="AA34" s="89" t="s">
        <v>226</v>
      </c>
      <c r="AB34" s="89" t="s">
        <v>227</v>
      </c>
      <c r="AC34" s="169" t="s">
        <v>75</v>
      </c>
      <c r="AD34" s="89" t="s">
        <v>226</v>
      </c>
      <c r="AE34" s="89" t="s">
        <v>227</v>
      </c>
      <c r="AF34" s="169" t="s">
        <v>75</v>
      </c>
      <c r="AG34" s="89" t="s">
        <v>226</v>
      </c>
      <c r="AH34" s="89" t="s">
        <v>227</v>
      </c>
      <c r="AI34" s="169" t="s">
        <v>75</v>
      </c>
      <c r="AJ34" s="89" t="s">
        <v>226</v>
      </c>
      <c r="AK34" s="89" t="s">
        <v>227</v>
      </c>
      <c r="AL34" s="169" t="s">
        <v>75</v>
      </c>
      <c r="AM34" s="89" t="s">
        <v>226</v>
      </c>
      <c r="AN34" s="89" t="s">
        <v>227</v>
      </c>
      <c r="AO34" s="169" t="s">
        <v>75</v>
      </c>
      <c r="AP34" s="89" t="s">
        <v>226</v>
      </c>
      <c r="AQ34" s="89" t="s">
        <v>227</v>
      </c>
      <c r="AR34" s="169" t="s">
        <v>75</v>
      </c>
      <c r="AS34" s="89" t="s">
        <v>226</v>
      </c>
      <c r="AT34" s="89" t="s">
        <v>227</v>
      </c>
      <c r="AU34" s="169" t="s">
        <v>75</v>
      </c>
      <c r="AV34" s="89" t="s">
        <v>226</v>
      </c>
      <c r="AW34" s="89" t="s">
        <v>227</v>
      </c>
      <c r="AX34" s="169" t="s">
        <v>75</v>
      </c>
      <c r="AY34" s="89" t="s">
        <v>226</v>
      </c>
      <c r="AZ34" s="89" t="s">
        <v>227</v>
      </c>
      <c r="BA34" s="169" t="s">
        <v>75</v>
      </c>
      <c r="BB34" s="89" t="s">
        <v>226</v>
      </c>
      <c r="BC34" s="89" t="s">
        <v>227</v>
      </c>
      <c r="BD34" s="169" t="s">
        <v>75</v>
      </c>
      <c r="BE34" s="89" t="s">
        <v>226</v>
      </c>
      <c r="BF34" s="89" t="s">
        <v>227</v>
      </c>
      <c r="BG34" s="169" t="s">
        <v>75</v>
      </c>
      <c r="BH34" s="55"/>
      <c r="CR34" s="338"/>
      <c r="CS34" s="338"/>
      <c r="CT34" s="338"/>
      <c r="CU34" s="338"/>
      <c r="CV34" s="338"/>
    </row>
    <row r="35" spans="2:100" x14ac:dyDescent="0.25">
      <c r="B35" s="187"/>
      <c r="C35" s="520" t="s">
        <v>4</v>
      </c>
      <c r="D35" s="520"/>
      <c r="E35" s="520"/>
      <c r="F35" s="154"/>
      <c r="G35" s="154"/>
      <c r="H35" s="154"/>
      <c r="I35" s="154"/>
      <c r="J35" s="154"/>
      <c r="K35" s="154"/>
      <c r="L35" s="154"/>
      <c r="M35" s="154"/>
      <c r="N35" s="154"/>
      <c r="O35" s="154"/>
      <c r="P35" s="154"/>
      <c r="Q35" s="154"/>
      <c r="R35" s="154"/>
      <c r="S35" s="188"/>
      <c r="U35" s="52"/>
      <c r="V35" s="514" t="s">
        <v>76</v>
      </c>
      <c r="W35" s="36">
        <v>42675</v>
      </c>
      <c r="X35" s="591"/>
      <c r="Y35" s="591"/>
      <c r="Z35" s="347"/>
      <c r="AA35" s="176"/>
      <c r="AB35" s="176"/>
      <c r="AC35" s="347"/>
      <c r="AD35" s="176"/>
      <c r="AE35" s="176"/>
      <c r="AF35" s="347"/>
      <c r="AG35" s="176"/>
      <c r="AH35" s="176"/>
      <c r="AI35" s="347"/>
      <c r="AJ35" s="176"/>
      <c r="AK35" s="176"/>
      <c r="AL35" s="347"/>
      <c r="AM35" s="176"/>
      <c r="AN35" s="176"/>
      <c r="AO35" s="347"/>
      <c r="AP35" s="176"/>
      <c r="AQ35" s="176"/>
      <c r="AR35" s="347"/>
      <c r="AS35" s="176"/>
      <c r="AT35" s="176"/>
      <c r="AU35" s="347"/>
      <c r="AV35" s="176"/>
      <c r="AW35" s="176"/>
      <c r="AX35" s="347"/>
      <c r="AY35" s="176"/>
      <c r="AZ35" s="176"/>
      <c r="BA35" s="347"/>
      <c r="BB35" s="176"/>
      <c r="BC35" s="176"/>
      <c r="BD35" s="347"/>
      <c r="BE35" s="176"/>
      <c r="BF35" s="176"/>
      <c r="BG35" s="347"/>
      <c r="BH35" s="55"/>
      <c r="CR35" s="338"/>
      <c r="CS35" s="338"/>
      <c r="CT35" s="338"/>
      <c r="CU35" s="338"/>
      <c r="CV35" s="338"/>
    </row>
    <row r="36" spans="2:100" x14ac:dyDescent="0.25">
      <c r="B36" s="187"/>
      <c r="C36" s="520" t="s">
        <v>9</v>
      </c>
      <c r="D36" s="520"/>
      <c r="E36" s="520"/>
      <c r="F36" s="154"/>
      <c r="G36" s="154"/>
      <c r="H36" s="154"/>
      <c r="I36" s="154"/>
      <c r="J36" s="154"/>
      <c r="K36" s="154"/>
      <c r="L36" s="154"/>
      <c r="M36" s="154"/>
      <c r="N36" s="154"/>
      <c r="O36" s="154"/>
      <c r="P36" s="154"/>
      <c r="Q36" s="154"/>
      <c r="R36" s="154"/>
      <c r="S36" s="188"/>
      <c r="U36" s="52"/>
      <c r="V36" s="514"/>
      <c r="W36" s="36">
        <f>W35+31</f>
        <v>42706</v>
      </c>
      <c r="X36" s="591"/>
      <c r="Y36" s="591"/>
      <c r="Z36" s="347"/>
      <c r="AA36" s="591"/>
      <c r="AB36" s="591"/>
      <c r="AC36" s="347"/>
      <c r="AD36" s="176"/>
      <c r="AE36" s="176"/>
      <c r="AF36" s="347"/>
      <c r="AG36" s="176"/>
      <c r="AH36" s="176"/>
      <c r="AI36" s="347"/>
      <c r="AJ36" s="176"/>
      <c r="AK36" s="176"/>
      <c r="AL36" s="347"/>
      <c r="AM36" s="176"/>
      <c r="AN36" s="176"/>
      <c r="AO36" s="347"/>
      <c r="AP36" s="176"/>
      <c r="AQ36" s="176"/>
      <c r="AR36" s="347"/>
      <c r="AS36" s="176"/>
      <c r="AT36" s="176"/>
      <c r="AU36" s="347"/>
      <c r="AV36" s="176"/>
      <c r="AW36" s="176"/>
      <c r="AX36" s="347"/>
      <c r="AY36" s="176"/>
      <c r="AZ36" s="176"/>
      <c r="BA36" s="347"/>
      <c r="BB36" s="176"/>
      <c r="BC36" s="176"/>
      <c r="BD36" s="347"/>
      <c r="BE36" s="176"/>
      <c r="BF36" s="176"/>
      <c r="BG36" s="347"/>
      <c r="BH36" s="55"/>
      <c r="CR36" s="338"/>
      <c r="CS36" s="338"/>
      <c r="CT36" s="338"/>
      <c r="CU36" s="338"/>
      <c r="CV36" s="338"/>
    </row>
    <row r="37" spans="2:100" x14ac:dyDescent="0.25">
      <c r="B37" s="187"/>
      <c r="C37" s="520" t="s">
        <v>8</v>
      </c>
      <c r="D37" s="520"/>
      <c r="E37" s="520"/>
      <c r="F37" s="154"/>
      <c r="G37" s="154"/>
      <c r="H37" s="154"/>
      <c r="I37" s="154"/>
      <c r="J37" s="154"/>
      <c r="K37" s="154"/>
      <c r="L37" s="154"/>
      <c r="M37" s="154"/>
      <c r="N37" s="154"/>
      <c r="O37" s="154"/>
      <c r="P37" s="154"/>
      <c r="Q37" s="154"/>
      <c r="R37" s="154"/>
      <c r="S37" s="188"/>
      <c r="U37" s="52"/>
      <c r="V37" s="514"/>
      <c r="W37" s="36">
        <f t="shared" ref="W37:W58" si="2">W36+31</f>
        <v>42737</v>
      </c>
      <c r="X37" s="591"/>
      <c r="Y37" s="591"/>
      <c r="Z37" s="347"/>
      <c r="AA37" s="591"/>
      <c r="AB37" s="591"/>
      <c r="AC37" s="347"/>
      <c r="AD37" s="591"/>
      <c r="AE37" s="591"/>
      <c r="AF37" s="347"/>
      <c r="AG37" s="176"/>
      <c r="AH37" s="176"/>
      <c r="AI37" s="347"/>
      <c r="AJ37" s="176"/>
      <c r="AK37" s="176"/>
      <c r="AL37" s="347"/>
      <c r="AM37" s="176"/>
      <c r="AN37" s="176"/>
      <c r="AO37" s="347"/>
      <c r="AP37" s="176"/>
      <c r="AQ37" s="176"/>
      <c r="AR37" s="347"/>
      <c r="AS37" s="176"/>
      <c r="AT37" s="176"/>
      <c r="AU37" s="347"/>
      <c r="AV37" s="176"/>
      <c r="AW37" s="176"/>
      <c r="AX37" s="347"/>
      <c r="AY37" s="176"/>
      <c r="AZ37" s="176"/>
      <c r="BA37" s="347"/>
      <c r="BB37" s="176"/>
      <c r="BC37" s="176"/>
      <c r="BD37" s="347"/>
      <c r="BE37" s="176"/>
      <c r="BF37" s="176"/>
      <c r="BG37" s="347"/>
      <c r="BH37" s="55"/>
      <c r="CR37" s="338"/>
      <c r="CS37" s="338"/>
      <c r="CT37" s="338"/>
      <c r="CU37" s="338"/>
      <c r="CV37" s="338"/>
    </row>
    <row r="38" spans="2:100" x14ac:dyDescent="0.25">
      <c r="B38" s="187"/>
      <c r="C38" s="520" t="s">
        <v>7</v>
      </c>
      <c r="D38" s="520"/>
      <c r="E38" s="520"/>
      <c r="F38" s="154"/>
      <c r="G38" s="154"/>
      <c r="H38" s="154"/>
      <c r="I38" s="154"/>
      <c r="J38" s="154"/>
      <c r="K38" s="154"/>
      <c r="L38" s="154"/>
      <c r="M38" s="154"/>
      <c r="N38" s="154"/>
      <c r="O38" s="154"/>
      <c r="P38" s="154"/>
      <c r="Q38" s="154"/>
      <c r="R38" s="154"/>
      <c r="S38" s="188"/>
      <c r="U38" s="52"/>
      <c r="V38" s="514"/>
      <c r="W38" s="36">
        <f t="shared" si="2"/>
        <v>42768</v>
      </c>
      <c r="X38" s="591"/>
      <c r="Y38" s="591"/>
      <c r="Z38" s="347"/>
      <c r="AA38" s="591"/>
      <c r="AB38" s="591"/>
      <c r="AC38" s="347"/>
      <c r="AD38" s="591"/>
      <c r="AE38" s="591"/>
      <c r="AF38" s="347"/>
      <c r="AG38" s="591"/>
      <c r="AH38" s="591"/>
      <c r="AI38" s="347"/>
      <c r="AJ38" s="176"/>
      <c r="AK38" s="176"/>
      <c r="AL38" s="347"/>
      <c r="AM38" s="176"/>
      <c r="AN38" s="176"/>
      <c r="AO38" s="347"/>
      <c r="AP38" s="176"/>
      <c r="AQ38" s="176"/>
      <c r="AR38" s="347"/>
      <c r="AS38" s="176"/>
      <c r="AT38" s="176"/>
      <c r="AU38" s="347"/>
      <c r="AV38" s="176"/>
      <c r="AW38" s="176"/>
      <c r="AX38" s="347"/>
      <c r="AY38" s="176"/>
      <c r="AZ38" s="176"/>
      <c r="BA38" s="347"/>
      <c r="BB38" s="176"/>
      <c r="BC38" s="176"/>
      <c r="BD38" s="347"/>
      <c r="BE38" s="176"/>
      <c r="BF38" s="176"/>
      <c r="BG38" s="347"/>
      <c r="BH38" s="55"/>
      <c r="CR38" s="338"/>
      <c r="CS38" s="338"/>
      <c r="CT38" s="338"/>
      <c r="CU38" s="338"/>
      <c r="CV38" s="338"/>
    </row>
    <row r="39" spans="2:100" x14ac:dyDescent="0.25">
      <c r="B39" s="187"/>
      <c r="C39" s="520" t="s">
        <v>110</v>
      </c>
      <c r="D39" s="520"/>
      <c r="E39" s="520"/>
      <c r="F39" s="154"/>
      <c r="G39" s="154"/>
      <c r="H39" s="154"/>
      <c r="I39" s="154"/>
      <c r="J39" s="154"/>
      <c r="K39" s="154"/>
      <c r="L39" s="154"/>
      <c r="M39" s="154"/>
      <c r="N39" s="154"/>
      <c r="O39" s="154"/>
      <c r="P39" s="154"/>
      <c r="Q39" s="154"/>
      <c r="R39" s="154"/>
      <c r="S39" s="188"/>
      <c r="U39" s="52"/>
      <c r="V39" s="514"/>
      <c r="W39" s="36">
        <f t="shared" si="2"/>
        <v>42799</v>
      </c>
      <c r="X39" s="591"/>
      <c r="Y39" s="591"/>
      <c r="Z39" s="347"/>
      <c r="AA39" s="591"/>
      <c r="AB39" s="591"/>
      <c r="AC39" s="347"/>
      <c r="AD39" s="591"/>
      <c r="AE39" s="591"/>
      <c r="AF39" s="347"/>
      <c r="AG39" s="591"/>
      <c r="AH39" s="591"/>
      <c r="AI39" s="347"/>
      <c r="AJ39" s="591"/>
      <c r="AK39" s="591"/>
      <c r="AL39" s="347"/>
      <c r="AM39" s="176"/>
      <c r="AN39" s="176"/>
      <c r="AO39" s="347"/>
      <c r="AP39" s="176"/>
      <c r="AQ39" s="176"/>
      <c r="AR39" s="347"/>
      <c r="AS39" s="176"/>
      <c r="AT39" s="176"/>
      <c r="AU39" s="347"/>
      <c r="AV39" s="176"/>
      <c r="AW39" s="176"/>
      <c r="AX39" s="347"/>
      <c r="AY39" s="176"/>
      <c r="AZ39" s="176"/>
      <c r="BA39" s="347"/>
      <c r="BB39" s="176"/>
      <c r="BC39" s="176"/>
      <c r="BD39" s="347"/>
      <c r="BE39" s="176"/>
      <c r="BF39" s="176"/>
      <c r="BG39" s="347"/>
      <c r="BH39" s="55"/>
      <c r="CR39" s="338"/>
      <c r="CS39" s="338"/>
      <c r="CT39" s="338"/>
      <c r="CU39" s="338"/>
      <c r="CV39" s="338"/>
    </row>
    <row r="40" spans="2:100" x14ac:dyDescent="0.25">
      <c r="B40" s="187"/>
      <c r="C40" s="520" t="s">
        <v>111</v>
      </c>
      <c r="D40" s="520"/>
      <c r="E40" s="520"/>
      <c r="F40" s="154"/>
      <c r="G40" s="154"/>
      <c r="H40" s="154"/>
      <c r="I40" s="154"/>
      <c r="J40" s="154"/>
      <c r="K40" s="154"/>
      <c r="L40" s="154"/>
      <c r="M40" s="154"/>
      <c r="N40" s="154"/>
      <c r="O40" s="154"/>
      <c r="P40" s="154"/>
      <c r="Q40" s="154"/>
      <c r="R40" s="154"/>
      <c r="S40" s="188"/>
      <c r="U40" s="52"/>
      <c r="V40" s="514"/>
      <c r="W40" s="36">
        <f t="shared" si="2"/>
        <v>42830</v>
      </c>
      <c r="X40" s="591"/>
      <c r="Y40" s="591"/>
      <c r="Z40" s="347"/>
      <c r="AA40" s="591"/>
      <c r="AB40" s="591"/>
      <c r="AC40" s="347"/>
      <c r="AD40" s="591"/>
      <c r="AE40" s="591"/>
      <c r="AF40" s="347"/>
      <c r="AG40" s="591"/>
      <c r="AH40" s="591"/>
      <c r="AI40" s="347"/>
      <c r="AJ40" s="591"/>
      <c r="AK40" s="591"/>
      <c r="AL40" s="347"/>
      <c r="AM40" s="591"/>
      <c r="AN40" s="591"/>
      <c r="AO40" s="37"/>
      <c r="AP40" s="176"/>
      <c r="AQ40" s="176"/>
      <c r="AR40" s="347"/>
      <c r="AS40" s="176"/>
      <c r="AT40" s="176"/>
      <c r="AU40" s="347"/>
      <c r="AV40" s="176"/>
      <c r="AW40" s="176"/>
      <c r="AX40" s="347"/>
      <c r="AY40" s="176"/>
      <c r="AZ40" s="176"/>
      <c r="BA40" s="347"/>
      <c r="BB40" s="176"/>
      <c r="BC40" s="176"/>
      <c r="BD40" s="347"/>
      <c r="BE40" s="176"/>
      <c r="BF40" s="176"/>
      <c r="BG40" s="347"/>
      <c r="BH40" s="55"/>
      <c r="CR40" s="338"/>
      <c r="CS40" s="338"/>
      <c r="CT40" s="338"/>
      <c r="CU40" s="338"/>
      <c r="CV40" s="338"/>
    </row>
    <row r="41" spans="2:100" x14ac:dyDescent="0.25">
      <c r="B41" s="187"/>
      <c r="C41" s="520" t="s">
        <v>112</v>
      </c>
      <c r="D41" s="520"/>
      <c r="E41" s="520"/>
      <c r="F41" s="154"/>
      <c r="G41" s="154"/>
      <c r="H41" s="154"/>
      <c r="I41" s="154"/>
      <c r="J41" s="154"/>
      <c r="K41" s="154"/>
      <c r="L41" s="154"/>
      <c r="M41" s="154"/>
      <c r="N41" s="154"/>
      <c r="O41" s="154"/>
      <c r="P41" s="154"/>
      <c r="Q41" s="154"/>
      <c r="R41" s="154"/>
      <c r="S41" s="188"/>
      <c r="U41" s="52"/>
      <c r="V41" s="514"/>
      <c r="W41" s="36">
        <f t="shared" si="2"/>
        <v>42861</v>
      </c>
      <c r="X41" s="591"/>
      <c r="Y41" s="591"/>
      <c r="Z41" s="347"/>
      <c r="AA41" s="591"/>
      <c r="AB41" s="591"/>
      <c r="AC41" s="347"/>
      <c r="AD41" s="591"/>
      <c r="AE41" s="591"/>
      <c r="AF41" s="347"/>
      <c r="AG41" s="591"/>
      <c r="AH41" s="591"/>
      <c r="AI41" s="347"/>
      <c r="AJ41" s="591"/>
      <c r="AK41" s="591"/>
      <c r="AL41" s="347"/>
      <c r="AM41" s="591"/>
      <c r="AN41" s="591"/>
      <c r="AO41" s="37"/>
      <c r="AP41" s="591"/>
      <c r="AQ41" s="591"/>
      <c r="AR41" s="37"/>
      <c r="AS41" s="176"/>
      <c r="AT41" s="176"/>
      <c r="AU41" s="347"/>
      <c r="AV41" s="176"/>
      <c r="AW41" s="176"/>
      <c r="AX41" s="347"/>
      <c r="AY41" s="176"/>
      <c r="AZ41" s="176"/>
      <c r="BA41" s="347"/>
      <c r="BB41" s="176"/>
      <c r="BC41" s="176"/>
      <c r="BD41" s="347"/>
      <c r="BE41" s="176"/>
      <c r="BF41" s="176"/>
      <c r="BG41" s="347"/>
      <c r="BH41" s="55"/>
      <c r="CR41" s="338"/>
      <c r="CS41" s="338"/>
      <c r="CT41" s="338"/>
      <c r="CU41" s="338"/>
      <c r="CV41" s="338"/>
    </row>
    <row r="42" spans="2:100" x14ac:dyDescent="0.25">
      <c r="B42" s="187"/>
      <c r="C42" s="589" t="s">
        <v>10</v>
      </c>
      <c r="D42" s="589"/>
      <c r="E42" s="589"/>
      <c r="F42" s="155">
        <f t="shared" ref="F42:S42" si="3">SUM(F34:F41)</f>
        <v>0</v>
      </c>
      <c r="G42" s="155">
        <f t="shared" si="3"/>
        <v>0</v>
      </c>
      <c r="H42" s="155">
        <f t="shared" si="3"/>
        <v>0</v>
      </c>
      <c r="I42" s="155">
        <f t="shared" si="3"/>
        <v>0</v>
      </c>
      <c r="J42" s="155">
        <f t="shared" si="3"/>
        <v>0</v>
      </c>
      <c r="K42" s="155">
        <f t="shared" si="3"/>
        <v>0</v>
      </c>
      <c r="L42" s="155">
        <f t="shared" si="3"/>
        <v>0</v>
      </c>
      <c r="M42" s="155">
        <f t="shared" si="3"/>
        <v>0</v>
      </c>
      <c r="N42" s="155">
        <f t="shared" si="3"/>
        <v>0</v>
      </c>
      <c r="O42" s="155">
        <f t="shared" si="3"/>
        <v>0</v>
      </c>
      <c r="P42" s="155">
        <f t="shared" si="3"/>
        <v>0</v>
      </c>
      <c r="Q42" s="155">
        <f t="shared" si="3"/>
        <v>0</v>
      </c>
      <c r="R42" s="155">
        <f>SUM(R34:R41)</f>
        <v>0</v>
      </c>
      <c r="S42" s="156">
        <f t="shared" si="3"/>
        <v>0</v>
      </c>
      <c r="U42" s="52"/>
      <c r="V42" s="514"/>
      <c r="W42" s="36">
        <f t="shared" si="2"/>
        <v>42892</v>
      </c>
      <c r="X42" s="591"/>
      <c r="Y42" s="591"/>
      <c r="Z42" s="347"/>
      <c r="AA42" s="591"/>
      <c r="AB42" s="591"/>
      <c r="AC42" s="347"/>
      <c r="AD42" s="591"/>
      <c r="AE42" s="591"/>
      <c r="AF42" s="347"/>
      <c r="AG42" s="591"/>
      <c r="AH42" s="591"/>
      <c r="AI42" s="347"/>
      <c r="AJ42" s="591"/>
      <c r="AK42" s="591"/>
      <c r="AL42" s="347"/>
      <c r="AM42" s="591"/>
      <c r="AN42" s="591"/>
      <c r="AO42" s="37"/>
      <c r="AP42" s="591"/>
      <c r="AQ42" s="591"/>
      <c r="AR42" s="37"/>
      <c r="AS42" s="591"/>
      <c r="AT42" s="591"/>
      <c r="AU42" s="37"/>
      <c r="AV42" s="176"/>
      <c r="AW42" s="176"/>
      <c r="AX42" s="347"/>
      <c r="AY42" s="176"/>
      <c r="AZ42" s="176"/>
      <c r="BA42" s="347"/>
      <c r="BB42" s="176"/>
      <c r="BC42" s="176"/>
      <c r="BD42" s="347"/>
      <c r="BE42" s="176"/>
      <c r="BF42" s="176"/>
      <c r="BG42" s="347"/>
      <c r="BH42" s="55"/>
      <c r="CR42" s="338"/>
      <c r="CS42" s="338"/>
      <c r="CT42" s="338"/>
      <c r="CU42" s="338"/>
      <c r="CV42" s="338"/>
    </row>
    <row r="43" spans="2:100" ht="15.75" thickBot="1" x14ac:dyDescent="0.3">
      <c r="B43" s="232"/>
      <c r="C43" s="233"/>
      <c r="D43" s="233"/>
      <c r="E43" s="233"/>
      <c r="F43" s="233"/>
      <c r="G43" s="233"/>
      <c r="H43" s="233"/>
      <c r="I43" s="233"/>
      <c r="J43" s="233"/>
      <c r="K43" s="233"/>
      <c r="L43" s="233"/>
      <c r="M43" s="233"/>
      <c r="N43" s="233"/>
      <c r="O43" s="233"/>
      <c r="P43" s="233"/>
      <c r="Q43" s="233"/>
      <c r="R43" s="233"/>
      <c r="S43" s="234"/>
      <c r="U43" s="52"/>
      <c r="V43" s="514"/>
      <c r="W43" s="36">
        <f t="shared" si="2"/>
        <v>42923</v>
      </c>
      <c r="X43" s="3"/>
      <c r="Y43" s="3"/>
      <c r="Z43" s="159">
        <f>(X43-Y43)*0.1</f>
        <v>0</v>
      </c>
      <c r="AA43" s="591"/>
      <c r="AB43" s="591"/>
      <c r="AC43" s="347"/>
      <c r="AD43" s="591"/>
      <c r="AE43" s="591"/>
      <c r="AF43" s="347"/>
      <c r="AG43" s="591"/>
      <c r="AH43" s="591"/>
      <c r="AI43" s="347"/>
      <c r="AJ43" s="591"/>
      <c r="AK43" s="591"/>
      <c r="AL43" s="347"/>
      <c r="AM43" s="591"/>
      <c r="AN43" s="591"/>
      <c r="AO43" s="37"/>
      <c r="AP43" s="591"/>
      <c r="AQ43" s="591"/>
      <c r="AR43" s="37"/>
      <c r="AS43" s="591"/>
      <c r="AT43" s="591"/>
      <c r="AU43" s="37"/>
      <c r="AV43" s="591"/>
      <c r="AW43" s="591"/>
      <c r="AX43" s="37"/>
      <c r="AY43" s="176"/>
      <c r="AZ43" s="176"/>
      <c r="BA43" s="347"/>
      <c r="BB43" s="176"/>
      <c r="BC43" s="176"/>
      <c r="BD43" s="347"/>
      <c r="BE43" s="176"/>
      <c r="BF43" s="176"/>
      <c r="BG43" s="347"/>
      <c r="BH43" s="55"/>
      <c r="CR43" s="338"/>
      <c r="CS43" s="338"/>
      <c r="CT43" s="338"/>
      <c r="CU43" s="338"/>
      <c r="CV43" s="338"/>
    </row>
    <row r="44" spans="2:100" x14ac:dyDescent="0.25">
      <c r="C44" s="344"/>
      <c r="D44" s="344"/>
      <c r="E44" s="344"/>
      <c r="F44" s="221"/>
      <c r="G44" s="221"/>
      <c r="H44" s="221"/>
      <c r="I44" s="221"/>
      <c r="U44" s="52"/>
      <c r="V44" s="514"/>
      <c r="W44" s="36">
        <f t="shared" si="2"/>
        <v>42954</v>
      </c>
      <c r="X44" s="3"/>
      <c r="Y44" s="3"/>
      <c r="Z44" s="159">
        <f>(X44-Y44)*0.2</f>
        <v>0</v>
      </c>
      <c r="AA44" s="3"/>
      <c r="AB44" s="3"/>
      <c r="AC44" s="159">
        <f>(AA44-AB44)*0.1</f>
        <v>0</v>
      </c>
      <c r="AD44" s="591"/>
      <c r="AE44" s="591"/>
      <c r="AF44" s="347"/>
      <c r="AG44" s="591"/>
      <c r="AH44" s="591"/>
      <c r="AI44" s="347"/>
      <c r="AJ44" s="591"/>
      <c r="AK44" s="591"/>
      <c r="AL44" s="347"/>
      <c r="AM44" s="591"/>
      <c r="AN44" s="591"/>
      <c r="AO44" s="37"/>
      <c r="AP44" s="591"/>
      <c r="AQ44" s="591"/>
      <c r="AR44" s="37"/>
      <c r="AS44" s="591"/>
      <c r="AT44" s="591"/>
      <c r="AU44" s="37"/>
      <c r="AV44" s="591"/>
      <c r="AW44" s="591"/>
      <c r="AX44" s="37"/>
      <c r="AY44" s="591"/>
      <c r="AZ44" s="591"/>
      <c r="BA44" s="37"/>
      <c r="BB44" s="176"/>
      <c r="BC44" s="176"/>
      <c r="BD44" s="347"/>
      <c r="BE44" s="176"/>
      <c r="BF44" s="176"/>
      <c r="BG44" s="347"/>
      <c r="BH44" s="55"/>
      <c r="CR44" s="338"/>
      <c r="CS44" s="338"/>
      <c r="CT44" s="338"/>
      <c r="CU44" s="338"/>
      <c r="CV44" s="338"/>
    </row>
    <row r="45" spans="2:100" x14ac:dyDescent="0.25">
      <c r="C45" s="344"/>
      <c r="D45" s="344"/>
      <c r="E45" s="344"/>
      <c r="F45" s="221"/>
      <c r="G45" s="221"/>
      <c r="H45" s="221"/>
      <c r="I45" s="221"/>
      <c r="U45" s="52"/>
      <c r="V45" s="514"/>
      <c r="W45" s="36">
        <f t="shared" si="2"/>
        <v>42985</v>
      </c>
      <c r="X45" s="3"/>
      <c r="Y45" s="3"/>
      <c r="Z45" s="159">
        <f>(X45-Y45)*0.3</f>
        <v>0</v>
      </c>
      <c r="AA45" s="3"/>
      <c r="AB45" s="3"/>
      <c r="AC45" s="159">
        <f>(AA45-AB45)*0.2</f>
        <v>0</v>
      </c>
      <c r="AD45" s="3"/>
      <c r="AE45" s="3"/>
      <c r="AF45" s="159">
        <f>(AD45-AE45)*0.1</f>
        <v>0</v>
      </c>
      <c r="AG45" s="591"/>
      <c r="AH45" s="591"/>
      <c r="AI45" s="347"/>
      <c r="AJ45" s="591"/>
      <c r="AK45" s="591"/>
      <c r="AL45" s="347"/>
      <c r="AM45" s="591"/>
      <c r="AN45" s="591"/>
      <c r="AO45" s="37"/>
      <c r="AP45" s="591"/>
      <c r="AQ45" s="591"/>
      <c r="AR45" s="37"/>
      <c r="AS45" s="591"/>
      <c r="AT45" s="591"/>
      <c r="AU45" s="37"/>
      <c r="AV45" s="591"/>
      <c r="AW45" s="591"/>
      <c r="AX45" s="37"/>
      <c r="AY45" s="591"/>
      <c r="AZ45" s="591"/>
      <c r="BA45" s="37"/>
      <c r="BB45" s="591"/>
      <c r="BC45" s="591"/>
      <c r="BD45" s="37"/>
      <c r="BE45" s="176"/>
      <c r="BF45" s="176"/>
      <c r="BG45" s="347"/>
      <c r="BH45" s="55"/>
      <c r="CR45" s="338"/>
      <c r="CS45" s="338"/>
      <c r="CT45" s="338"/>
      <c r="CU45" s="338"/>
      <c r="CV45" s="338"/>
    </row>
    <row r="46" spans="2:100" x14ac:dyDescent="0.25">
      <c r="C46" s="235"/>
      <c r="D46" s="334" t="s">
        <v>35</v>
      </c>
      <c r="E46" s="344"/>
      <c r="F46" s="221"/>
      <c r="G46" s="221"/>
      <c r="H46" s="221"/>
      <c r="I46" s="221"/>
      <c r="U46" s="52"/>
      <c r="V46" s="514"/>
      <c r="W46" s="36">
        <f t="shared" si="2"/>
        <v>43016</v>
      </c>
      <c r="X46" s="3"/>
      <c r="Y46" s="3"/>
      <c r="Z46" s="159">
        <f>(X46-Y46)*0.4</f>
        <v>0</v>
      </c>
      <c r="AA46" s="3"/>
      <c r="AB46" s="3"/>
      <c r="AC46" s="159">
        <f>(AA46-AB46)*0.3</f>
        <v>0</v>
      </c>
      <c r="AD46" s="3"/>
      <c r="AE46" s="3"/>
      <c r="AF46" s="159">
        <f>(AD46-AE46)*0.2</f>
        <v>0</v>
      </c>
      <c r="AG46" s="3"/>
      <c r="AH46" s="3"/>
      <c r="AI46" s="159">
        <f>(AG46-AH46)*0.1</f>
        <v>0</v>
      </c>
      <c r="AJ46" s="591"/>
      <c r="AK46" s="591"/>
      <c r="AL46" s="347"/>
      <c r="AM46" s="591"/>
      <c r="AN46" s="591"/>
      <c r="AO46" s="37"/>
      <c r="AP46" s="591"/>
      <c r="AQ46" s="591"/>
      <c r="AR46" s="37"/>
      <c r="AS46" s="591"/>
      <c r="AT46" s="591"/>
      <c r="AU46" s="37"/>
      <c r="AV46" s="591"/>
      <c r="AW46" s="591"/>
      <c r="AX46" s="37"/>
      <c r="AY46" s="591"/>
      <c r="AZ46" s="591"/>
      <c r="BA46" s="37"/>
      <c r="BB46" s="591"/>
      <c r="BC46" s="591"/>
      <c r="BD46" s="37"/>
      <c r="BE46" s="591"/>
      <c r="BF46" s="591"/>
      <c r="BG46" s="37"/>
      <c r="BH46" s="55"/>
      <c r="CR46" s="338"/>
      <c r="CS46" s="338"/>
      <c r="CT46" s="338"/>
      <c r="CU46" s="338"/>
      <c r="CV46" s="338"/>
    </row>
    <row r="47" spans="2:100" x14ac:dyDescent="0.25">
      <c r="E47" s="344"/>
      <c r="F47" s="221"/>
      <c r="G47" s="221"/>
      <c r="H47" s="221"/>
      <c r="I47" s="221"/>
      <c r="U47" s="52"/>
      <c r="V47" s="501"/>
      <c r="W47" s="36">
        <f t="shared" si="2"/>
        <v>43047</v>
      </c>
      <c r="X47" s="3"/>
      <c r="Y47" s="3"/>
      <c r="Z47" s="159">
        <f>(X47-Y47)*0.5</f>
        <v>0</v>
      </c>
      <c r="AA47" s="3"/>
      <c r="AB47" s="3"/>
      <c r="AC47" s="159">
        <f>(AA47-AB47)*0.4</f>
        <v>0</v>
      </c>
      <c r="AD47" s="3"/>
      <c r="AE47" s="3"/>
      <c r="AF47" s="159">
        <f>(AD47-AE47)*0.3</f>
        <v>0</v>
      </c>
      <c r="AG47" s="3"/>
      <c r="AH47" s="3"/>
      <c r="AI47" s="159">
        <f>(AG47-AH47)*0.2</f>
        <v>0</v>
      </c>
      <c r="AJ47" s="3"/>
      <c r="AK47" s="3"/>
      <c r="AL47" s="159">
        <f>(AJ47-AK47)*0.1</f>
        <v>0</v>
      </c>
      <c r="AM47" s="591"/>
      <c r="AN47" s="591"/>
      <c r="AO47" s="37"/>
      <c r="AP47" s="591"/>
      <c r="AQ47" s="591"/>
      <c r="AR47" s="37"/>
      <c r="AS47" s="591"/>
      <c r="AT47" s="591"/>
      <c r="AU47" s="37"/>
      <c r="AV47" s="591"/>
      <c r="AW47" s="591"/>
      <c r="AX47" s="37"/>
      <c r="AY47" s="591"/>
      <c r="AZ47" s="591"/>
      <c r="BA47" s="37"/>
      <c r="BB47" s="591"/>
      <c r="BC47" s="591"/>
      <c r="BD47" s="37"/>
      <c r="BE47" s="591"/>
      <c r="BF47" s="591"/>
      <c r="BG47" s="370"/>
      <c r="BH47" s="55"/>
      <c r="CR47" s="338"/>
      <c r="CS47" s="338"/>
      <c r="CT47" s="338"/>
      <c r="CU47" s="338"/>
      <c r="CV47" s="338"/>
    </row>
    <row r="48" spans="2:100" x14ac:dyDescent="0.25">
      <c r="C48" s="344"/>
      <c r="D48" s="344"/>
      <c r="E48" s="344"/>
      <c r="F48" s="221"/>
      <c r="G48" s="221"/>
      <c r="H48" s="221"/>
      <c r="I48" s="221"/>
      <c r="U48" s="52"/>
      <c r="V48" s="501"/>
      <c r="W48" s="36">
        <f t="shared" si="2"/>
        <v>43078</v>
      </c>
      <c r="X48" s="179"/>
      <c r="Y48" s="179"/>
      <c r="Z48" s="159">
        <f>(X48-Y48)*0.5</f>
        <v>0</v>
      </c>
      <c r="AA48" s="3"/>
      <c r="AB48" s="3"/>
      <c r="AC48" s="159">
        <f>(AA48-AB48)*0.5</f>
        <v>0</v>
      </c>
      <c r="AD48" s="3"/>
      <c r="AE48" s="3"/>
      <c r="AF48" s="159">
        <f>(AD48-AE48)*0.4</f>
        <v>0</v>
      </c>
      <c r="AG48" s="3"/>
      <c r="AH48" s="3"/>
      <c r="AI48" s="159">
        <f>(AG48-AH48)*0.3</f>
        <v>0</v>
      </c>
      <c r="AJ48" s="3"/>
      <c r="AK48" s="3"/>
      <c r="AL48" s="159">
        <f>(AJ48-AK48)*0.2</f>
        <v>0</v>
      </c>
      <c r="AM48" s="3"/>
      <c r="AN48" s="3"/>
      <c r="AO48" s="159">
        <f>(AM48-AN48)*0.1</f>
        <v>0</v>
      </c>
      <c r="AP48" s="591"/>
      <c r="AQ48" s="591"/>
      <c r="AR48" s="37"/>
      <c r="AS48" s="591"/>
      <c r="AT48" s="591"/>
      <c r="AU48" s="37"/>
      <c r="AV48" s="591"/>
      <c r="AW48" s="591"/>
      <c r="AX48" s="37"/>
      <c r="AY48" s="591"/>
      <c r="AZ48" s="591"/>
      <c r="BA48" s="37"/>
      <c r="BB48" s="591"/>
      <c r="BC48" s="591"/>
      <c r="BD48" s="37"/>
      <c r="BE48" s="591"/>
      <c r="BF48" s="591"/>
      <c r="BG48" s="370"/>
      <c r="BH48" s="55"/>
      <c r="CR48" s="338"/>
      <c r="CS48" s="338"/>
      <c r="CT48" s="338"/>
      <c r="CU48" s="338"/>
      <c r="CV48" s="338"/>
    </row>
    <row r="49" spans="3:100" x14ac:dyDescent="0.25">
      <c r="S49" s="333"/>
      <c r="U49" s="52"/>
      <c r="V49" s="501"/>
      <c r="W49" s="36">
        <f t="shared" si="2"/>
        <v>43109</v>
      </c>
      <c r="X49" s="179"/>
      <c r="Y49" s="179"/>
      <c r="Z49" s="159">
        <f>(X49-Y49)*0.5</f>
        <v>0</v>
      </c>
      <c r="AA49" s="179"/>
      <c r="AB49" s="179"/>
      <c r="AC49" s="159">
        <f t="shared" ref="AC49:AC58" si="4">(AA49-AB49)*0.5</f>
        <v>0</v>
      </c>
      <c r="AD49" s="3"/>
      <c r="AE49" s="3"/>
      <c r="AF49" s="159">
        <f>(AD49-AE49)*0.5</f>
        <v>0</v>
      </c>
      <c r="AG49" s="3"/>
      <c r="AH49" s="3"/>
      <c r="AI49" s="159">
        <f>(AG49-AH49)*0.4</f>
        <v>0</v>
      </c>
      <c r="AJ49" s="3"/>
      <c r="AK49" s="3"/>
      <c r="AL49" s="159">
        <f>(AJ49-AK49)*0.3</f>
        <v>0</v>
      </c>
      <c r="AM49" s="3"/>
      <c r="AN49" s="3"/>
      <c r="AO49" s="159">
        <f>(AM49-AN49)*0.2</f>
        <v>0</v>
      </c>
      <c r="AP49" s="3"/>
      <c r="AQ49" s="3"/>
      <c r="AR49" s="159">
        <f>(AP49-AQ49)*0.1</f>
        <v>0</v>
      </c>
      <c r="AS49" s="591"/>
      <c r="AT49" s="591"/>
      <c r="AU49" s="37"/>
      <c r="AV49" s="591"/>
      <c r="AW49" s="591"/>
      <c r="AX49" s="37"/>
      <c r="AY49" s="591"/>
      <c r="AZ49" s="591"/>
      <c r="BA49" s="37"/>
      <c r="BB49" s="591"/>
      <c r="BC49" s="591"/>
      <c r="BD49" s="37"/>
      <c r="BE49" s="591"/>
      <c r="BF49" s="591"/>
      <c r="BG49" s="370"/>
      <c r="BH49" s="55"/>
      <c r="CR49" s="338"/>
      <c r="CS49" s="338"/>
      <c r="CT49" s="338"/>
      <c r="CU49" s="338"/>
      <c r="CV49" s="338"/>
    </row>
    <row r="50" spans="3:100" x14ac:dyDescent="0.25">
      <c r="S50" s="333"/>
      <c r="U50" s="52"/>
      <c r="V50" s="501"/>
      <c r="W50" s="36">
        <f t="shared" si="2"/>
        <v>43140</v>
      </c>
      <c r="X50" s="179"/>
      <c r="Y50" s="179"/>
      <c r="Z50" s="159">
        <f>(X50-Y50)*0.5</f>
        <v>0</v>
      </c>
      <c r="AA50" s="179"/>
      <c r="AB50" s="179"/>
      <c r="AC50" s="159">
        <f t="shared" si="4"/>
        <v>0</v>
      </c>
      <c r="AD50" s="179"/>
      <c r="AE50" s="179"/>
      <c r="AF50" s="159">
        <f t="shared" ref="AF50:AF58" si="5">(AD50-AE50)*0.5</f>
        <v>0</v>
      </c>
      <c r="AG50" s="3"/>
      <c r="AH50" s="3"/>
      <c r="AI50" s="159">
        <f>(AG50-AH50)*0.5</f>
        <v>0</v>
      </c>
      <c r="AJ50" s="3"/>
      <c r="AK50" s="3"/>
      <c r="AL50" s="159">
        <f>(AJ50-AK50)*0.4</f>
        <v>0</v>
      </c>
      <c r="AM50" s="3"/>
      <c r="AN50" s="3"/>
      <c r="AO50" s="159">
        <f>(AM50-AN50)*0.3</f>
        <v>0</v>
      </c>
      <c r="AP50" s="3"/>
      <c r="AQ50" s="3"/>
      <c r="AR50" s="159">
        <f>(AP50-AQ50)*0.2</f>
        <v>0</v>
      </c>
      <c r="AS50" s="3"/>
      <c r="AT50" s="3"/>
      <c r="AU50" s="159">
        <f>(AS50-AT50)*0.1</f>
        <v>0</v>
      </c>
      <c r="AV50" s="591"/>
      <c r="AW50" s="591"/>
      <c r="AX50" s="37"/>
      <c r="AY50" s="591"/>
      <c r="AZ50" s="591"/>
      <c r="BA50" s="37"/>
      <c r="BB50" s="591"/>
      <c r="BC50" s="591"/>
      <c r="BD50" s="37"/>
      <c r="BE50" s="591"/>
      <c r="BF50" s="591"/>
      <c r="BG50" s="370"/>
      <c r="BH50" s="55"/>
      <c r="CR50" s="338"/>
      <c r="CS50" s="338"/>
      <c r="CT50" s="338"/>
      <c r="CU50" s="338"/>
      <c r="CV50" s="338"/>
    </row>
    <row r="51" spans="3:100" x14ac:dyDescent="0.25">
      <c r="S51" s="333"/>
      <c r="U51" s="52"/>
      <c r="V51" s="501"/>
      <c r="W51" s="36">
        <f t="shared" si="2"/>
        <v>43171</v>
      </c>
      <c r="X51" s="179"/>
      <c r="Y51" s="179"/>
      <c r="Z51" s="159">
        <f t="shared" ref="Z51:Z57" si="6">(X51-Y51)*0.5</f>
        <v>0</v>
      </c>
      <c r="AA51" s="179"/>
      <c r="AB51" s="179"/>
      <c r="AC51" s="159">
        <f t="shared" si="4"/>
        <v>0</v>
      </c>
      <c r="AD51" s="179"/>
      <c r="AE51" s="179"/>
      <c r="AF51" s="159">
        <f t="shared" si="5"/>
        <v>0</v>
      </c>
      <c r="AG51" s="179"/>
      <c r="AH51" s="179"/>
      <c r="AI51" s="159">
        <f t="shared" ref="AI51:AI58" si="7">(AG51-AH51)*0.5</f>
        <v>0</v>
      </c>
      <c r="AJ51" s="3"/>
      <c r="AK51" s="3"/>
      <c r="AL51" s="159">
        <f>(AJ51-AK51)*0.5</f>
        <v>0</v>
      </c>
      <c r="AM51" s="3"/>
      <c r="AN51" s="3"/>
      <c r="AO51" s="159">
        <f>(AM51-AN51)*0.4</f>
        <v>0</v>
      </c>
      <c r="AP51" s="3"/>
      <c r="AQ51" s="3"/>
      <c r="AR51" s="159">
        <f>(AP51-AQ51)*0.3</f>
        <v>0</v>
      </c>
      <c r="AS51" s="3"/>
      <c r="AT51" s="3"/>
      <c r="AU51" s="159">
        <f>(AS51-AT51)*0.2</f>
        <v>0</v>
      </c>
      <c r="AV51" s="3"/>
      <c r="AW51" s="3"/>
      <c r="AX51" s="159">
        <f>(AV51-AW51)*0.1</f>
        <v>0</v>
      </c>
      <c r="AY51" s="591"/>
      <c r="AZ51" s="591"/>
      <c r="BA51" s="37"/>
      <c r="BB51" s="591"/>
      <c r="BC51" s="591"/>
      <c r="BD51" s="37"/>
      <c r="BE51" s="591"/>
      <c r="BF51" s="591"/>
      <c r="BG51" s="370"/>
      <c r="BH51" s="55"/>
      <c r="CR51" s="338"/>
      <c r="CS51" s="338"/>
      <c r="CT51" s="338"/>
      <c r="CU51" s="338"/>
      <c r="CV51" s="338"/>
    </row>
    <row r="52" spans="3:100" x14ac:dyDescent="0.25">
      <c r="C52" s="236"/>
      <c r="L52" s="62"/>
      <c r="M52" s="62"/>
      <c r="U52" s="52"/>
      <c r="V52" s="501"/>
      <c r="W52" s="36">
        <f t="shared" si="2"/>
        <v>43202</v>
      </c>
      <c r="X52" s="179"/>
      <c r="Y52" s="179"/>
      <c r="Z52" s="159">
        <f>(X52-Y52)*0.5</f>
        <v>0</v>
      </c>
      <c r="AA52" s="179"/>
      <c r="AB52" s="179"/>
      <c r="AC52" s="159">
        <f t="shared" si="4"/>
        <v>0</v>
      </c>
      <c r="AD52" s="179"/>
      <c r="AE52" s="179"/>
      <c r="AF52" s="159">
        <f t="shared" si="5"/>
        <v>0</v>
      </c>
      <c r="AG52" s="179"/>
      <c r="AH52" s="179"/>
      <c r="AI52" s="159">
        <f t="shared" si="7"/>
        <v>0</v>
      </c>
      <c r="AJ52" s="179"/>
      <c r="AK52" s="179"/>
      <c r="AL52" s="159">
        <f t="shared" ref="AL52:AL58" si="8">(AJ52-AK52)*0.5</f>
        <v>0</v>
      </c>
      <c r="AM52" s="3"/>
      <c r="AN52" s="3"/>
      <c r="AO52" s="159">
        <f>(AM52-AN52)*0.5</f>
        <v>0</v>
      </c>
      <c r="AP52" s="3"/>
      <c r="AQ52" s="3"/>
      <c r="AR52" s="159">
        <f>(AP52-AQ52)*0.4</f>
        <v>0</v>
      </c>
      <c r="AS52" s="3"/>
      <c r="AT52" s="3"/>
      <c r="AU52" s="159">
        <f>(AS52-AT52)*0.3</f>
        <v>0</v>
      </c>
      <c r="AV52" s="3"/>
      <c r="AW52" s="3"/>
      <c r="AX52" s="159">
        <f>(AV52-AW52)*0.2</f>
        <v>0</v>
      </c>
      <c r="AY52" s="3"/>
      <c r="AZ52" s="3"/>
      <c r="BA52" s="159">
        <f>(AY52-AZ52)*0.1</f>
        <v>0</v>
      </c>
      <c r="BB52" s="591"/>
      <c r="BC52" s="591"/>
      <c r="BD52" s="37"/>
      <c r="BE52" s="591"/>
      <c r="BF52" s="591"/>
      <c r="BG52" s="370"/>
      <c r="BH52" s="55"/>
      <c r="CR52" s="338"/>
      <c r="CS52" s="338"/>
      <c r="CT52" s="338"/>
      <c r="CU52" s="338"/>
      <c r="CV52" s="338"/>
    </row>
    <row r="53" spans="3:100" x14ac:dyDescent="0.25">
      <c r="L53" s="62"/>
      <c r="M53" s="62"/>
      <c r="U53" s="52"/>
      <c r="V53" s="501"/>
      <c r="W53" s="36">
        <f t="shared" si="2"/>
        <v>43233</v>
      </c>
      <c r="X53" s="179"/>
      <c r="Y53" s="179"/>
      <c r="Z53" s="159">
        <f t="shared" si="6"/>
        <v>0</v>
      </c>
      <c r="AA53" s="179"/>
      <c r="AB53" s="179"/>
      <c r="AC53" s="159">
        <f t="shared" si="4"/>
        <v>0</v>
      </c>
      <c r="AD53" s="179"/>
      <c r="AE53" s="179"/>
      <c r="AF53" s="159">
        <f t="shared" si="5"/>
        <v>0</v>
      </c>
      <c r="AG53" s="179"/>
      <c r="AH53" s="179"/>
      <c r="AI53" s="159">
        <f t="shared" si="7"/>
        <v>0</v>
      </c>
      <c r="AJ53" s="179"/>
      <c r="AK53" s="179"/>
      <c r="AL53" s="159">
        <f t="shared" si="8"/>
        <v>0</v>
      </c>
      <c r="AM53" s="179"/>
      <c r="AN53" s="179"/>
      <c r="AO53" s="159">
        <f t="shared" ref="AO53:AO58" si="9">(AM53-AN53)*0.5</f>
        <v>0</v>
      </c>
      <c r="AP53" s="3"/>
      <c r="AQ53" s="3"/>
      <c r="AR53" s="159">
        <f>(AP53-AQ53)*0.5</f>
        <v>0</v>
      </c>
      <c r="AS53" s="3"/>
      <c r="AT53" s="3"/>
      <c r="AU53" s="159">
        <f>(AS53-AT53)*0.4</f>
        <v>0</v>
      </c>
      <c r="AV53" s="3"/>
      <c r="AW53" s="3"/>
      <c r="AX53" s="159">
        <f>(AV53-AW53)*0.3</f>
        <v>0</v>
      </c>
      <c r="AY53" s="3"/>
      <c r="AZ53" s="3"/>
      <c r="BA53" s="159">
        <f>(AY53-AZ53)*0.2</f>
        <v>0</v>
      </c>
      <c r="BB53" s="3"/>
      <c r="BC53" s="3"/>
      <c r="BD53" s="159">
        <f>(BB53-BC53)*0.1</f>
        <v>0</v>
      </c>
      <c r="BE53" s="591"/>
      <c r="BF53" s="591"/>
      <c r="BG53" s="370"/>
      <c r="BH53" s="55"/>
      <c r="CR53" s="338"/>
      <c r="CS53" s="338"/>
      <c r="CT53" s="338"/>
      <c r="CU53" s="338"/>
      <c r="CV53" s="338"/>
    </row>
    <row r="54" spans="3:100" x14ac:dyDescent="0.25">
      <c r="L54" s="62"/>
      <c r="M54" s="62"/>
      <c r="U54" s="52"/>
      <c r="V54" s="501"/>
      <c r="W54" s="36">
        <f t="shared" si="2"/>
        <v>43264</v>
      </c>
      <c r="X54" s="179"/>
      <c r="Y54" s="179"/>
      <c r="Z54" s="159">
        <f t="shared" si="6"/>
        <v>0</v>
      </c>
      <c r="AA54" s="179"/>
      <c r="AB54" s="179"/>
      <c r="AC54" s="159">
        <f t="shared" si="4"/>
        <v>0</v>
      </c>
      <c r="AD54" s="179"/>
      <c r="AE54" s="179"/>
      <c r="AF54" s="159">
        <f t="shared" si="5"/>
        <v>0</v>
      </c>
      <c r="AG54" s="179"/>
      <c r="AH54" s="179"/>
      <c r="AI54" s="159">
        <f t="shared" si="7"/>
        <v>0</v>
      </c>
      <c r="AJ54" s="179"/>
      <c r="AK54" s="179"/>
      <c r="AL54" s="159">
        <f t="shared" si="8"/>
        <v>0</v>
      </c>
      <c r="AM54" s="179"/>
      <c r="AN54" s="179"/>
      <c r="AO54" s="159">
        <f t="shared" si="9"/>
        <v>0</v>
      </c>
      <c r="AP54" s="179"/>
      <c r="AQ54" s="179"/>
      <c r="AR54" s="159">
        <f t="shared" ref="AR54:AR58" si="10">(AP54-AQ54)*0.5</f>
        <v>0</v>
      </c>
      <c r="AS54" s="3"/>
      <c r="AT54" s="3"/>
      <c r="AU54" s="159">
        <f>(AS54-AT54)*0.5</f>
        <v>0</v>
      </c>
      <c r="AV54" s="3"/>
      <c r="AW54" s="3"/>
      <c r="AX54" s="159">
        <f>(AV54-AW54)*0.4</f>
        <v>0</v>
      </c>
      <c r="AY54" s="3"/>
      <c r="AZ54" s="3"/>
      <c r="BA54" s="159">
        <f>(AY54-AZ54)*0.3</f>
        <v>0</v>
      </c>
      <c r="BB54" s="3"/>
      <c r="BC54" s="3"/>
      <c r="BD54" s="159">
        <f>(BB54-BC54)*0.2</f>
        <v>0</v>
      </c>
      <c r="BE54" s="3"/>
      <c r="BF54" s="3"/>
      <c r="BG54" s="159">
        <f>(BE54-BF54)*0.1</f>
        <v>0</v>
      </c>
      <c r="BH54" s="55"/>
      <c r="CR54" s="338"/>
      <c r="CS54" s="338"/>
      <c r="CT54" s="338"/>
      <c r="CU54" s="338"/>
      <c r="CV54" s="338"/>
    </row>
    <row r="55" spans="3:100" x14ac:dyDescent="0.25">
      <c r="L55" s="62"/>
      <c r="M55" s="62"/>
      <c r="U55" s="52"/>
      <c r="V55" s="501"/>
      <c r="W55" s="36">
        <f t="shared" si="2"/>
        <v>43295</v>
      </c>
      <c r="X55" s="179"/>
      <c r="Y55" s="179"/>
      <c r="Z55" s="159">
        <f t="shared" si="6"/>
        <v>0</v>
      </c>
      <c r="AA55" s="179"/>
      <c r="AB55" s="179"/>
      <c r="AC55" s="159">
        <f t="shared" si="4"/>
        <v>0</v>
      </c>
      <c r="AD55" s="179"/>
      <c r="AE55" s="179"/>
      <c r="AF55" s="159">
        <f t="shared" si="5"/>
        <v>0</v>
      </c>
      <c r="AG55" s="179"/>
      <c r="AH55" s="179"/>
      <c r="AI55" s="159">
        <f t="shared" si="7"/>
        <v>0</v>
      </c>
      <c r="AJ55" s="179"/>
      <c r="AK55" s="179"/>
      <c r="AL55" s="159">
        <f t="shared" si="8"/>
        <v>0</v>
      </c>
      <c r="AM55" s="179"/>
      <c r="AN55" s="179"/>
      <c r="AO55" s="159">
        <f t="shared" si="9"/>
        <v>0</v>
      </c>
      <c r="AP55" s="179"/>
      <c r="AQ55" s="179"/>
      <c r="AR55" s="159">
        <f t="shared" si="10"/>
        <v>0</v>
      </c>
      <c r="AS55" s="179"/>
      <c r="AT55" s="179"/>
      <c r="AU55" s="159">
        <f t="shared" ref="AU55:AU58" si="11">(AS55-AT55)*0.5</f>
        <v>0</v>
      </c>
      <c r="AV55" s="3"/>
      <c r="AW55" s="3"/>
      <c r="AX55" s="159">
        <f>(AV55-AW55)*0.5</f>
        <v>0</v>
      </c>
      <c r="AY55" s="3"/>
      <c r="AZ55" s="3"/>
      <c r="BA55" s="159">
        <f>(AY55-AZ55)*0.4</f>
        <v>0</v>
      </c>
      <c r="BB55" s="3"/>
      <c r="BC55" s="3"/>
      <c r="BD55" s="159">
        <f>(BB55-BC55)*0.3</f>
        <v>0</v>
      </c>
      <c r="BE55" s="3"/>
      <c r="BF55" s="3"/>
      <c r="BG55" s="159">
        <f>(BE55-BF55)*0.2</f>
        <v>0</v>
      </c>
      <c r="BH55" s="55"/>
    </row>
    <row r="56" spans="3:100" x14ac:dyDescent="0.25">
      <c r="L56" s="62"/>
      <c r="M56" s="62"/>
      <c r="U56" s="52"/>
      <c r="V56" s="501"/>
      <c r="W56" s="36">
        <f t="shared" si="2"/>
        <v>43326</v>
      </c>
      <c r="X56" s="179"/>
      <c r="Y56" s="179"/>
      <c r="Z56" s="159">
        <f t="shared" si="6"/>
        <v>0</v>
      </c>
      <c r="AA56" s="179"/>
      <c r="AB56" s="179"/>
      <c r="AC56" s="159">
        <f t="shared" si="4"/>
        <v>0</v>
      </c>
      <c r="AD56" s="179"/>
      <c r="AE56" s="179"/>
      <c r="AF56" s="159">
        <f t="shared" si="5"/>
        <v>0</v>
      </c>
      <c r="AG56" s="179"/>
      <c r="AH56" s="179"/>
      <c r="AI56" s="159">
        <f t="shared" si="7"/>
        <v>0</v>
      </c>
      <c r="AJ56" s="179"/>
      <c r="AK56" s="179"/>
      <c r="AL56" s="159">
        <f t="shared" si="8"/>
        <v>0</v>
      </c>
      <c r="AM56" s="179"/>
      <c r="AN56" s="179"/>
      <c r="AO56" s="159">
        <f t="shared" si="9"/>
        <v>0</v>
      </c>
      <c r="AP56" s="179"/>
      <c r="AQ56" s="179"/>
      <c r="AR56" s="159">
        <f t="shared" si="10"/>
        <v>0</v>
      </c>
      <c r="AS56" s="179"/>
      <c r="AT56" s="179"/>
      <c r="AU56" s="159">
        <f t="shared" si="11"/>
        <v>0</v>
      </c>
      <c r="AV56" s="179"/>
      <c r="AW56" s="179"/>
      <c r="AX56" s="159">
        <f t="shared" ref="AX56:AX58" si="12">(AV56-AW56)*0.5</f>
        <v>0</v>
      </c>
      <c r="AY56" s="3"/>
      <c r="AZ56" s="3"/>
      <c r="BA56" s="159">
        <f>(AY56-AZ56)*0.5</f>
        <v>0</v>
      </c>
      <c r="BB56" s="3"/>
      <c r="BC56" s="3"/>
      <c r="BD56" s="159">
        <f>(BB56-BC56)*0.4</f>
        <v>0</v>
      </c>
      <c r="BE56" s="3"/>
      <c r="BF56" s="3"/>
      <c r="BG56" s="159">
        <f>(BE56-BF56)*0.3</f>
        <v>0</v>
      </c>
      <c r="BH56" s="55"/>
    </row>
    <row r="57" spans="3:100" x14ac:dyDescent="0.25">
      <c r="L57" s="62"/>
      <c r="M57" s="62"/>
      <c r="U57" s="52"/>
      <c r="V57" s="501"/>
      <c r="W57" s="36">
        <f t="shared" si="2"/>
        <v>43357</v>
      </c>
      <c r="X57" s="179"/>
      <c r="Y57" s="179"/>
      <c r="Z57" s="159">
        <f t="shared" si="6"/>
        <v>0</v>
      </c>
      <c r="AA57" s="179"/>
      <c r="AB57" s="179"/>
      <c r="AC57" s="159">
        <f t="shared" si="4"/>
        <v>0</v>
      </c>
      <c r="AD57" s="179"/>
      <c r="AE57" s="179"/>
      <c r="AF57" s="159">
        <f t="shared" si="5"/>
        <v>0</v>
      </c>
      <c r="AG57" s="179"/>
      <c r="AH57" s="179"/>
      <c r="AI57" s="159">
        <f t="shared" si="7"/>
        <v>0</v>
      </c>
      <c r="AJ57" s="179"/>
      <c r="AK57" s="179"/>
      <c r="AL57" s="159">
        <f t="shared" si="8"/>
        <v>0</v>
      </c>
      <c r="AM57" s="179"/>
      <c r="AN57" s="179"/>
      <c r="AO57" s="159">
        <f t="shared" si="9"/>
        <v>0</v>
      </c>
      <c r="AP57" s="179"/>
      <c r="AQ57" s="179"/>
      <c r="AR57" s="159">
        <f t="shared" si="10"/>
        <v>0</v>
      </c>
      <c r="AS57" s="179"/>
      <c r="AT57" s="179"/>
      <c r="AU57" s="159">
        <f t="shared" si="11"/>
        <v>0</v>
      </c>
      <c r="AV57" s="179"/>
      <c r="AW57" s="179"/>
      <c r="AX57" s="159">
        <f t="shared" si="12"/>
        <v>0</v>
      </c>
      <c r="AY57" s="179"/>
      <c r="AZ57" s="179"/>
      <c r="BA57" s="159">
        <f t="shared" ref="BA57:BA58" si="13">(AY57-AZ57)*0.5</f>
        <v>0</v>
      </c>
      <c r="BB57" s="3"/>
      <c r="BC57" s="3"/>
      <c r="BD57" s="159">
        <f>(BB57-BC57)*0.5</f>
        <v>0</v>
      </c>
      <c r="BE57" s="3"/>
      <c r="BF57" s="3"/>
      <c r="BG57" s="159">
        <f>(BE57-BF57)*0.4</f>
        <v>0</v>
      </c>
      <c r="BH57" s="55"/>
    </row>
    <row r="58" spans="3:100" x14ac:dyDescent="0.25">
      <c r="L58" s="62"/>
      <c r="M58" s="62"/>
      <c r="U58" s="52"/>
      <c r="V58" s="501"/>
      <c r="W58" s="36">
        <f t="shared" si="2"/>
        <v>43388</v>
      </c>
      <c r="X58" s="179"/>
      <c r="Y58" s="179"/>
      <c r="Z58" s="159">
        <f>(X58-Y58)*0.5</f>
        <v>0</v>
      </c>
      <c r="AA58" s="179"/>
      <c r="AB58" s="179"/>
      <c r="AC58" s="159">
        <f t="shared" si="4"/>
        <v>0</v>
      </c>
      <c r="AD58" s="179"/>
      <c r="AE58" s="179"/>
      <c r="AF58" s="159">
        <f t="shared" si="5"/>
        <v>0</v>
      </c>
      <c r="AG58" s="179"/>
      <c r="AH58" s="179"/>
      <c r="AI58" s="159">
        <f t="shared" si="7"/>
        <v>0</v>
      </c>
      <c r="AJ58" s="179"/>
      <c r="AK58" s="179"/>
      <c r="AL58" s="159">
        <f t="shared" si="8"/>
        <v>0</v>
      </c>
      <c r="AM58" s="179"/>
      <c r="AN58" s="179"/>
      <c r="AO58" s="159">
        <f t="shared" si="9"/>
        <v>0</v>
      </c>
      <c r="AP58" s="179"/>
      <c r="AQ58" s="179"/>
      <c r="AR58" s="159">
        <f t="shared" si="10"/>
        <v>0</v>
      </c>
      <c r="AS58" s="179"/>
      <c r="AT58" s="179"/>
      <c r="AU58" s="159">
        <f t="shared" si="11"/>
        <v>0</v>
      </c>
      <c r="AV58" s="179"/>
      <c r="AW58" s="179"/>
      <c r="AX58" s="159">
        <f t="shared" si="12"/>
        <v>0</v>
      </c>
      <c r="AY58" s="179"/>
      <c r="AZ58" s="179"/>
      <c r="BA58" s="159">
        <f t="shared" si="13"/>
        <v>0</v>
      </c>
      <c r="BB58" s="179"/>
      <c r="BC58" s="179"/>
      <c r="BD58" s="159">
        <f t="shared" ref="BD58" si="14">(BB58-BC58)*0.5</f>
        <v>0</v>
      </c>
      <c r="BE58" s="3"/>
      <c r="BF58" s="3"/>
      <c r="BG58" s="159">
        <f>(BE58-BF58)*0.5</f>
        <v>0</v>
      </c>
      <c r="BH58" s="55"/>
    </row>
    <row r="59" spans="3:100" x14ac:dyDescent="0.25">
      <c r="L59" s="62"/>
      <c r="M59" s="62"/>
      <c r="U59" s="52"/>
      <c r="V59" s="338"/>
      <c r="W59" s="237" t="s">
        <v>73</v>
      </c>
      <c r="X59" s="238">
        <f>SUM(X35:X58)</f>
        <v>0</v>
      </c>
      <c r="Y59" s="238">
        <f t="shared" ref="Y59:BC59" si="15">SUM(Y35:Y58)</f>
        <v>0</v>
      </c>
      <c r="Z59" s="239">
        <f>SUM(Z35:Z58)</f>
        <v>0</v>
      </c>
      <c r="AA59" s="238">
        <f t="shared" si="15"/>
        <v>0</v>
      </c>
      <c r="AB59" s="238">
        <f t="shared" si="15"/>
        <v>0</v>
      </c>
      <c r="AC59" s="239">
        <f>SUM(AC35:AC58)</f>
        <v>0</v>
      </c>
      <c r="AD59" s="238">
        <f>SUM(AD35:AD58)</f>
        <v>0</v>
      </c>
      <c r="AE59" s="238">
        <f t="shared" si="15"/>
        <v>0</v>
      </c>
      <c r="AF59" s="239">
        <f>SUM(AF35:AF58)</f>
        <v>0</v>
      </c>
      <c r="AG59" s="238">
        <f t="shared" si="15"/>
        <v>0</v>
      </c>
      <c r="AH59" s="238">
        <f t="shared" si="15"/>
        <v>0</v>
      </c>
      <c r="AI59" s="239">
        <f>SUM(AI35:AI58)</f>
        <v>0</v>
      </c>
      <c r="AJ59" s="238">
        <f t="shared" si="15"/>
        <v>0</v>
      </c>
      <c r="AK59" s="238">
        <f t="shared" si="15"/>
        <v>0</v>
      </c>
      <c r="AL59" s="239">
        <f>SUM(AL35:AL58)</f>
        <v>0</v>
      </c>
      <c r="AM59" s="238">
        <f t="shared" si="15"/>
        <v>0</v>
      </c>
      <c r="AN59" s="238">
        <f>SUM(AN35:AN58)</f>
        <v>0</v>
      </c>
      <c r="AO59" s="239">
        <f>SUM(AO35:AO58)</f>
        <v>0</v>
      </c>
      <c r="AP59" s="238">
        <f t="shared" si="15"/>
        <v>0</v>
      </c>
      <c r="AQ59" s="238">
        <f t="shared" si="15"/>
        <v>0</v>
      </c>
      <c r="AR59" s="239">
        <f>SUM(AR35:AR58)</f>
        <v>0</v>
      </c>
      <c r="AS59" s="238">
        <f>SUM(AS35:AS58)</f>
        <v>0</v>
      </c>
      <c r="AT59" s="238">
        <f t="shared" si="15"/>
        <v>0</v>
      </c>
      <c r="AU59" s="239">
        <f>SUM(AU35:AU58)</f>
        <v>0</v>
      </c>
      <c r="AV59" s="238">
        <f t="shared" si="15"/>
        <v>0</v>
      </c>
      <c r="AW59" s="238">
        <f t="shared" si="15"/>
        <v>0</v>
      </c>
      <c r="AX59" s="239">
        <f>SUM(AX35:AX58)</f>
        <v>0</v>
      </c>
      <c r="AY59" s="238">
        <f>SUM(AY35:AY58)</f>
        <v>0</v>
      </c>
      <c r="AZ59" s="238">
        <f t="shared" si="15"/>
        <v>0</v>
      </c>
      <c r="BA59" s="239">
        <f>SUM(BA35:BA58)</f>
        <v>0</v>
      </c>
      <c r="BB59" s="238">
        <f t="shared" si="15"/>
        <v>0</v>
      </c>
      <c r="BC59" s="238">
        <f t="shared" si="15"/>
        <v>0</v>
      </c>
      <c r="BD59" s="239">
        <f>SUM(BD35:BD58)</f>
        <v>0</v>
      </c>
      <c r="BE59" s="238">
        <f>SUM(BE35:BE58)</f>
        <v>0</v>
      </c>
      <c r="BF59" s="238">
        <f>SUM(BF35:BF58)</f>
        <v>0</v>
      </c>
      <c r="BG59" s="239">
        <f>SUM(BG35:BG58)</f>
        <v>0</v>
      </c>
      <c r="BH59" s="55"/>
    </row>
    <row r="60" spans="3:100" x14ac:dyDescent="0.25">
      <c r="L60" s="62"/>
      <c r="M60" s="62"/>
      <c r="U60" s="52"/>
      <c r="V60" s="338"/>
      <c r="W60" s="338"/>
      <c r="X60" s="338"/>
      <c r="Y60" s="338"/>
      <c r="Z60" s="338"/>
      <c r="AA60" s="338"/>
      <c r="AB60" s="338"/>
      <c r="AC60" s="338"/>
      <c r="AD60" s="338"/>
      <c r="AE60" s="338"/>
      <c r="AF60" s="338"/>
      <c r="AG60" s="338"/>
      <c r="AH60" s="338"/>
      <c r="AI60" s="338"/>
      <c r="AJ60" s="338"/>
      <c r="AK60" s="338"/>
      <c r="AL60" s="338"/>
      <c r="AM60" s="338"/>
      <c r="AN60" s="338"/>
      <c r="AO60" s="338"/>
      <c r="AP60" s="338"/>
      <c r="AQ60" s="338"/>
      <c r="AR60" s="338"/>
      <c r="AS60" s="338"/>
      <c r="AT60" s="338"/>
      <c r="AU60" s="338"/>
      <c r="AV60" s="338"/>
      <c r="AW60" s="338"/>
      <c r="AX60" s="338"/>
      <c r="AY60" s="338"/>
      <c r="AZ60" s="338"/>
      <c r="BA60" s="338"/>
      <c r="BB60" s="338"/>
      <c r="BC60" s="338"/>
      <c r="BD60" s="338"/>
      <c r="BE60" s="338"/>
      <c r="BF60" s="338"/>
      <c r="BG60" s="338"/>
      <c r="BH60" s="55"/>
    </row>
    <row r="61" spans="3:100" x14ac:dyDescent="0.25">
      <c r="L61" s="62"/>
      <c r="M61" s="62"/>
      <c r="U61" s="52"/>
      <c r="V61" s="338"/>
      <c r="W61" s="338"/>
      <c r="X61" s="338"/>
      <c r="Y61" s="338"/>
      <c r="Z61" s="338"/>
      <c r="AA61" s="338"/>
      <c r="AB61" s="338"/>
      <c r="AC61" s="338"/>
      <c r="AD61" s="338"/>
      <c r="AE61" s="338"/>
      <c r="AF61" s="338"/>
      <c r="AG61" s="338"/>
      <c r="AH61" s="338"/>
      <c r="AI61" s="338"/>
      <c r="AJ61" s="338"/>
      <c r="AK61" s="338"/>
      <c r="AL61" s="338"/>
      <c r="AM61" s="338"/>
      <c r="AN61" s="338"/>
      <c r="AO61" s="338"/>
      <c r="AP61" s="338"/>
      <c r="AQ61" s="338"/>
      <c r="AR61" s="338"/>
      <c r="AS61" s="338"/>
      <c r="AT61" s="338"/>
      <c r="AU61" s="338"/>
      <c r="AV61" s="338"/>
      <c r="AW61" s="338"/>
      <c r="AX61" s="338"/>
      <c r="AY61" s="338"/>
      <c r="AZ61" s="338"/>
      <c r="BA61" s="338"/>
      <c r="BB61" s="338"/>
      <c r="BC61" s="338"/>
      <c r="BD61" s="338"/>
      <c r="BE61" s="338"/>
      <c r="BF61" s="338"/>
      <c r="BG61" s="338"/>
      <c r="BH61" s="55"/>
    </row>
    <row r="62" spans="3:100" x14ac:dyDescent="0.25">
      <c r="L62" s="62"/>
      <c r="M62" s="62"/>
      <c r="N62" s="62"/>
      <c r="U62" s="52"/>
      <c r="V62" s="338"/>
      <c r="W62" s="338"/>
      <c r="X62" s="338"/>
      <c r="Y62" s="338"/>
      <c r="Z62" s="338"/>
      <c r="AA62" s="338"/>
      <c r="AB62" s="338"/>
      <c r="AC62" s="338"/>
      <c r="AD62" s="338"/>
      <c r="AE62" s="338"/>
      <c r="AF62" s="338"/>
      <c r="AG62" s="338"/>
      <c r="AH62" s="338"/>
      <c r="AI62" s="338"/>
      <c r="AJ62" s="338"/>
      <c r="AK62" s="338"/>
      <c r="AL62" s="338"/>
      <c r="AM62" s="338"/>
      <c r="AN62" s="338"/>
      <c r="AO62" s="338"/>
      <c r="AP62" s="338"/>
      <c r="AQ62" s="338"/>
      <c r="AR62" s="338"/>
      <c r="AS62" s="338"/>
      <c r="AT62" s="338"/>
      <c r="AU62" s="338"/>
      <c r="AV62" s="338"/>
      <c r="AW62" s="338"/>
      <c r="AX62" s="338"/>
      <c r="AY62" s="338"/>
      <c r="AZ62" s="338"/>
      <c r="BA62" s="338"/>
      <c r="BB62" s="338"/>
      <c r="BC62" s="338"/>
      <c r="BD62" s="338"/>
      <c r="BE62" s="338"/>
      <c r="BF62" s="338"/>
      <c r="BG62" s="338"/>
      <c r="BH62" s="55"/>
    </row>
    <row r="63" spans="3:100" x14ac:dyDescent="0.25">
      <c r="S63" s="333"/>
      <c r="U63" s="52"/>
      <c r="V63" s="338"/>
      <c r="W63" s="338"/>
      <c r="X63" s="500" t="s">
        <v>269</v>
      </c>
      <c r="Y63" s="501"/>
      <c r="Z63" s="501"/>
      <c r="AA63" s="501"/>
      <c r="AB63" s="501"/>
      <c r="AC63" s="501"/>
      <c r="AD63" s="501"/>
      <c r="AE63" s="501"/>
      <c r="AF63" s="501"/>
      <c r="AG63" s="501"/>
      <c r="AH63" s="501"/>
      <c r="AI63" s="501"/>
      <c r="AJ63" s="501"/>
      <c r="AK63" s="501"/>
      <c r="AL63" s="501"/>
      <c r="AM63" s="501"/>
      <c r="AN63" s="501"/>
      <c r="AO63" s="501"/>
      <c r="AP63" s="501"/>
      <c r="AQ63" s="501"/>
      <c r="AR63" s="501"/>
      <c r="AS63" s="501"/>
      <c r="AT63" s="501"/>
      <c r="AU63" s="501"/>
      <c r="AV63" s="501"/>
      <c r="AW63" s="501"/>
      <c r="AX63" s="501"/>
      <c r="AY63" s="501"/>
      <c r="AZ63" s="501"/>
      <c r="BA63" s="501"/>
      <c r="BB63" s="501"/>
      <c r="BC63" s="501"/>
      <c r="BD63" s="501"/>
      <c r="BE63" s="501"/>
      <c r="BF63" s="501"/>
      <c r="BG63" s="501"/>
      <c r="BH63" s="231"/>
    </row>
    <row r="64" spans="3:100" x14ac:dyDescent="0.25">
      <c r="U64" s="52"/>
      <c r="V64" s="502" t="s">
        <v>140</v>
      </c>
      <c r="W64" s="592"/>
      <c r="X64" s="500" t="s">
        <v>77</v>
      </c>
      <c r="Y64" s="500"/>
      <c r="Z64" s="500"/>
      <c r="AA64" s="500"/>
      <c r="AB64" s="500"/>
      <c r="AC64" s="500"/>
      <c r="AD64" s="500"/>
      <c r="AE64" s="500"/>
      <c r="AF64" s="500"/>
      <c r="AG64" s="500"/>
      <c r="AH64" s="500"/>
      <c r="AI64" s="500"/>
      <c r="AJ64" s="500"/>
      <c r="AK64" s="500"/>
      <c r="AL64" s="500"/>
      <c r="AM64" s="500"/>
      <c r="AN64" s="500"/>
      <c r="AO64" s="500"/>
      <c r="AP64" s="508"/>
      <c r="AQ64" s="508"/>
      <c r="AR64" s="508"/>
      <c r="AS64" s="508"/>
      <c r="AT64" s="508"/>
      <c r="AU64" s="508"/>
      <c r="AV64" s="508"/>
      <c r="AW64" s="508"/>
      <c r="AX64" s="508"/>
      <c r="AY64" s="508"/>
      <c r="AZ64" s="508"/>
      <c r="BA64" s="508"/>
      <c r="BB64" s="508"/>
      <c r="BC64" s="508"/>
      <c r="BD64" s="508"/>
      <c r="BE64" s="508"/>
      <c r="BF64" s="508"/>
      <c r="BG64" s="501"/>
      <c r="BH64" s="231"/>
    </row>
    <row r="65" spans="21:60" x14ac:dyDescent="0.25">
      <c r="U65" s="52"/>
      <c r="V65" s="504"/>
      <c r="W65" s="593"/>
      <c r="X65" s="512">
        <v>42644</v>
      </c>
      <c r="Y65" s="590"/>
      <c r="Z65" s="590"/>
      <c r="AA65" s="512">
        <v>42675</v>
      </c>
      <c r="AB65" s="512"/>
      <c r="AC65" s="500"/>
      <c r="AD65" s="512">
        <v>42705</v>
      </c>
      <c r="AE65" s="512"/>
      <c r="AF65" s="500"/>
      <c r="AG65" s="512">
        <v>42736</v>
      </c>
      <c r="AH65" s="512"/>
      <c r="AI65" s="500"/>
      <c r="AJ65" s="512">
        <v>42767</v>
      </c>
      <c r="AK65" s="512"/>
      <c r="AL65" s="339"/>
      <c r="AM65" s="512">
        <v>42795</v>
      </c>
      <c r="AN65" s="512"/>
      <c r="AO65" s="339"/>
      <c r="AP65" s="512">
        <v>42826</v>
      </c>
      <c r="AQ65" s="512"/>
      <c r="AR65" s="339"/>
      <c r="AS65" s="512">
        <v>42856</v>
      </c>
      <c r="AT65" s="512"/>
      <c r="AU65" s="339"/>
      <c r="AV65" s="512">
        <v>42887</v>
      </c>
      <c r="AW65" s="512"/>
      <c r="AX65" s="339"/>
      <c r="AY65" s="512">
        <v>42917</v>
      </c>
      <c r="AZ65" s="512"/>
      <c r="BA65" s="339"/>
      <c r="BB65" s="512">
        <v>42948</v>
      </c>
      <c r="BC65" s="512"/>
      <c r="BD65" s="512"/>
      <c r="BE65" s="512">
        <v>42979</v>
      </c>
      <c r="BF65" s="512"/>
      <c r="BG65" s="339"/>
      <c r="BH65" s="231"/>
    </row>
    <row r="66" spans="21:60" ht="33.75" x14ac:dyDescent="0.25">
      <c r="U66" s="52"/>
      <c r="V66" s="506"/>
      <c r="W66" s="594"/>
      <c r="X66" s="168" t="s">
        <v>238</v>
      </c>
      <c r="Y66" s="168" t="s">
        <v>239</v>
      </c>
      <c r="Z66" s="169" t="s">
        <v>143</v>
      </c>
      <c r="AA66" s="168" t="s">
        <v>238</v>
      </c>
      <c r="AB66" s="168" t="s">
        <v>239</v>
      </c>
      <c r="AC66" s="169" t="s">
        <v>143</v>
      </c>
      <c r="AD66" s="168" t="s">
        <v>238</v>
      </c>
      <c r="AE66" s="168" t="s">
        <v>239</v>
      </c>
      <c r="AF66" s="169" t="s">
        <v>143</v>
      </c>
      <c r="AG66" s="168" t="s">
        <v>238</v>
      </c>
      <c r="AH66" s="168" t="s">
        <v>239</v>
      </c>
      <c r="AI66" s="169" t="s">
        <v>143</v>
      </c>
      <c r="AJ66" s="168" t="s">
        <v>238</v>
      </c>
      <c r="AK66" s="168" t="s">
        <v>239</v>
      </c>
      <c r="AL66" s="169" t="s">
        <v>143</v>
      </c>
      <c r="AM66" s="168" t="s">
        <v>238</v>
      </c>
      <c r="AN66" s="168" t="s">
        <v>239</v>
      </c>
      <c r="AO66" s="169" t="s">
        <v>143</v>
      </c>
      <c r="AP66" s="168" t="s">
        <v>238</v>
      </c>
      <c r="AQ66" s="168" t="s">
        <v>239</v>
      </c>
      <c r="AR66" s="169" t="s">
        <v>143</v>
      </c>
      <c r="AS66" s="168" t="s">
        <v>238</v>
      </c>
      <c r="AT66" s="168" t="s">
        <v>239</v>
      </c>
      <c r="AU66" s="169" t="s">
        <v>143</v>
      </c>
      <c r="AV66" s="168" t="s">
        <v>238</v>
      </c>
      <c r="AW66" s="168" t="s">
        <v>239</v>
      </c>
      <c r="AX66" s="169" t="s">
        <v>143</v>
      </c>
      <c r="AY66" s="168" t="s">
        <v>238</v>
      </c>
      <c r="AZ66" s="168" t="s">
        <v>239</v>
      </c>
      <c r="BA66" s="169" t="s">
        <v>143</v>
      </c>
      <c r="BB66" s="168" t="s">
        <v>238</v>
      </c>
      <c r="BC66" s="168" t="s">
        <v>239</v>
      </c>
      <c r="BD66" s="169" t="s">
        <v>143</v>
      </c>
      <c r="BE66" s="168" t="s">
        <v>238</v>
      </c>
      <c r="BF66" s="168" t="s">
        <v>239</v>
      </c>
      <c r="BG66" s="169" t="s">
        <v>143</v>
      </c>
      <c r="BH66" s="55"/>
    </row>
    <row r="67" spans="21:60" x14ac:dyDescent="0.25">
      <c r="U67" s="52"/>
      <c r="V67" s="514" t="s">
        <v>76</v>
      </c>
      <c r="W67" s="162">
        <v>42675</v>
      </c>
      <c r="X67" s="591"/>
      <c r="Y67" s="591"/>
      <c r="Z67" s="347"/>
      <c r="AA67" s="176"/>
      <c r="AB67" s="176"/>
      <c r="AC67" s="347"/>
      <c r="AD67" s="176"/>
      <c r="AE67" s="176"/>
      <c r="AF67" s="347"/>
      <c r="AG67" s="176"/>
      <c r="AH67" s="176"/>
      <c r="AI67" s="347"/>
      <c r="AJ67" s="176"/>
      <c r="AK67" s="176"/>
      <c r="AL67" s="347"/>
      <c r="AM67" s="176"/>
      <c r="AN67" s="176"/>
      <c r="AO67" s="347"/>
      <c r="AP67" s="176"/>
      <c r="AQ67" s="176"/>
      <c r="AR67" s="347"/>
      <c r="AS67" s="176"/>
      <c r="AT67" s="176"/>
      <c r="AU67" s="347"/>
      <c r="AV67" s="176"/>
      <c r="AW67" s="176"/>
      <c r="AX67" s="347"/>
      <c r="AY67" s="176"/>
      <c r="AZ67" s="176"/>
      <c r="BA67" s="347"/>
      <c r="BB67" s="176"/>
      <c r="BC67" s="176"/>
      <c r="BD67" s="347"/>
      <c r="BE67" s="176"/>
      <c r="BF67" s="176"/>
      <c r="BG67" s="347"/>
      <c r="BH67" s="55"/>
    </row>
    <row r="68" spans="21:60" x14ac:dyDescent="0.25">
      <c r="U68" s="52"/>
      <c r="V68" s="514"/>
      <c r="W68" s="162">
        <f>W67+31</f>
        <v>42706</v>
      </c>
      <c r="X68" s="591"/>
      <c r="Y68" s="591"/>
      <c r="Z68" s="347"/>
      <c r="AA68" s="591"/>
      <c r="AB68" s="591"/>
      <c r="AC68" s="347"/>
      <c r="AD68" s="176"/>
      <c r="AE68" s="176"/>
      <c r="AF68" s="347"/>
      <c r="AG68" s="176"/>
      <c r="AH68" s="176"/>
      <c r="AI68" s="347"/>
      <c r="AJ68" s="176"/>
      <c r="AK68" s="176"/>
      <c r="AL68" s="347"/>
      <c r="AM68" s="176"/>
      <c r="AN68" s="176"/>
      <c r="AO68" s="347"/>
      <c r="AP68" s="176"/>
      <c r="AQ68" s="176"/>
      <c r="AR68" s="347"/>
      <c r="AS68" s="176"/>
      <c r="AT68" s="176"/>
      <c r="AU68" s="347"/>
      <c r="AV68" s="176"/>
      <c r="AW68" s="176"/>
      <c r="AX68" s="347"/>
      <c r="AY68" s="176"/>
      <c r="AZ68" s="176"/>
      <c r="BA68" s="347"/>
      <c r="BB68" s="176"/>
      <c r="BC68" s="176"/>
      <c r="BD68" s="347"/>
      <c r="BE68" s="176"/>
      <c r="BF68" s="176"/>
      <c r="BG68" s="347"/>
      <c r="BH68" s="55"/>
    </row>
    <row r="69" spans="21:60" x14ac:dyDescent="0.25">
      <c r="U69" s="52"/>
      <c r="V69" s="514"/>
      <c r="W69" s="162">
        <f t="shared" ref="W69:W90" si="16">W68+31</f>
        <v>42737</v>
      </c>
      <c r="X69" s="591"/>
      <c r="Y69" s="591"/>
      <c r="Z69" s="347"/>
      <c r="AA69" s="591"/>
      <c r="AB69" s="591"/>
      <c r="AC69" s="347"/>
      <c r="AD69" s="591"/>
      <c r="AE69" s="591"/>
      <c r="AF69" s="347"/>
      <c r="AG69" s="176"/>
      <c r="AH69" s="176"/>
      <c r="AI69" s="347"/>
      <c r="AJ69" s="176"/>
      <c r="AK69" s="176"/>
      <c r="AL69" s="347"/>
      <c r="AM69" s="176"/>
      <c r="AN69" s="176"/>
      <c r="AO69" s="347"/>
      <c r="AP69" s="176"/>
      <c r="AQ69" s="176"/>
      <c r="AR69" s="347"/>
      <c r="AS69" s="176"/>
      <c r="AT69" s="176"/>
      <c r="AU69" s="347"/>
      <c r="AV69" s="176"/>
      <c r="AW69" s="176"/>
      <c r="AX69" s="347"/>
      <c r="AY69" s="176"/>
      <c r="AZ69" s="176"/>
      <c r="BA69" s="347"/>
      <c r="BB69" s="176"/>
      <c r="BC69" s="176"/>
      <c r="BD69" s="347"/>
      <c r="BE69" s="176"/>
      <c r="BF69" s="176"/>
      <c r="BG69" s="347"/>
      <c r="BH69" s="55"/>
    </row>
    <row r="70" spans="21:60" x14ac:dyDescent="0.25">
      <c r="U70" s="52"/>
      <c r="V70" s="514"/>
      <c r="W70" s="162">
        <f t="shared" si="16"/>
        <v>42768</v>
      </c>
      <c r="X70" s="591"/>
      <c r="Y70" s="591"/>
      <c r="Z70" s="347"/>
      <c r="AA70" s="591"/>
      <c r="AB70" s="591"/>
      <c r="AC70" s="347"/>
      <c r="AD70" s="591"/>
      <c r="AE70" s="591"/>
      <c r="AF70" s="347"/>
      <c r="AG70" s="591"/>
      <c r="AH70" s="591"/>
      <c r="AI70" s="347"/>
      <c r="AJ70" s="176"/>
      <c r="AK70" s="176"/>
      <c r="AL70" s="347"/>
      <c r="AM70" s="176"/>
      <c r="AN70" s="176"/>
      <c r="AO70" s="347"/>
      <c r="AP70" s="176"/>
      <c r="AQ70" s="176"/>
      <c r="AR70" s="347"/>
      <c r="AS70" s="176"/>
      <c r="AT70" s="176"/>
      <c r="AU70" s="347"/>
      <c r="AV70" s="176"/>
      <c r="AW70" s="176"/>
      <c r="AX70" s="347"/>
      <c r="AY70" s="176"/>
      <c r="AZ70" s="176"/>
      <c r="BA70" s="347"/>
      <c r="BB70" s="176"/>
      <c r="BC70" s="176"/>
      <c r="BD70" s="347"/>
      <c r="BE70" s="176"/>
      <c r="BF70" s="176"/>
      <c r="BG70" s="347"/>
      <c r="BH70" s="55"/>
    </row>
    <row r="71" spans="21:60" x14ac:dyDescent="0.25">
      <c r="U71" s="52"/>
      <c r="V71" s="514"/>
      <c r="W71" s="162">
        <f t="shared" si="16"/>
        <v>42799</v>
      </c>
      <c r="X71" s="591"/>
      <c r="Y71" s="591"/>
      <c r="Z71" s="347"/>
      <c r="AA71" s="591"/>
      <c r="AB71" s="591"/>
      <c r="AC71" s="347"/>
      <c r="AD71" s="591"/>
      <c r="AE71" s="591"/>
      <c r="AF71" s="347"/>
      <c r="AG71" s="591"/>
      <c r="AH71" s="591"/>
      <c r="AI71" s="347"/>
      <c r="AJ71" s="591"/>
      <c r="AK71" s="591"/>
      <c r="AL71" s="347"/>
      <c r="AM71" s="176"/>
      <c r="AN71" s="176"/>
      <c r="AO71" s="347"/>
      <c r="AP71" s="176"/>
      <c r="AQ71" s="176"/>
      <c r="AR71" s="347"/>
      <c r="AS71" s="176"/>
      <c r="AT71" s="176"/>
      <c r="AU71" s="347"/>
      <c r="AV71" s="176"/>
      <c r="AW71" s="176"/>
      <c r="AX71" s="347"/>
      <c r="AY71" s="176"/>
      <c r="AZ71" s="176"/>
      <c r="BA71" s="347"/>
      <c r="BB71" s="176"/>
      <c r="BC71" s="176"/>
      <c r="BD71" s="347"/>
      <c r="BE71" s="176"/>
      <c r="BF71" s="176"/>
      <c r="BG71" s="347"/>
      <c r="BH71" s="55"/>
    </row>
    <row r="72" spans="21:60" x14ac:dyDescent="0.25">
      <c r="U72" s="160"/>
      <c r="V72" s="514"/>
      <c r="W72" s="162">
        <f t="shared" si="16"/>
        <v>42830</v>
      </c>
      <c r="X72" s="591"/>
      <c r="Y72" s="591"/>
      <c r="Z72" s="347"/>
      <c r="AA72" s="591"/>
      <c r="AB72" s="591"/>
      <c r="AC72" s="347"/>
      <c r="AD72" s="591"/>
      <c r="AE72" s="591"/>
      <c r="AF72" s="347"/>
      <c r="AG72" s="591"/>
      <c r="AH72" s="591"/>
      <c r="AI72" s="347"/>
      <c r="AJ72" s="591"/>
      <c r="AK72" s="591"/>
      <c r="AL72" s="347"/>
      <c r="AM72" s="591"/>
      <c r="AN72" s="591"/>
      <c r="AO72" s="37"/>
      <c r="AP72" s="176"/>
      <c r="AQ72" s="176"/>
      <c r="AR72" s="347"/>
      <c r="AS72" s="176"/>
      <c r="AT72" s="176"/>
      <c r="AU72" s="347"/>
      <c r="AV72" s="176"/>
      <c r="AW72" s="176"/>
      <c r="AX72" s="347"/>
      <c r="AY72" s="176"/>
      <c r="AZ72" s="176"/>
      <c r="BA72" s="347"/>
      <c r="BB72" s="176"/>
      <c r="BC72" s="176"/>
      <c r="BD72" s="347"/>
      <c r="BE72" s="176"/>
      <c r="BF72" s="176"/>
      <c r="BG72" s="347"/>
      <c r="BH72" s="55"/>
    </row>
    <row r="73" spans="21:60" x14ac:dyDescent="0.25">
      <c r="U73" s="160"/>
      <c r="V73" s="514"/>
      <c r="W73" s="162">
        <f t="shared" si="16"/>
        <v>42861</v>
      </c>
      <c r="X73" s="591"/>
      <c r="Y73" s="591"/>
      <c r="Z73" s="347"/>
      <c r="AA73" s="591"/>
      <c r="AB73" s="591"/>
      <c r="AC73" s="347"/>
      <c r="AD73" s="591"/>
      <c r="AE73" s="591"/>
      <c r="AF73" s="347"/>
      <c r="AG73" s="591"/>
      <c r="AH73" s="591"/>
      <c r="AI73" s="347"/>
      <c r="AJ73" s="591"/>
      <c r="AK73" s="591"/>
      <c r="AL73" s="347"/>
      <c r="AM73" s="591"/>
      <c r="AN73" s="591"/>
      <c r="AO73" s="37"/>
      <c r="AP73" s="591"/>
      <c r="AQ73" s="591"/>
      <c r="AR73" s="37"/>
      <c r="AS73" s="176"/>
      <c r="AT73" s="176"/>
      <c r="AU73" s="347"/>
      <c r="AV73" s="176"/>
      <c r="AW73" s="176"/>
      <c r="AX73" s="347"/>
      <c r="AY73" s="176"/>
      <c r="AZ73" s="176"/>
      <c r="BA73" s="347"/>
      <c r="BB73" s="176"/>
      <c r="BC73" s="176"/>
      <c r="BD73" s="347"/>
      <c r="BE73" s="176"/>
      <c r="BF73" s="176"/>
      <c r="BG73" s="347"/>
      <c r="BH73" s="55"/>
    </row>
    <row r="74" spans="21:60" x14ac:dyDescent="0.25">
      <c r="U74" s="160"/>
      <c r="V74" s="514"/>
      <c r="W74" s="162">
        <f t="shared" si="16"/>
        <v>42892</v>
      </c>
      <c r="X74" s="591"/>
      <c r="Y74" s="591"/>
      <c r="Z74" s="347"/>
      <c r="AA74" s="591"/>
      <c r="AB74" s="591"/>
      <c r="AC74" s="347"/>
      <c r="AD74" s="591"/>
      <c r="AE74" s="591"/>
      <c r="AF74" s="347"/>
      <c r="AG74" s="591"/>
      <c r="AH74" s="591"/>
      <c r="AI74" s="347"/>
      <c r="AJ74" s="591"/>
      <c r="AK74" s="591"/>
      <c r="AL74" s="347"/>
      <c r="AM74" s="591"/>
      <c r="AN74" s="591"/>
      <c r="AO74" s="37"/>
      <c r="AP74" s="591"/>
      <c r="AQ74" s="591"/>
      <c r="AR74" s="37"/>
      <c r="AS74" s="591"/>
      <c r="AT74" s="591"/>
      <c r="AU74" s="37"/>
      <c r="AV74" s="176"/>
      <c r="AW74" s="176"/>
      <c r="AX74" s="347"/>
      <c r="AY74" s="176"/>
      <c r="AZ74" s="176"/>
      <c r="BA74" s="347"/>
      <c r="BB74" s="176"/>
      <c r="BC74" s="176"/>
      <c r="BD74" s="347"/>
      <c r="BE74" s="176"/>
      <c r="BF74" s="176"/>
      <c r="BG74" s="347"/>
      <c r="BH74" s="55"/>
    </row>
    <row r="75" spans="21:60" x14ac:dyDescent="0.25">
      <c r="U75" s="160"/>
      <c r="V75" s="514"/>
      <c r="W75" s="162">
        <f t="shared" si="16"/>
        <v>42923</v>
      </c>
      <c r="X75" s="3"/>
      <c r="Y75" s="3"/>
      <c r="Z75" s="159">
        <f>(X75-Y75)*0.1</f>
        <v>0</v>
      </c>
      <c r="AA75" s="591"/>
      <c r="AB75" s="591"/>
      <c r="AC75" s="347"/>
      <c r="AD75" s="591"/>
      <c r="AE75" s="591"/>
      <c r="AF75" s="347"/>
      <c r="AG75" s="591"/>
      <c r="AH75" s="591"/>
      <c r="AI75" s="347"/>
      <c r="AJ75" s="591"/>
      <c r="AK75" s="591"/>
      <c r="AL75" s="347"/>
      <c r="AM75" s="591"/>
      <c r="AN75" s="591"/>
      <c r="AO75" s="37"/>
      <c r="AP75" s="591"/>
      <c r="AQ75" s="591"/>
      <c r="AR75" s="37"/>
      <c r="AS75" s="591"/>
      <c r="AT75" s="591"/>
      <c r="AU75" s="37"/>
      <c r="AV75" s="591"/>
      <c r="AW75" s="591"/>
      <c r="AX75" s="37"/>
      <c r="AY75" s="176"/>
      <c r="AZ75" s="176"/>
      <c r="BA75" s="347"/>
      <c r="BB75" s="176"/>
      <c r="BC75" s="176"/>
      <c r="BD75" s="347"/>
      <c r="BE75" s="176"/>
      <c r="BF75" s="176"/>
      <c r="BG75" s="347"/>
      <c r="BH75" s="55"/>
    </row>
    <row r="76" spans="21:60" x14ac:dyDescent="0.25">
      <c r="U76" s="160"/>
      <c r="V76" s="514"/>
      <c r="W76" s="162">
        <f t="shared" si="16"/>
        <v>42954</v>
      </c>
      <c r="X76" s="3"/>
      <c r="Y76" s="3"/>
      <c r="Z76" s="159">
        <f>(X76-Y76)*0.2</f>
        <v>0</v>
      </c>
      <c r="AA76" s="3"/>
      <c r="AB76" s="3"/>
      <c r="AC76" s="159">
        <f>(AA76-AB76)*0.1</f>
        <v>0</v>
      </c>
      <c r="AD76" s="591"/>
      <c r="AE76" s="591"/>
      <c r="AF76" s="347"/>
      <c r="AG76" s="591"/>
      <c r="AH76" s="591"/>
      <c r="AI76" s="347"/>
      <c r="AJ76" s="591"/>
      <c r="AK76" s="591"/>
      <c r="AL76" s="347"/>
      <c r="AM76" s="591"/>
      <c r="AN76" s="591"/>
      <c r="AO76" s="37"/>
      <c r="AP76" s="591"/>
      <c r="AQ76" s="591"/>
      <c r="AR76" s="37"/>
      <c r="AS76" s="591"/>
      <c r="AT76" s="591"/>
      <c r="AU76" s="37"/>
      <c r="AV76" s="591"/>
      <c r="AW76" s="591"/>
      <c r="AX76" s="37"/>
      <c r="AY76" s="591"/>
      <c r="AZ76" s="591"/>
      <c r="BA76" s="37"/>
      <c r="BB76" s="176"/>
      <c r="BC76" s="176"/>
      <c r="BD76" s="347"/>
      <c r="BE76" s="176"/>
      <c r="BF76" s="176"/>
      <c r="BG76" s="347"/>
      <c r="BH76" s="55"/>
    </row>
    <row r="77" spans="21:60" x14ac:dyDescent="0.25">
      <c r="U77" s="160"/>
      <c r="V77" s="514"/>
      <c r="W77" s="162">
        <f t="shared" si="16"/>
        <v>42985</v>
      </c>
      <c r="X77" s="3"/>
      <c r="Y77" s="3"/>
      <c r="Z77" s="159">
        <f>(X77-Y77)*0.3</f>
        <v>0</v>
      </c>
      <c r="AA77" s="3"/>
      <c r="AB77" s="3"/>
      <c r="AC77" s="159">
        <f>(AA77-AB77)*0.2</f>
        <v>0</v>
      </c>
      <c r="AD77" s="3"/>
      <c r="AE77" s="3"/>
      <c r="AF77" s="159">
        <f>(AD77-AE77)*0.1</f>
        <v>0</v>
      </c>
      <c r="AG77" s="591"/>
      <c r="AH77" s="591"/>
      <c r="AI77" s="347"/>
      <c r="AJ77" s="591"/>
      <c r="AK77" s="591"/>
      <c r="AL77" s="347"/>
      <c r="AM77" s="591"/>
      <c r="AN77" s="591"/>
      <c r="AO77" s="37"/>
      <c r="AP77" s="591"/>
      <c r="AQ77" s="591"/>
      <c r="AR77" s="37"/>
      <c r="AS77" s="591"/>
      <c r="AT77" s="591"/>
      <c r="AU77" s="37"/>
      <c r="AV77" s="591"/>
      <c r="AW77" s="591"/>
      <c r="AX77" s="37"/>
      <c r="AY77" s="591"/>
      <c r="AZ77" s="591"/>
      <c r="BA77" s="37"/>
      <c r="BB77" s="591"/>
      <c r="BC77" s="591"/>
      <c r="BD77" s="37"/>
      <c r="BE77" s="176"/>
      <c r="BF77" s="176"/>
      <c r="BG77" s="347"/>
      <c r="BH77" s="55"/>
    </row>
    <row r="78" spans="21:60" x14ac:dyDescent="0.25">
      <c r="U78" s="160"/>
      <c r="V78" s="514"/>
      <c r="W78" s="162">
        <f t="shared" si="16"/>
        <v>43016</v>
      </c>
      <c r="X78" s="3"/>
      <c r="Y78" s="3"/>
      <c r="Z78" s="159">
        <f>(X78-Y78)*0.4</f>
        <v>0</v>
      </c>
      <c r="AA78" s="3"/>
      <c r="AB78" s="3"/>
      <c r="AC78" s="159">
        <f>(AA78-AB78)*0.3</f>
        <v>0</v>
      </c>
      <c r="AD78" s="3"/>
      <c r="AE78" s="3"/>
      <c r="AF78" s="159">
        <f>(AD78-AE78)*0.2</f>
        <v>0</v>
      </c>
      <c r="AG78" s="3"/>
      <c r="AH78" s="3"/>
      <c r="AI78" s="159">
        <f>(AG78-AH78)*0.1</f>
        <v>0</v>
      </c>
      <c r="AJ78" s="591"/>
      <c r="AK78" s="591"/>
      <c r="AL78" s="347"/>
      <c r="AM78" s="591"/>
      <c r="AN78" s="591"/>
      <c r="AO78" s="37"/>
      <c r="AP78" s="591"/>
      <c r="AQ78" s="591"/>
      <c r="AR78" s="37"/>
      <c r="AS78" s="591"/>
      <c r="AT78" s="591"/>
      <c r="AU78" s="37"/>
      <c r="AV78" s="591"/>
      <c r="AW78" s="591"/>
      <c r="AX78" s="37"/>
      <c r="AY78" s="591"/>
      <c r="AZ78" s="591"/>
      <c r="BA78" s="37"/>
      <c r="BB78" s="591"/>
      <c r="BC78" s="591"/>
      <c r="BD78" s="37"/>
      <c r="BE78" s="591"/>
      <c r="BF78" s="591"/>
      <c r="BG78" s="370"/>
      <c r="BH78" s="55"/>
    </row>
    <row r="79" spans="21:60" x14ac:dyDescent="0.25">
      <c r="U79" s="160"/>
      <c r="V79" s="501"/>
      <c r="W79" s="162">
        <f t="shared" si="16"/>
        <v>43047</v>
      </c>
      <c r="X79" s="3"/>
      <c r="Y79" s="3"/>
      <c r="Z79" s="159">
        <f>(X79-Y79)*0.5</f>
        <v>0</v>
      </c>
      <c r="AA79" s="3"/>
      <c r="AB79" s="3"/>
      <c r="AC79" s="159">
        <f>(AA79-AB79)*0.4</f>
        <v>0</v>
      </c>
      <c r="AD79" s="3"/>
      <c r="AE79" s="3"/>
      <c r="AF79" s="159">
        <f>(AD79-AE79)*0.3</f>
        <v>0</v>
      </c>
      <c r="AG79" s="3"/>
      <c r="AH79" s="3"/>
      <c r="AI79" s="159">
        <f>(AG79-AH79)*0.2</f>
        <v>0</v>
      </c>
      <c r="AJ79" s="3"/>
      <c r="AK79" s="3"/>
      <c r="AL79" s="159">
        <f>(AJ79-AK79)*0.1</f>
        <v>0</v>
      </c>
      <c r="AM79" s="591"/>
      <c r="AN79" s="591"/>
      <c r="AO79" s="37"/>
      <c r="AP79" s="591"/>
      <c r="AQ79" s="591"/>
      <c r="AR79" s="37"/>
      <c r="AS79" s="591"/>
      <c r="AT79" s="591"/>
      <c r="AU79" s="37"/>
      <c r="AV79" s="591"/>
      <c r="AW79" s="591"/>
      <c r="AX79" s="37"/>
      <c r="AY79" s="591"/>
      <c r="AZ79" s="591"/>
      <c r="BA79" s="37"/>
      <c r="BB79" s="591"/>
      <c r="BC79" s="591"/>
      <c r="BD79" s="37"/>
      <c r="BE79" s="591"/>
      <c r="BF79" s="591"/>
      <c r="BG79" s="240"/>
      <c r="BH79" s="55"/>
    </row>
    <row r="80" spans="21:60" x14ac:dyDescent="0.25">
      <c r="U80" s="160"/>
      <c r="V80" s="501"/>
      <c r="W80" s="162">
        <f t="shared" si="16"/>
        <v>43078</v>
      </c>
      <c r="X80" s="179"/>
      <c r="Y80" s="179"/>
      <c r="Z80" s="159">
        <f>(X80-Y80)*0.5</f>
        <v>0</v>
      </c>
      <c r="AA80" s="3"/>
      <c r="AB80" s="3"/>
      <c r="AC80" s="159">
        <f>(AA80-AB80)*0.5</f>
        <v>0</v>
      </c>
      <c r="AD80" s="3"/>
      <c r="AE80" s="3"/>
      <c r="AF80" s="159">
        <f>(AD80-AE80)*0.4</f>
        <v>0</v>
      </c>
      <c r="AG80" s="3"/>
      <c r="AH80" s="3"/>
      <c r="AI80" s="159">
        <f>(AG80-AH80)*0.3</f>
        <v>0</v>
      </c>
      <c r="AJ80" s="3"/>
      <c r="AK80" s="3"/>
      <c r="AL80" s="159">
        <f>(AJ80-AK80)*0.2</f>
        <v>0</v>
      </c>
      <c r="AM80" s="3"/>
      <c r="AN80" s="3"/>
      <c r="AO80" s="159">
        <f>(AM80-AN80)*0.1</f>
        <v>0</v>
      </c>
      <c r="AP80" s="591"/>
      <c r="AQ80" s="591"/>
      <c r="AR80" s="37"/>
      <c r="AS80" s="591"/>
      <c r="AT80" s="591"/>
      <c r="AU80" s="37"/>
      <c r="AV80" s="591"/>
      <c r="AW80" s="591"/>
      <c r="AX80" s="37"/>
      <c r="AY80" s="591"/>
      <c r="AZ80" s="591"/>
      <c r="BA80" s="37"/>
      <c r="BB80" s="591"/>
      <c r="BC80" s="591"/>
      <c r="BD80" s="37"/>
      <c r="BE80" s="591"/>
      <c r="BF80" s="591"/>
      <c r="BG80" s="241"/>
      <c r="BH80" s="55"/>
    </row>
    <row r="81" spans="21:60" x14ac:dyDescent="0.25">
      <c r="U81" s="160"/>
      <c r="V81" s="501"/>
      <c r="W81" s="162">
        <f t="shared" si="16"/>
        <v>43109</v>
      </c>
      <c r="X81" s="179"/>
      <c r="Y81" s="179"/>
      <c r="Z81" s="159">
        <f>(X81-Y81)*0.5</f>
        <v>0</v>
      </c>
      <c r="AA81" s="179"/>
      <c r="AB81" s="179"/>
      <c r="AC81" s="159">
        <f t="shared" ref="AC81:AC90" si="17">(AA81-AB81)*0.5</f>
        <v>0</v>
      </c>
      <c r="AD81" s="3"/>
      <c r="AE81" s="3"/>
      <c r="AF81" s="159">
        <f>(AD81-AE81)*0.5</f>
        <v>0</v>
      </c>
      <c r="AG81" s="3"/>
      <c r="AH81" s="3"/>
      <c r="AI81" s="159">
        <f>(AG81-AH81)*0.4</f>
        <v>0</v>
      </c>
      <c r="AJ81" s="3"/>
      <c r="AK81" s="3"/>
      <c r="AL81" s="159">
        <f>(AJ81-AK81)*0.3</f>
        <v>0</v>
      </c>
      <c r="AM81" s="3"/>
      <c r="AN81" s="3"/>
      <c r="AO81" s="159">
        <f>(AM81-AN81)*0.2</f>
        <v>0</v>
      </c>
      <c r="AP81" s="3"/>
      <c r="AQ81" s="3"/>
      <c r="AR81" s="159">
        <f>(AP81-AQ81)*0.1</f>
        <v>0</v>
      </c>
      <c r="AS81" s="591"/>
      <c r="AT81" s="591"/>
      <c r="AU81" s="37"/>
      <c r="AV81" s="591"/>
      <c r="AW81" s="591"/>
      <c r="AX81" s="37"/>
      <c r="AY81" s="591"/>
      <c r="AZ81" s="591"/>
      <c r="BA81" s="37"/>
      <c r="BB81" s="591"/>
      <c r="BC81" s="591"/>
      <c r="BD81" s="37"/>
      <c r="BE81" s="591"/>
      <c r="BF81" s="591"/>
      <c r="BG81" s="241"/>
      <c r="BH81" s="55"/>
    </row>
    <row r="82" spans="21:60" x14ac:dyDescent="0.25">
      <c r="U82" s="52"/>
      <c r="V82" s="501"/>
      <c r="W82" s="162">
        <f t="shared" si="16"/>
        <v>43140</v>
      </c>
      <c r="X82" s="179"/>
      <c r="Y82" s="179"/>
      <c r="Z82" s="159">
        <f>(X82-Y82)*0.5</f>
        <v>0</v>
      </c>
      <c r="AA82" s="179"/>
      <c r="AB82" s="179"/>
      <c r="AC82" s="159">
        <f t="shared" si="17"/>
        <v>0</v>
      </c>
      <c r="AD82" s="179"/>
      <c r="AE82" s="179"/>
      <c r="AF82" s="159">
        <f t="shared" ref="AF82:AF90" si="18">(AD82-AE82)*0.5</f>
        <v>0</v>
      </c>
      <c r="AG82" s="3"/>
      <c r="AH82" s="3"/>
      <c r="AI82" s="159">
        <f>(AG82-AH82)*0.5</f>
        <v>0</v>
      </c>
      <c r="AJ82" s="3"/>
      <c r="AK82" s="3"/>
      <c r="AL82" s="159">
        <f>(AJ82-AK82)*0.4</f>
        <v>0</v>
      </c>
      <c r="AM82" s="3"/>
      <c r="AN82" s="3"/>
      <c r="AO82" s="159">
        <f>(AM82-AN82)*0.3</f>
        <v>0</v>
      </c>
      <c r="AP82" s="3"/>
      <c r="AQ82" s="3"/>
      <c r="AR82" s="159">
        <f>(AP82-AQ82)*0.2</f>
        <v>0</v>
      </c>
      <c r="AS82" s="3"/>
      <c r="AT82" s="3"/>
      <c r="AU82" s="159">
        <f>(AS82-AT82)*0.1</f>
        <v>0</v>
      </c>
      <c r="AV82" s="591"/>
      <c r="AW82" s="591"/>
      <c r="AX82" s="37"/>
      <c r="AY82" s="591"/>
      <c r="AZ82" s="591"/>
      <c r="BA82" s="37"/>
      <c r="BB82" s="591"/>
      <c r="BC82" s="591"/>
      <c r="BD82" s="37"/>
      <c r="BE82" s="591"/>
      <c r="BF82" s="591"/>
      <c r="BG82" s="241"/>
      <c r="BH82" s="55"/>
    </row>
    <row r="83" spans="21:60" x14ac:dyDescent="0.25">
      <c r="U83" s="52"/>
      <c r="V83" s="501"/>
      <c r="W83" s="162">
        <f t="shared" si="16"/>
        <v>43171</v>
      </c>
      <c r="X83" s="179"/>
      <c r="Y83" s="179"/>
      <c r="Z83" s="159">
        <f t="shared" ref="Z83:Z89" si="19">(X83-Y83)*0.5</f>
        <v>0</v>
      </c>
      <c r="AA83" s="179"/>
      <c r="AB83" s="179"/>
      <c r="AC83" s="159">
        <f t="shared" si="17"/>
        <v>0</v>
      </c>
      <c r="AD83" s="179"/>
      <c r="AE83" s="179"/>
      <c r="AF83" s="159">
        <f t="shared" si="18"/>
        <v>0</v>
      </c>
      <c r="AG83" s="179"/>
      <c r="AH83" s="179"/>
      <c r="AI83" s="159">
        <f t="shared" ref="AI83:AI90" si="20">(AG83-AH83)*0.5</f>
        <v>0</v>
      </c>
      <c r="AJ83" s="3"/>
      <c r="AK83" s="3"/>
      <c r="AL83" s="159">
        <f>(AJ83-AK83)*0.5</f>
        <v>0</v>
      </c>
      <c r="AM83" s="3"/>
      <c r="AN83" s="3"/>
      <c r="AO83" s="159">
        <f>(AM83-AN83)*0.4</f>
        <v>0</v>
      </c>
      <c r="AP83" s="3"/>
      <c r="AQ83" s="3"/>
      <c r="AR83" s="159">
        <f>(AP83-AQ83)*0.3</f>
        <v>0</v>
      </c>
      <c r="AS83" s="3"/>
      <c r="AT83" s="3"/>
      <c r="AU83" s="159">
        <f>(AS83-AT83)*0.2</f>
        <v>0</v>
      </c>
      <c r="AV83" s="3"/>
      <c r="AW83" s="3"/>
      <c r="AX83" s="159">
        <f>(AV83-AW83)*0.1</f>
        <v>0</v>
      </c>
      <c r="AY83" s="591"/>
      <c r="AZ83" s="591"/>
      <c r="BA83" s="37"/>
      <c r="BB83" s="591"/>
      <c r="BC83" s="591"/>
      <c r="BD83" s="37"/>
      <c r="BE83" s="591"/>
      <c r="BF83" s="591"/>
      <c r="BG83" s="241"/>
      <c r="BH83" s="55"/>
    </row>
    <row r="84" spans="21:60" x14ac:dyDescent="0.25">
      <c r="U84" s="52"/>
      <c r="V84" s="501"/>
      <c r="W84" s="162">
        <f t="shared" si="16"/>
        <v>43202</v>
      </c>
      <c r="X84" s="179"/>
      <c r="Y84" s="179"/>
      <c r="Z84" s="159">
        <f>(X84-Y84)*0.5</f>
        <v>0</v>
      </c>
      <c r="AA84" s="179"/>
      <c r="AB84" s="179"/>
      <c r="AC84" s="159">
        <f t="shared" si="17"/>
        <v>0</v>
      </c>
      <c r="AD84" s="179"/>
      <c r="AE84" s="179"/>
      <c r="AF84" s="159">
        <f t="shared" si="18"/>
        <v>0</v>
      </c>
      <c r="AG84" s="179"/>
      <c r="AH84" s="179"/>
      <c r="AI84" s="159">
        <f t="shared" si="20"/>
        <v>0</v>
      </c>
      <c r="AJ84" s="179"/>
      <c r="AK84" s="179"/>
      <c r="AL84" s="159">
        <f t="shared" ref="AL84:AL90" si="21">(AJ84-AK84)*0.5</f>
        <v>0</v>
      </c>
      <c r="AM84" s="3"/>
      <c r="AN84" s="3"/>
      <c r="AO84" s="159">
        <f>(AM84-AN84)*0.5</f>
        <v>0</v>
      </c>
      <c r="AP84" s="3"/>
      <c r="AQ84" s="3"/>
      <c r="AR84" s="159">
        <f>(AP84-AQ84)*0.4</f>
        <v>0</v>
      </c>
      <c r="AS84" s="3"/>
      <c r="AT84" s="3"/>
      <c r="AU84" s="159">
        <f>(AS84-AT84)*0.3</f>
        <v>0</v>
      </c>
      <c r="AV84" s="3"/>
      <c r="AW84" s="3"/>
      <c r="AX84" s="159">
        <f>(AV84-AW84)*0.2</f>
        <v>0</v>
      </c>
      <c r="AY84" s="3"/>
      <c r="AZ84" s="3"/>
      <c r="BA84" s="159">
        <f>(AY84-AZ84)*0.1</f>
        <v>0</v>
      </c>
      <c r="BB84" s="591"/>
      <c r="BC84" s="591"/>
      <c r="BD84" s="37"/>
      <c r="BE84" s="591"/>
      <c r="BF84" s="591"/>
      <c r="BG84" s="241"/>
      <c r="BH84" s="55"/>
    </row>
    <row r="85" spans="21:60" x14ac:dyDescent="0.25">
      <c r="U85" s="52"/>
      <c r="V85" s="501"/>
      <c r="W85" s="162">
        <f t="shared" si="16"/>
        <v>43233</v>
      </c>
      <c r="X85" s="179"/>
      <c r="Y85" s="179"/>
      <c r="Z85" s="159">
        <f t="shared" si="19"/>
        <v>0</v>
      </c>
      <c r="AA85" s="179"/>
      <c r="AB85" s="179"/>
      <c r="AC85" s="159">
        <f t="shared" si="17"/>
        <v>0</v>
      </c>
      <c r="AD85" s="179"/>
      <c r="AE85" s="179"/>
      <c r="AF85" s="159">
        <f t="shared" si="18"/>
        <v>0</v>
      </c>
      <c r="AG85" s="179"/>
      <c r="AH85" s="179"/>
      <c r="AI85" s="159">
        <f t="shared" si="20"/>
        <v>0</v>
      </c>
      <c r="AJ85" s="179"/>
      <c r="AK85" s="179"/>
      <c r="AL85" s="159">
        <f t="shared" si="21"/>
        <v>0</v>
      </c>
      <c r="AM85" s="179"/>
      <c r="AN85" s="179"/>
      <c r="AO85" s="159">
        <f t="shared" ref="AO85:AO90" si="22">(AM85-AN85)*0.5</f>
        <v>0</v>
      </c>
      <c r="AP85" s="3"/>
      <c r="AQ85" s="3"/>
      <c r="AR85" s="159">
        <f>(AP85-AQ85)*0.5</f>
        <v>0</v>
      </c>
      <c r="AS85" s="3"/>
      <c r="AT85" s="3"/>
      <c r="AU85" s="159">
        <f>(AS85-AT85)*0.4</f>
        <v>0</v>
      </c>
      <c r="AV85" s="3"/>
      <c r="AW85" s="3"/>
      <c r="AX85" s="159">
        <f>(AV85-AW85)*0.3</f>
        <v>0</v>
      </c>
      <c r="AY85" s="3"/>
      <c r="AZ85" s="3"/>
      <c r="BA85" s="159">
        <f>(AY85-AZ85)*0.2</f>
        <v>0</v>
      </c>
      <c r="BB85" s="3"/>
      <c r="BC85" s="3"/>
      <c r="BD85" s="159">
        <f>(BB85-BC85)*0.1</f>
        <v>0</v>
      </c>
      <c r="BE85" s="591"/>
      <c r="BF85" s="591"/>
      <c r="BG85" s="241"/>
      <c r="BH85" s="55"/>
    </row>
    <row r="86" spans="21:60" x14ac:dyDescent="0.25">
      <c r="U86" s="52"/>
      <c r="V86" s="501"/>
      <c r="W86" s="162">
        <f t="shared" si="16"/>
        <v>43264</v>
      </c>
      <c r="X86" s="179"/>
      <c r="Y86" s="179"/>
      <c r="Z86" s="159">
        <f t="shared" si="19"/>
        <v>0</v>
      </c>
      <c r="AA86" s="179"/>
      <c r="AB86" s="179"/>
      <c r="AC86" s="159">
        <f t="shared" si="17"/>
        <v>0</v>
      </c>
      <c r="AD86" s="179"/>
      <c r="AE86" s="179"/>
      <c r="AF86" s="159">
        <f t="shared" si="18"/>
        <v>0</v>
      </c>
      <c r="AG86" s="179"/>
      <c r="AH86" s="179"/>
      <c r="AI86" s="159">
        <f t="shared" si="20"/>
        <v>0</v>
      </c>
      <c r="AJ86" s="179"/>
      <c r="AK86" s="179"/>
      <c r="AL86" s="159">
        <f t="shared" si="21"/>
        <v>0</v>
      </c>
      <c r="AM86" s="179"/>
      <c r="AN86" s="179"/>
      <c r="AO86" s="159">
        <f t="shared" si="22"/>
        <v>0</v>
      </c>
      <c r="AP86" s="179"/>
      <c r="AQ86" s="179"/>
      <c r="AR86" s="159">
        <f t="shared" ref="AR86:AR90" si="23">(AP86-AQ86)*0.5</f>
        <v>0</v>
      </c>
      <c r="AS86" s="3"/>
      <c r="AT86" s="3"/>
      <c r="AU86" s="159">
        <f>(AS86-AT86)*0.5</f>
        <v>0</v>
      </c>
      <c r="AV86" s="3"/>
      <c r="AW86" s="3"/>
      <c r="AX86" s="159">
        <f>(AV86-AW86)*0.4</f>
        <v>0</v>
      </c>
      <c r="AY86" s="3"/>
      <c r="AZ86" s="3"/>
      <c r="BA86" s="159">
        <f>(AY86-AZ86)*0.3</f>
        <v>0</v>
      </c>
      <c r="BB86" s="3"/>
      <c r="BC86" s="3"/>
      <c r="BD86" s="159">
        <f>(BB86-BC86)*0.2</f>
        <v>0</v>
      </c>
      <c r="BE86" s="3"/>
      <c r="BF86" s="3"/>
      <c r="BG86" s="159">
        <f>(BE86-BF86)*0.1</f>
        <v>0</v>
      </c>
      <c r="BH86" s="55"/>
    </row>
    <row r="87" spans="21:60" x14ac:dyDescent="0.25">
      <c r="U87" s="52"/>
      <c r="V87" s="501"/>
      <c r="W87" s="162">
        <f t="shared" si="16"/>
        <v>43295</v>
      </c>
      <c r="X87" s="179"/>
      <c r="Y87" s="179"/>
      <c r="Z87" s="159">
        <f t="shared" si="19"/>
        <v>0</v>
      </c>
      <c r="AA87" s="179"/>
      <c r="AB87" s="179"/>
      <c r="AC87" s="159">
        <f t="shared" si="17"/>
        <v>0</v>
      </c>
      <c r="AD87" s="179"/>
      <c r="AE87" s="179"/>
      <c r="AF87" s="159">
        <f t="shared" si="18"/>
        <v>0</v>
      </c>
      <c r="AG87" s="179"/>
      <c r="AH87" s="179"/>
      <c r="AI87" s="159">
        <f t="shared" si="20"/>
        <v>0</v>
      </c>
      <c r="AJ87" s="179"/>
      <c r="AK87" s="179"/>
      <c r="AL87" s="159">
        <f t="shared" si="21"/>
        <v>0</v>
      </c>
      <c r="AM87" s="179"/>
      <c r="AN87" s="179"/>
      <c r="AO87" s="159">
        <f t="shared" si="22"/>
        <v>0</v>
      </c>
      <c r="AP87" s="179"/>
      <c r="AQ87" s="179"/>
      <c r="AR87" s="159">
        <f t="shared" si="23"/>
        <v>0</v>
      </c>
      <c r="AS87" s="179"/>
      <c r="AT87" s="179"/>
      <c r="AU87" s="159">
        <f t="shared" ref="AU87:AU90" si="24">(AS87-AT87)*0.5</f>
        <v>0</v>
      </c>
      <c r="AV87" s="3"/>
      <c r="AW87" s="3"/>
      <c r="AX87" s="159">
        <f>(AV87-AW87)*0.5</f>
        <v>0</v>
      </c>
      <c r="AY87" s="3"/>
      <c r="AZ87" s="3"/>
      <c r="BA87" s="159">
        <f>(AY87-AZ87)*0.4</f>
        <v>0</v>
      </c>
      <c r="BB87" s="3"/>
      <c r="BC87" s="3"/>
      <c r="BD87" s="159">
        <f>(BB87-BC87)*0.3</f>
        <v>0</v>
      </c>
      <c r="BE87" s="3"/>
      <c r="BF87" s="3"/>
      <c r="BG87" s="159">
        <f>(BE87-BF87)*0.2</f>
        <v>0</v>
      </c>
      <c r="BH87" s="55"/>
    </row>
    <row r="88" spans="21:60" x14ac:dyDescent="0.25">
      <c r="U88" s="52"/>
      <c r="V88" s="501"/>
      <c r="W88" s="162">
        <f t="shared" si="16"/>
        <v>43326</v>
      </c>
      <c r="X88" s="179"/>
      <c r="Y88" s="179"/>
      <c r="Z88" s="159">
        <f t="shared" si="19"/>
        <v>0</v>
      </c>
      <c r="AA88" s="179"/>
      <c r="AB88" s="179"/>
      <c r="AC88" s="159">
        <f t="shared" si="17"/>
        <v>0</v>
      </c>
      <c r="AD88" s="179"/>
      <c r="AE88" s="179"/>
      <c r="AF88" s="159">
        <f t="shared" si="18"/>
        <v>0</v>
      </c>
      <c r="AG88" s="179"/>
      <c r="AH88" s="179"/>
      <c r="AI88" s="159">
        <f t="shared" si="20"/>
        <v>0</v>
      </c>
      <c r="AJ88" s="179"/>
      <c r="AK88" s="179"/>
      <c r="AL88" s="159">
        <f t="shared" si="21"/>
        <v>0</v>
      </c>
      <c r="AM88" s="179"/>
      <c r="AN88" s="179"/>
      <c r="AO88" s="159">
        <f t="shared" si="22"/>
        <v>0</v>
      </c>
      <c r="AP88" s="179"/>
      <c r="AQ88" s="179"/>
      <c r="AR88" s="159">
        <f t="shared" si="23"/>
        <v>0</v>
      </c>
      <c r="AS88" s="179"/>
      <c r="AT88" s="179"/>
      <c r="AU88" s="159">
        <f t="shared" si="24"/>
        <v>0</v>
      </c>
      <c r="AV88" s="179"/>
      <c r="AW88" s="179"/>
      <c r="AX88" s="159">
        <f t="shared" ref="AX88:AX90" si="25">(AV88-AW88)*0.5</f>
        <v>0</v>
      </c>
      <c r="AY88" s="3"/>
      <c r="AZ88" s="3"/>
      <c r="BA88" s="159">
        <f>(AY88-AZ88)*0.5</f>
        <v>0</v>
      </c>
      <c r="BB88" s="3"/>
      <c r="BC88" s="3"/>
      <c r="BD88" s="159">
        <f>(BB88-BC88)*0.4</f>
        <v>0</v>
      </c>
      <c r="BE88" s="3"/>
      <c r="BF88" s="3"/>
      <c r="BG88" s="159">
        <f>(BE88-BF88)*0.3</f>
        <v>0</v>
      </c>
      <c r="BH88" s="55"/>
    </row>
    <row r="89" spans="21:60" x14ac:dyDescent="0.25">
      <c r="U89" s="52"/>
      <c r="V89" s="501"/>
      <c r="W89" s="162">
        <f t="shared" si="16"/>
        <v>43357</v>
      </c>
      <c r="X89" s="179"/>
      <c r="Y89" s="179"/>
      <c r="Z89" s="159">
        <f t="shared" si="19"/>
        <v>0</v>
      </c>
      <c r="AA89" s="179"/>
      <c r="AB89" s="179"/>
      <c r="AC89" s="159">
        <f t="shared" si="17"/>
        <v>0</v>
      </c>
      <c r="AD89" s="179"/>
      <c r="AE89" s="179"/>
      <c r="AF89" s="159">
        <f t="shared" si="18"/>
        <v>0</v>
      </c>
      <c r="AG89" s="179"/>
      <c r="AH89" s="179"/>
      <c r="AI89" s="159">
        <f t="shared" si="20"/>
        <v>0</v>
      </c>
      <c r="AJ89" s="179"/>
      <c r="AK89" s="179"/>
      <c r="AL89" s="159">
        <f t="shared" si="21"/>
        <v>0</v>
      </c>
      <c r="AM89" s="179"/>
      <c r="AN89" s="179"/>
      <c r="AO89" s="159">
        <f t="shared" si="22"/>
        <v>0</v>
      </c>
      <c r="AP89" s="179"/>
      <c r="AQ89" s="179"/>
      <c r="AR89" s="159">
        <f t="shared" si="23"/>
        <v>0</v>
      </c>
      <c r="AS89" s="179"/>
      <c r="AT89" s="179"/>
      <c r="AU89" s="159">
        <f t="shared" si="24"/>
        <v>0</v>
      </c>
      <c r="AV89" s="179"/>
      <c r="AW89" s="179"/>
      <c r="AX89" s="159">
        <f t="shared" si="25"/>
        <v>0</v>
      </c>
      <c r="AY89" s="179"/>
      <c r="AZ89" s="179"/>
      <c r="BA89" s="159">
        <f t="shared" ref="BA89:BA90" si="26">(AY89-AZ89)*0.5</f>
        <v>0</v>
      </c>
      <c r="BB89" s="3"/>
      <c r="BC89" s="3"/>
      <c r="BD89" s="159">
        <f>(BB89-BC89)*0.5</f>
        <v>0</v>
      </c>
      <c r="BE89" s="3"/>
      <c r="BF89" s="3"/>
      <c r="BG89" s="159">
        <f>(BE89-BF89)*0.4</f>
        <v>0</v>
      </c>
      <c r="BH89" s="55"/>
    </row>
    <row r="90" spans="21:60" x14ac:dyDescent="0.25">
      <c r="U90" s="52"/>
      <c r="V90" s="501"/>
      <c r="W90" s="162">
        <f t="shared" si="16"/>
        <v>43388</v>
      </c>
      <c r="X90" s="179"/>
      <c r="Y90" s="179"/>
      <c r="Z90" s="159">
        <f>(X90-Y90)*0.5</f>
        <v>0</v>
      </c>
      <c r="AA90" s="179"/>
      <c r="AB90" s="179"/>
      <c r="AC90" s="159">
        <f t="shared" si="17"/>
        <v>0</v>
      </c>
      <c r="AD90" s="179"/>
      <c r="AE90" s="179"/>
      <c r="AF90" s="159">
        <f t="shared" si="18"/>
        <v>0</v>
      </c>
      <c r="AG90" s="179"/>
      <c r="AH90" s="179"/>
      <c r="AI90" s="159">
        <f t="shared" si="20"/>
        <v>0</v>
      </c>
      <c r="AJ90" s="179"/>
      <c r="AK90" s="179"/>
      <c r="AL90" s="159">
        <f t="shared" si="21"/>
        <v>0</v>
      </c>
      <c r="AM90" s="179"/>
      <c r="AN90" s="179"/>
      <c r="AO90" s="159">
        <f t="shared" si="22"/>
        <v>0</v>
      </c>
      <c r="AP90" s="179"/>
      <c r="AQ90" s="179"/>
      <c r="AR90" s="159">
        <f t="shared" si="23"/>
        <v>0</v>
      </c>
      <c r="AS90" s="179"/>
      <c r="AT90" s="179"/>
      <c r="AU90" s="159">
        <f t="shared" si="24"/>
        <v>0</v>
      </c>
      <c r="AV90" s="179"/>
      <c r="AW90" s="179"/>
      <c r="AX90" s="159">
        <f t="shared" si="25"/>
        <v>0</v>
      </c>
      <c r="AY90" s="179"/>
      <c r="AZ90" s="179"/>
      <c r="BA90" s="159">
        <f t="shared" si="26"/>
        <v>0</v>
      </c>
      <c r="BB90" s="179"/>
      <c r="BC90" s="179"/>
      <c r="BD90" s="159">
        <f t="shared" ref="BD90" si="27">(BB90-BC90)*0.5</f>
        <v>0</v>
      </c>
      <c r="BE90" s="3"/>
      <c r="BF90" s="3"/>
      <c r="BG90" s="159">
        <f>(BE90-BF90)*0.5</f>
        <v>0</v>
      </c>
      <c r="BH90" s="55"/>
    </row>
    <row r="91" spans="21:60" x14ac:dyDescent="0.25">
      <c r="U91" s="52"/>
      <c r="V91" s="338"/>
      <c r="W91" s="237" t="s">
        <v>73</v>
      </c>
      <c r="X91" s="238">
        <f>SUM(X67:X90)</f>
        <v>0</v>
      </c>
      <c r="Y91" s="238">
        <f t="shared" ref="Y91:BE91" si="28">SUM(Y67:Y90)</f>
        <v>0</v>
      </c>
      <c r="Z91" s="239">
        <f>SUM(Z67:Z90)</f>
        <v>0</v>
      </c>
      <c r="AA91" s="238">
        <f t="shared" si="28"/>
        <v>0</v>
      </c>
      <c r="AB91" s="238">
        <f t="shared" si="28"/>
        <v>0</v>
      </c>
      <c r="AC91" s="239">
        <f t="shared" ref="AC91:AI91" si="29">SUM(AC67:AC90)</f>
        <v>0</v>
      </c>
      <c r="AD91" s="238">
        <f t="shared" si="29"/>
        <v>0</v>
      </c>
      <c r="AE91" s="238">
        <f t="shared" si="29"/>
        <v>0</v>
      </c>
      <c r="AF91" s="239">
        <f t="shared" si="29"/>
        <v>0</v>
      </c>
      <c r="AG91" s="238">
        <f t="shared" si="29"/>
        <v>0</v>
      </c>
      <c r="AH91" s="238">
        <f t="shared" si="29"/>
        <v>0</v>
      </c>
      <c r="AI91" s="239">
        <f t="shared" si="29"/>
        <v>0</v>
      </c>
      <c r="AJ91" s="238">
        <f t="shared" si="28"/>
        <v>0</v>
      </c>
      <c r="AK91" s="238">
        <f t="shared" si="28"/>
        <v>0</v>
      </c>
      <c r="AL91" s="239">
        <f>SUM(AL67:AL90)</f>
        <v>0</v>
      </c>
      <c r="AM91" s="238">
        <f t="shared" si="28"/>
        <v>0</v>
      </c>
      <c r="AN91" s="238">
        <f t="shared" si="28"/>
        <v>0</v>
      </c>
      <c r="AO91" s="239">
        <f>SUM(AO67:AO90)</f>
        <v>0</v>
      </c>
      <c r="AP91" s="238">
        <f t="shared" si="28"/>
        <v>0</v>
      </c>
      <c r="AQ91" s="238">
        <f>SUM(AQ67:AQ90)</f>
        <v>0</v>
      </c>
      <c r="AR91" s="239">
        <f>SUM(AR67:AR90)</f>
        <v>0</v>
      </c>
      <c r="AS91" s="238">
        <f t="shared" si="28"/>
        <v>0</v>
      </c>
      <c r="AT91" s="238">
        <f t="shared" si="28"/>
        <v>0</v>
      </c>
      <c r="AU91" s="239">
        <f>SUM(AU67:AU90)</f>
        <v>0</v>
      </c>
      <c r="AV91" s="238">
        <f t="shared" si="28"/>
        <v>0</v>
      </c>
      <c r="AW91" s="238">
        <f>SUM(AW67:AW90)</f>
        <v>0</v>
      </c>
      <c r="AX91" s="239">
        <f>SUM(AX67:AX90)</f>
        <v>0</v>
      </c>
      <c r="AY91" s="238">
        <f t="shared" si="28"/>
        <v>0</v>
      </c>
      <c r="AZ91" s="238">
        <f t="shared" si="28"/>
        <v>0</v>
      </c>
      <c r="BA91" s="239">
        <f>SUM(BA67:BA90)</f>
        <v>0</v>
      </c>
      <c r="BB91" s="238">
        <f t="shared" si="28"/>
        <v>0</v>
      </c>
      <c r="BC91" s="238">
        <f>SUM(BC67:BC90)</f>
        <v>0</v>
      </c>
      <c r="BD91" s="239">
        <f>SUM(BD67:BD90)</f>
        <v>0</v>
      </c>
      <c r="BE91" s="238">
        <f t="shared" si="28"/>
        <v>0</v>
      </c>
      <c r="BF91" s="238">
        <f>SUM(BF67:BF90)</f>
        <v>0</v>
      </c>
      <c r="BG91" s="239">
        <f>SUM(BG67:BG90)</f>
        <v>0</v>
      </c>
      <c r="BH91" s="55"/>
    </row>
    <row r="92" spans="21:60" x14ac:dyDescent="0.25">
      <c r="U92" s="52"/>
      <c r="V92" s="338"/>
      <c r="W92" s="338"/>
      <c r="X92" s="338"/>
      <c r="Y92" s="338"/>
      <c r="Z92" s="338"/>
      <c r="AA92" s="338"/>
      <c r="AB92" s="338"/>
      <c r="AC92" s="338"/>
      <c r="AD92" s="338"/>
      <c r="AE92" s="338"/>
      <c r="AF92" s="338"/>
      <c r="AG92" s="338"/>
      <c r="AH92" s="338"/>
      <c r="AI92" s="338"/>
      <c r="AJ92" s="338"/>
      <c r="AK92" s="338"/>
      <c r="AL92" s="338"/>
      <c r="AM92" s="338"/>
      <c r="AN92" s="338"/>
      <c r="AO92" s="338"/>
      <c r="AP92" s="338"/>
      <c r="AQ92" s="338"/>
      <c r="AR92" s="338"/>
      <c r="AS92" s="338"/>
      <c r="AT92" s="338"/>
      <c r="AU92" s="338"/>
      <c r="AV92" s="338"/>
      <c r="AW92" s="338"/>
      <c r="AX92" s="338"/>
      <c r="AY92" s="338"/>
      <c r="AZ92" s="338"/>
      <c r="BA92" s="338"/>
      <c r="BB92" s="338"/>
      <c r="BC92" s="338"/>
      <c r="BD92" s="338"/>
      <c r="BE92" s="338"/>
      <c r="BF92" s="338"/>
      <c r="BG92" s="338"/>
      <c r="BH92" s="55"/>
    </row>
    <row r="93" spans="21:60" x14ac:dyDescent="0.25">
      <c r="U93" s="52"/>
      <c r="V93" s="338"/>
      <c r="W93" s="338"/>
      <c r="X93" s="338"/>
      <c r="Y93" s="338"/>
      <c r="Z93" s="338"/>
      <c r="AA93" s="338"/>
      <c r="AB93" s="338"/>
      <c r="AC93" s="338"/>
      <c r="AD93" s="338"/>
      <c r="AE93" s="338"/>
      <c r="AF93" s="338"/>
      <c r="AG93" s="338"/>
      <c r="AH93" s="338"/>
      <c r="AI93" s="338"/>
      <c r="AJ93" s="338"/>
      <c r="AK93" s="338"/>
      <c r="AL93" s="338"/>
      <c r="AM93" s="338"/>
      <c r="AN93" s="338"/>
      <c r="AO93" s="338"/>
      <c r="AP93" s="338"/>
      <c r="AQ93" s="338"/>
      <c r="AR93" s="338"/>
      <c r="AS93" s="338"/>
      <c r="AT93" s="338"/>
      <c r="AU93" s="338"/>
      <c r="AV93" s="338"/>
      <c r="AW93" s="338"/>
      <c r="AX93" s="338"/>
      <c r="AY93" s="338"/>
      <c r="AZ93" s="338"/>
      <c r="BA93" s="338"/>
      <c r="BB93" s="338"/>
      <c r="BC93" s="338"/>
      <c r="BD93" s="338"/>
      <c r="BE93" s="338"/>
      <c r="BF93" s="338"/>
      <c r="BG93" s="338"/>
      <c r="BH93" s="55"/>
    </row>
    <row r="94" spans="21:60" x14ac:dyDescent="0.25">
      <c r="U94" s="52"/>
      <c r="V94" s="338"/>
      <c r="W94" s="338"/>
      <c r="X94" s="242"/>
      <c r="Y94" s="338" t="s">
        <v>175</v>
      </c>
      <c r="Z94" s="338"/>
      <c r="AA94" s="338"/>
      <c r="AB94" s="338"/>
      <c r="AC94" s="338"/>
      <c r="AD94" s="338"/>
      <c r="AE94" s="338"/>
      <c r="AF94" s="338"/>
      <c r="AG94" s="338"/>
      <c r="AH94" s="338"/>
      <c r="AI94" s="338"/>
      <c r="AJ94" s="338"/>
      <c r="AK94" s="338"/>
      <c r="AL94" s="338"/>
      <c r="AM94" s="338"/>
      <c r="AN94" s="338"/>
      <c r="AO94" s="338"/>
      <c r="AP94" s="338"/>
      <c r="AQ94" s="338"/>
      <c r="AR94" s="338"/>
      <c r="AS94" s="338"/>
      <c r="AT94" s="338"/>
      <c r="AU94" s="338"/>
      <c r="AV94" s="338"/>
      <c r="AW94" s="338"/>
      <c r="AX94" s="338"/>
      <c r="AY94" s="338"/>
      <c r="AZ94" s="338"/>
      <c r="BA94" s="338"/>
      <c r="BB94" s="338"/>
      <c r="BC94" s="338"/>
      <c r="BD94" s="338"/>
      <c r="BE94" s="338"/>
      <c r="BF94" s="338"/>
      <c r="BG94" s="338"/>
      <c r="BH94" s="55"/>
    </row>
    <row r="95" spans="21:60" x14ac:dyDescent="0.25">
      <c r="U95" s="52"/>
      <c r="V95" s="338"/>
      <c r="W95" s="338"/>
      <c r="X95" s="56"/>
      <c r="Y95" s="338" t="s">
        <v>176</v>
      </c>
      <c r="Z95" s="338"/>
      <c r="AA95" s="338"/>
      <c r="AB95" s="338"/>
      <c r="AC95" s="338"/>
      <c r="AD95" s="338"/>
      <c r="AE95" s="338"/>
      <c r="AF95" s="338"/>
      <c r="AG95" s="338"/>
      <c r="AH95" s="338"/>
      <c r="AI95" s="338"/>
      <c r="AJ95" s="338"/>
      <c r="AK95" s="338"/>
      <c r="AL95" s="338"/>
      <c r="AM95" s="338"/>
      <c r="AN95" s="338"/>
      <c r="AO95" s="338"/>
      <c r="AP95" s="338"/>
      <c r="AQ95" s="338"/>
      <c r="AR95" s="338"/>
      <c r="AS95" s="338"/>
      <c r="AT95" s="338"/>
      <c r="AU95" s="338"/>
      <c r="AV95" s="338"/>
      <c r="AW95" s="338"/>
      <c r="AX95" s="338"/>
      <c r="AY95" s="338"/>
      <c r="AZ95" s="338"/>
      <c r="BA95" s="338"/>
      <c r="BB95" s="338"/>
      <c r="BC95" s="338"/>
      <c r="BD95" s="338"/>
      <c r="BE95" s="338"/>
      <c r="BF95" s="338"/>
      <c r="BG95" s="338"/>
      <c r="BH95" s="55"/>
    </row>
    <row r="96" spans="21:60" x14ac:dyDescent="0.25">
      <c r="U96" s="52"/>
      <c r="V96" s="338"/>
      <c r="W96" s="338"/>
      <c r="X96" s="300"/>
      <c r="Y96" s="288" t="s">
        <v>326</v>
      </c>
      <c r="Z96" s="338"/>
      <c r="AA96" s="338"/>
      <c r="AB96" s="338"/>
      <c r="AC96" s="338"/>
      <c r="AD96" s="338"/>
      <c r="AE96" s="338"/>
      <c r="AF96" s="338"/>
      <c r="AG96" s="338"/>
      <c r="AH96" s="338"/>
      <c r="AI96" s="338"/>
      <c r="AJ96" s="338"/>
      <c r="AK96" s="338"/>
      <c r="AL96" s="338"/>
      <c r="AM96" s="338"/>
      <c r="AN96" s="338"/>
      <c r="AO96" s="338"/>
      <c r="AP96" s="338"/>
      <c r="AQ96" s="338"/>
      <c r="AR96" s="338"/>
      <c r="AS96" s="338"/>
      <c r="AT96" s="338"/>
      <c r="AU96" s="338"/>
      <c r="AV96" s="338"/>
      <c r="AW96" s="338"/>
      <c r="AX96" s="338"/>
      <c r="AY96" s="338"/>
      <c r="AZ96" s="338"/>
      <c r="BA96" s="338"/>
      <c r="BB96" s="338"/>
      <c r="BC96" s="338"/>
      <c r="BD96" s="338"/>
      <c r="BE96" s="338"/>
      <c r="BF96" s="338"/>
      <c r="BG96" s="338"/>
      <c r="BH96" s="55"/>
    </row>
    <row r="97" spans="19:60" ht="15.75" thickBot="1" x14ac:dyDescent="0.3">
      <c r="U97" s="57"/>
      <c r="V97" s="58"/>
      <c r="W97" s="58"/>
      <c r="X97" s="161"/>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60"/>
    </row>
    <row r="99" spans="19:60" ht="22.5" customHeight="1" x14ac:dyDescent="0.25">
      <c r="W99" s="243"/>
      <c r="X99" s="601" t="s">
        <v>79</v>
      </c>
      <c r="Y99" s="602"/>
      <c r="Z99" s="602"/>
      <c r="AA99" s="602"/>
      <c r="AB99" s="602"/>
      <c r="AC99" s="602"/>
      <c r="AD99" s="602"/>
      <c r="AE99" s="602"/>
      <c r="AF99" s="602"/>
      <c r="AG99" s="602"/>
      <c r="AH99" s="602"/>
      <c r="AI99" s="603"/>
      <c r="AJ99" s="603"/>
      <c r="AK99" s="603"/>
      <c r="AL99" s="603"/>
      <c r="AM99" s="604"/>
      <c r="AN99" s="604"/>
      <c r="AO99" s="604"/>
      <c r="AP99" s="604"/>
      <c r="AQ99" s="604"/>
    </row>
    <row r="100" spans="19:60" s="164" customFormat="1" ht="25.5" customHeight="1" x14ac:dyDescent="0.25">
      <c r="S100" s="163"/>
      <c r="W100" s="553" t="s">
        <v>228</v>
      </c>
      <c r="X100" s="571" t="s">
        <v>229</v>
      </c>
      <c r="Y100" s="572"/>
      <c r="Z100" s="572"/>
      <c r="AA100" s="572"/>
      <c r="AB100" s="572"/>
      <c r="AC100" s="572"/>
      <c r="AD100" s="572"/>
      <c r="AE100" s="572"/>
      <c r="AF100" s="572"/>
      <c r="AG100" s="572"/>
      <c r="AH100" s="572"/>
      <c r="AI100" s="605"/>
      <c r="AJ100" s="605"/>
      <c r="AK100" s="605"/>
      <c r="AL100" s="605"/>
      <c r="AM100" s="605"/>
      <c r="AN100" s="605"/>
      <c r="AO100" s="605"/>
      <c r="AP100" s="605"/>
      <c r="AQ100" s="606"/>
    </row>
    <row r="101" spans="19:60" s="164" customFormat="1" x14ac:dyDescent="0.25">
      <c r="S101" s="163"/>
      <c r="W101" s="554"/>
      <c r="X101" s="596" t="s">
        <v>270</v>
      </c>
      <c r="Y101" s="597"/>
      <c r="Z101" s="597"/>
      <c r="AA101" s="597"/>
      <c r="AB101" s="597"/>
      <c r="AC101" s="597"/>
      <c r="AD101" s="597"/>
      <c r="AE101" s="597"/>
      <c r="AF101" s="597"/>
      <c r="AG101" s="597"/>
      <c r="AH101" s="597"/>
      <c r="AI101" s="598"/>
      <c r="AJ101" s="598"/>
      <c r="AK101" s="598"/>
      <c r="AL101" s="598"/>
      <c r="AM101" s="598"/>
      <c r="AN101" s="598"/>
      <c r="AO101" s="598"/>
      <c r="AP101" s="598"/>
      <c r="AQ101" s="599"/>
    </row>
    <row r="102" spans="19:60" s="164" customFormat="1" ht="15.75" customHeight="1" x14ac:dyDescent="0.25">
      <c r="S102" s="163"/>
      <c r="W102" s="553" t="s">
        <v>231</v>
      </c>
      <c r="X102" s="571" t="s">
        <v>317</v>
      </c>
      <c r="Y102" s="547"/>
      <c r="Z102" s="547"/>
      <c r="AA102" s="547"/>
      <c r="AB102" s="547"/>
      <c r="AC102" s="547"/>
      <c r="AD102" s="547"/>
      <c r="AE102" s="547"/>
      <c r="AF102" s="547"/>
      <c r="AG102" s="547"/>
      <c r="AH102" s="547"/>
      <c r="AI102" s="547"/>
      <c r="AJ102" s="547"/>
      <c r="AK102" s="547"/>
      <c r="AL102" s="547"/>
      <c r="AM102" s="547"/>
      <c r="AN102" s="547"/>
      <c r="AO102" s="547"/>
      <c r="AP102" s="547"/>
      <c r="AQ102" s="595"/>
    </row>
    <row r="103" spans="19:60" s="164" customFormat="1" x14ac:dyDescent="0.25">
      <c r="S103" s="163"/>
      <c r="W103" s="554"/>
      <c r="X103" s="596" t="s">
        <v>271</v>
      </c>
      <c r="Y103" s="597"/>
      <c r="Z103" s="597"/>
      <c r="AA103" s="597"/>
      <c r="AB103" s="597"/>
      <c r="AC103" s="597"/>
      <c r="AD103" s="597"/>
      <c r="AE103" s="597"/>
      <c r="AF103" s="597"/>
      <c r="AG103" s="597"/>
      <c r="AH103" s="597"/>
      <c r="AI103" s="598"/>
      <c r="AJ103" s="598"/>
      <c r="AK103" s="598"/>
      <c r="AL103" s="598"/>
      <c r="AM103" s="598"/>
      <c r="AN103" s="598"/>
      <c r="AO103" s="598"/>
      <c r="AP103" s="598"/>
      <c r="AQ103" s="599"/>
    </row>
    <row r="104" spans="19:60" s="164" customFormat="1" x14ac:dyDescent="0.25">
      <c r="S104" s="163"/>
      <c r="W104" s="553" t="s">
        <v>233</v>
      </c>
      <c r="X104" s="555" t="s">
        <v>264</v>
      </c>
      <c r="Y104" s="547"/>
      <c r="Z104" s="547"/>
      <c r="AA104" s="547"/>
      <c r="AB104" s="547"/>
      <c r="AC104" s="547"/>
      <c r="AD104" s="547"/>
      <c r="AE104" s="547"/>
      <c r="AF104" s="547"/>
      <c r="AG104" s="547"/>
      <c r="AH104" s="547"/>
      <c r="AI104" s="547"/>
      <c r="AJ104" s="547"/>
      <c r="AK104" s="547"/>
      <c r="AL104" s="547"/>
      <c r="AM104" s="547"/>
      <c r="AN104" s="547"/>
      <c r="AO104" s="547"/>
      <c r="AP104" s="547"/>
      <c r="AQ104" s="595"/>
    </row>
    <row r="105" spans="19:60" s="164" customFormat="1" x14ac:dyDescent="0.25">
      <c r="S105" s="163"/>
      <c r="W105" s="554"/>
      <c r="X105" s="596"/>
      <c r="Y105" s="597"/>
      <c r="Z105" s="597"/>
      <c r="AA105" s="597"/>
      <c r="AB105" s="597"/>
      <c r="AC105" s="597"/>
      <c r="AD105" s="597"/>
      <c r="AE105" s="597"/>
      <c r="AF105" s="597"/>
      <c r="AG105" s="597"/>
      <c r="AH105" s="597"/>
      <c r="AI105" s="598"/>
      <c r="AJ105" s="598"/>
      <c r="AK105" s="598"/>
      <c r="AL105" s="598"/>
      <c r="AM105" s="598"/>
      <c r="AN105" s="598"/>
      <c r="AO105" s="598"/>
      <c r="AP105" s="598"/>
      <c r="AQ105" s="599"/>
    </row>
    <row r="106" spans="19:60" s="164" customFormat="1" x14ac:dyDescent="0.25">
      <c r="S106" s="163"/>
      <c r="W106" s="553" t="s">
        <v>234</v>
      </c>
      <c r="X106" s="555" t="s">
        <v>230</v>
      </c>
      <c r="Y106" s="547"/>
      <c r="Z106" s="547"/>
      <c r="AA106" s="547"/>
      <c r="AB106" s="547"/>
      <c r="AC106" s="547"/>
      <c r="AD106" s="547"/>
      <c r="AE106" s="547"/>
      <c r="AF106" s="547"/>
      <c r="AG106" s="547"/>
      <c r="AH106" s="547"/>
      <c r="AI106" s="547"/>
      <c r="AJ106" s="547"/>
      <c r="AK106" s="547"/>
      <c r="AL106" s="547"/>
      <c r="AM106" s="547"/>
      <c r="AN106" s="547"/>
      <c r="AO106" s="547"/>
      <c r="AP106" s="547"/>
      <c r="AQ106" s="595"/>
    </row>
    <row r="107" spans="19:60" s="164" customFormat="1" x14ac:dyDescent="0.25">
      <c r="S107" s="163"/>
      <c r="W107" s="554"/>
      <c r="X107" s="185"/>
      <c r="Y107" s="340"/>
      <c r="Z107" s="340"/>
      <c r="AA107" s="340"/>
      <c r="AB107" s="340"/>
      <c r="AC107" s="340"/>
      <c r="AD107" s="340"/>
      <c r="AE107" s="340"/>
      <c r="AF107" s="340"/>
      <c r="AG107" s="340"/>
      <c r="AH107" s="340"/>
      <c r="AI107" s="340"/>
      <c r="AJ107" s="340"/>
      <c r="AK107" s="340"/>
      <c r="AL107" s="340"/>
      <c r="AM107" s="340"/>
      <c r="AN107" s="340"/>
      <c r="AO107" s="340"/>
      <c r="AP107" s="340"/>
      <c r="AQ107" s="341"/>
    </row>
    <row r="109" spans="19:60" x14ac:dyDescent="0.25">
      <c r="W109" s="537" t="s">
        <v>113</v>
      </c>
      <c r="X109" s="600"/>
      <c r="Y109" s="600"/>
      <c r="Z109" s="600"/>
      <c r="AA109" s="600"/>
      <c r="AB109" s="600"/>
      <c r="AC109" s="600"/>
      <c r="AD109" s="600"/>
      <c r="AE109" s="600"/>
      <c r="AF109" s="600"/>
      <c r="AG109" s="600"/>
      <c r="AH109" s="600"/>
      <c r="AI109" s="600"/>
      <c r="AJ109" s="600"/>
      <c r="AK109" s="600"/>
      <c r="AL109" s="600"/>
      <c r="AM109" s="600"/>
      <c r="AN109" s="600"/>
      <c r="AO109" s="600"/>
      <c r="AP109" s="600"/>
    </row>
    <row r="110" spans="19:60" ht="28.5" customHeight="1" x14ac:dyDescent="0.25">
      <c r="W110" s="537" t="s">
        <v>114</v>
      </c>
      <c r="X110" s="609"/>
      <c r="Y110" s="609"/>
      <c r="Z110" s="609"/>
      <c r="AA110" s="609"/>
      <c r="AB110" s="609"/>
      <c r="AC110" s="609"/>
      <c r="AD110" s="609"/>
      <c r="AE110" s="609"/>
      <c r="AF110" s="609"/>
      <c r="AG110" s="609"/>
      <c r="AH110" s="533"/>
      <c r="AI110" s="533"/>
      <c r="AJ110" s="533"/>
      <c r="AK110" s="533"/>
      <c r="AL110" s="533"/>
      <c r="AM110" s="533"/>
      <c r="AN110" s="533"/>
      <c r="AO110" s="533"/>
      <c r="AP110" s="600"/>
    </row>
    <row r="113" spans="21:43" ht="19.5" thickBot="1" x14ac:dyDescent="0.3">
      <c r="U113" s="136" t="s">
        <v>201</v>
      </c>
      <c r="V113" s="330"/>
      <c r="W113" s="330"/>
      <c r="X113" s="330"/>
      <c r="Y113" s="330"/>
      <c r="Z113" s="244"/>
      <c r="AA113" s="330"/>
      <c r="AB113" s="330"/>
      <c r="AC113" s="330"/>
      <c r="AD113" s="330"/>
      <c r="AE113" s="245"/>
      <c r="AF113" s="245"/>
      <c r="AG113" s="245"/>
      <c r="AH113" s="245"/>
      <c r="AI113" s="245"/>
      <c r="AJ113" s="245"/>
      <c r="AK113" s="245"/>
      <c r="AL113" s="245"/>
      <c r="AM113" s="245"/>
      <c r="AN113" s="245"/>
      <c r="AO113" s="245"/>
    </row>
    <row r="114" spans="21:43" x14ac:dyDescent="0.25">
      <c r="U114" s="246"/>
      <c r="V114" s="247"/>
      <c r="W114" s="247"/>
      <c r="X114" s="247"/>
      <c r="Y114" s="247"/>
      <c r="Z114" s="248"/>
      <c r="AA114" s="247"/>
      <c r="AB114" s="247"/>
      <c r="AC114" s="247"/>
      <c r="AD114" s="249"/>
      <c r="AE114" s="245"/>
      <c r="AF114" s="245"/>
      <c r="AG114" s="245"/>
      <c r="AH114" s="245"/>
      <c r="AI114" s="245"/>
      <c r="AJ114" s="245"/>
      <c r="AK114" s="245"/>
      <c r="AL114" s="245"/>
      <c r="AM114" s="245"/>
      <c r="AN114" s="245"/>
      <c r="AO114" s="245"/>
    </row>
    <row r="115" spans="21:43" ht="61.5" customHeight="1" x14ac:dyDescent="0.25">
      <c r="U115" s="117"/>
      <c r="V115" s="330"/>
      <c r="W115" s="330"/>
      <c r="X115" s="89" t="s">
        <v>226</v>
      </c>
      <c r="Y115" s="89" t="s">
        <v>227</v>
      </c>
      <c r="Z115" s="167" t="s">
        <v>75</v>
      </c>
      <c r="AA115" s="168" t="s">
        <v>238</v>
      </c>
      <c r="AB115" s="168" t="s">
        <v>239</v>
      </c>
      <c r="AC115" s="90" t="s">
        <v>143</v>
      </c>
      <c r="AD115" s="119"/>
      <c r="AE115" s="245"/>
      <c r="AF115" s="245"/>
      <c r="AG115" s="245"/>
      <c r="AH115" s="245"/>
      <c r="AI115" s="245"/>
      <c r="AJ115" s="245"/>
      <c r="AK115" s="245"/>
      <c r="AL115" s="245"/>
      <c r="AM115" s="245"/>
      <c r="AN115" s="245"/>
      <c r="AO115" s="245"/>
    </row>
    <row r="116" spans="21:43" x14ac:dyDescent="0.25">
      <c r="U116" s="117"/>
      <c r="V116" s="541" t="s">
        <v>202</v>
      </c>
      <c r="W116" s="141" t="s">
        <v>203</v>
      </c>
      <c r="X116" s="343"/>
      <c r="Y116" s="343"/>
      <c r="Z116" s="368"/>
      <c r="AA116" s="343"/>
      <c r="AB116" s="343"/>
      <c r="AC116" s="367"/>
      <c r="AD116" s="119"/>
      <c r="AE116" s="245"/>
      <c r="AF116" s="245"/>
      <c r="AG116" s="245"/>
      <c r="AH116" s="245"/>
      <c r="AI116" s="245"/>
      <c r="AJ116" s="245"/>
      <c r="AK116" s="245"/>
      <c r="AL116" s="245"/>
      <c r="AM116" s="245"/>
      <c r="AN116" s="245"/>
      <c r="AO116" s="245"/>
    </row>
    <row r="117" spans="21:43" x14ac:dyDescent="0.25">
      <c r="U117" s="117"/>
      <c r="V117" s="501"/>
      <c r="W117" s="142" t="s">
        <v>204</v>
      </c>
      <c r="X117" s="3"/>
      <c r="Y117" s="3"/>
      <c r="Z117" s="369">
        <f>(X117-Y117)*0.1</f>
        <v>0</v>
      </c>
      <c r="AA117" s="3"/>
      <c r="AB117" s="3"/>
      <c r="AC117" s="250">
        <f>(AA117-AB117)*0.1</f>
        <v>0</v>
      </c>
      <c r="AD117" s="119"/>
      <c r="AE117" s="245"/>
      <c r="AF117" s="245"/>
      <c r="AG117" s="245"/>
      <c r="AH117" s="245"/>
      <c r="AI117" s="245"/>
      <c r="AJ117" s="245"/>
      <c r="AK117" s="245"/>
      <c r="AL117" s="245"/>
      <c r="AM117" s="245"/>
      <c r="AN117" s="245"/>
      <c r="AO117" s="245"/>
    </row>
    <row r="118" spans="21:43" x14ac:dyDescent="0.25">
      <c r="U118" s="117"/>
      <c r="V118" s="501"/>
      <c r="W118" s="142" t="s">
        <v>205</v>
      </c>
      <c r="X118" s="3"/>
      <c r="Y118" s="3"/>
      <c r="Z118" s="369">
        <f>(X118-Y118)*0.2</f>
        <v>0</v>
      </c>
      <c r="AA118" s="3"/>
      <c r="AB118" s="3"/>
      <c r="AC118" s="250">
        <f>(AA118-AB118)*0.2</f>
        <v>0</v>
      </c>
      <c r="AD118" s="119"/>
      <c r="AE118" s="245"/>
      <c r="AF118" s="245"/>
      <c r="AG118" s="245"/>
      <c r="AH118" s="245"/>
      <c r="AI118" s="245"/>
      <c r="AJ118" s="245"/>
      <c r="AK118" s="245"/>
      <c r="AL118" s="245"/>
      <c r="AM118" s="245"/>
      <c r="AN118" s="245"/>
      <c r="AO118" s="245"/>
    </row>
    <row r="119" spans="21:43" x14ac:dyDescent="0.25">
      <c r="U119" s="117"/>
      <c r="V119" s="501"/>
      <c r="W119" s="142" t="s">
        <v>206</v>
      </c>
      <c r="X119" s="3"/>
      <c r="Y119" s="3"/>
      <c r="Z119" s="369">
        <f>(X119-Y119)*0.3</f>
        <v>0</v>
      </c>
      <c r="AA119" s="3"/>
      <c r="AB119" s="3"/>
      <c r="AC119" s="250">
        <f>(AA119-AB119)*0.3</f>
        <v>0</v>
      </c>
      <c r="AD119" s="119"/>
      <c r="AE119" s="245"/>
      <c r="AF119" s="245"/>
      <c r="AG119" s="245"/>
      <c r="AH119" s="245"/>
      <c r="AI119" s="245"/>
      <c r="AJ119" s="245"/>
      <c r="AK119" s="245"/>
      <c r="AL119" s="245"/>
      <c r="AM119" s="245"/>
      <c r="AN119" s="245"/>
      <c r="AO119" s="245"/>
    </row>
    <row r="120" spans="21:43" x14ac:dyDescent="0.25">
      <c r="U120" s="117"/>
      <c r="V120" s="501"/>
      <c r="W120" s="142" t="s">
        <v>207</v>
      </c>
      <c r="X120" s="3"/>
      <c r="Y120" s="3"/>
      <c r="Z120" s="369">
        <f>(X120-Y120)*0.4</f>
        <v>0</v>
      </c>
      <c r="AA120" s="3"/>
      <c r="AB120" s="3"/>
      <c r="AC120" s="250">
        <f>(AA120-AB120)*0.4</f>
        <v>0</v>
      </c>
      <c r="AD120" s="119"/>
      <c r="AE120" s="245"/>
      <c r="AF120" s="245"/>
      <c r="AG120" s="245"/>
      <c r="AH120" s="245"/>
      <c r="AI120" s="245"/>
      <c r="AJ120" s="245"/>
      <c r="AK120" s="245"/>
      <c r="AL120" s="245"/>
      <c r="AM120" s="245"/>
      <c r="AN120" s="245"/>
      <c r="AO120" s="245"/>
    </row>
    <row r="121" spans="21:43" x14ac:dyDescent="0.25">
      <c r="U121" s="117"/>
      <c r="V121" s="501"/>
      <c r="W121" s="142" t="s">
        <v>208</v>
      </c>
      <c r="X121" s="3"/>
      <c r="Y121" s="3"/>
      <c r="Z121" s="369">
        <f>(X121-Y121)*0.5</f>
        <v>0</v>
      </c>
      <c r="AA121" s="3"/>
      <c r="AB121" s="3"/>
      <c r="AC121" s="250">
        <f>(AA121-AB121)*0.5</f>
        <v>0</v>
      </c>
      <c r="AD121" s="119"/>
      <c r="AE121" s="245"/>
      <c r="AF121" s="245"/>
      <c r="AG121" s="245"/>
      <c r="AH121" s="245"/>
      <c r="AI121" s="245"/>
      <c r="AJ121" s="245"/>
      <c r="AK121" s="245"/>
      <c r="AL121" s="245"/>
      <c r="AM121" s="245"/>
      <c r="AN121" s="245"/>
      <c r="AO121" s="245"/>
    </row>
    <row r="122" spans="21:43" x14ac:dyDescent="0.25">
      <c r="U122" s="117"/>
      <c r="V122" s="330"/>
      <c r="W122" s="251" t="s">
        <v>73</v>
      </c>
      <c r="X122" s="252">
        <f>SUM(X116:X121)</f>
        <v>0</v>
      </c>
      <c r="Y122" s="252">
        <f>SUM(Y116:Y121)</f>
        <v>0</v>
      </c>
      <c r="Z122" s="314">
        <f>SUM(Z117:Z121)</f>
        <v>0</v>
      </c>
      <c r="AA122" s="252">
        <f>SUM(AA116:AA121)</f>
        <v>0</v>
      </c>
      <c r="AB122" s="252">
        <f>SUM(AB116:AB121)</f>
        <v>0</v>
      </c>
      <c r="AC122" s="314">
        <f>SUM(AC117:AC121)</f>
        <v>0</v>
      </c>
      <c r="AD122" s="119"/>
      <c r="AE122" s="245"/>
      <c r="AF122" s="245"/>
      <c r="AG122" s="245"/>
      <c r="AH122" s="245"/>
      <c r="AI122" s="245"/>
      <c r="AJ122" s="245"/>
      <c r="AK122" s="245"/>
      <c r="AL122" s="245"/>
      <c r="AM122" s="245"/>
      <c r="AN122" s="245"/>
      <c r="AO122" s="245"/>
    </row>
    <row r="123" spans="21:43" ht="15.75" thickBot="1" x14ac:dyDescent="0.3">
      <c r="U123" s="254"/>
      <c r="V123" s="255"/>
      <c r="W123" s="255"/>
      <c r="X123" s="255"/>
      <c r="Y123" s="255"/>
      <c r="Z123" s="256"/>
      <c r="AA123" s="255"/>
      <c r="AB123" s="255"/>
      <c r="AC123" s="255"/>
      <c r="AD123" s="257"/>
      <c r="AE123" s="245"/>
      <c r="AF123" s="245"/>
      <c r="AG123" s="245"/>
      <c r="AH123" s="245"/>
      <c r="AI123" s="245"/>
      <c r="AJ123" s="245"/>
      <c r="AK123" s="245"/>
      <c r="AL123" s="245"/>
      <c r="AM123" s="245"/>
      <c r="AN123" s="245"/>
      <c r="AO123" s="245"/>
    </row>
    <row r="124" spans="21:43" x14ac:dyDescent="0.25">
      <c r="U124" s="245"/>
      <c r="V124" s="245"/>
      <c r="W124" s="245"/>
      <c r="X124" s="245"/>
      <c r="Y124" s="245"/>
      <c r="Z124" s="258"/>
      <c r="AA124" s="245"/>
      <c r="AB124" s="245"/>
      <c r="AC124" s="245"/>
      <c r="AD124" s="245"/>
      <c r="AE124" s="245"/>
      <c r="AF124" s="245"/>
      <c r="AG124" s="245"/>
      <c r="AH124" s="245"/>
      <c r="AI124" s="245"/>
      <c r="AJ124" s="245"/>
      <c r="AK124" s="245"/>
      <c r="AL124" s="245"/>
      <c r="AM124" s="245"/>
      <c r="AN124" s="245"/>
      <c r="AO124" s="245"/>
    </row>
    <row r="125" spans="21:43" x14ac:dyDescent="0.25">
      <c r="U125" s="245"/>
      <c r="V125" s="245"/>
      <c r="W125" s="245"/>
      <c r="X125" s="259" t="s">
        <v>209</v>
      </c>
      <c r="Y125" s="245"/>
      <c r="Z125" s="258"/>
      <c r="AA125" s="245"/>
      <c r="AB125" s="245"/>
      <c r="AC125" s="245"/>
      <c r="AD125" s="245"/>
      <c r="AE125" s="245"/>
      <c r="AF125" s="245"/>
      <c r="AG125" s="245"/>
      <c r="AH125" s="245"/>
      <c r="AI125" s="245"/>
      <c r="AJ125" s="245"/>
      <c r="AK125" s="245"/>
      <c r="AL125" s="245"/>
      <c r="AM125" s="245"/>
      <c r="AN125" s="245"/>
      <c r="AO125" s="245"/>
    </row>
    <row r="126" spans="21:43" x14ac:dyDescent="0.25">
      <c r="U126" s="245"/>
      <c r="V126" s="245"/>
      <c r="W126" s="542" t="s">
        <v>202</v>
      </c>
      <c r="X126" s="543" t="s">
        <v>210</v>
      </c>
      <c r="Y126" s="544"/>
      <c r="Z126" s="544"/>
      <c r="AA126" s="544"/>
      <c r="AB126" s="544"/>
      <c r="AC126" s="544"/>
      <c r="AD126" s="544"/>
      <c r="AE126" s="544"/>
      <c r="AF126" s="544"/>
      <c r="AG126" s="544"/>
      <c r="AH126" s="544"/>
      <c r="AI126" s="544"/>
      <c r="AJ126" s="544"/>
      <c r="AK126" s="544"/>
      <c r="AL126" s="544"/>
      <c r="AM126" s="544"/>
      <c r="AN126" s="544"/>
      <c r="AO126" s="544"/>
      <c r="AP126" s="501"/>
      <c r="AQ126" s="501"/>
    </row>
    <row r="127" spans="21:43" x14ac:dyDescent="0.25">
      <c r="U127" s="245"/>
      <c r="V127" s="245"/>
      <c r="W127" s="542"/>
      <c r="X127" s="543"/>
      <c r="Y127" s="544"/>
      <c r="Z127" s="544"/>
      <c r="AA127" s="544"/>
      <c r="AB127" s="544"/>
      <c r="AC127" s="544"/>
      <c r="AD127" s="544"/>
      <c r="AE127" s="544"/>
      <c r="AF127" s="544"/>
      <c r="AG127" s="544"/>
      <c r="AH127" s="544"/>
      <c r="AI127" s="544"/>
      <c r="AJ127" s="544"/>
      <c r="AK127" s="544"/>
      <c r="AL127" s="544"/>
      <c r="AM127" s="544"/>
      <c r="AN127" s="544"/>
      <c r="AO127" s="544"/>
      <c r="AP127" s="501"/>
      <c r="AQ127" s="501"/>
    </row>
    <row r="128" spans="21:43" x14ac:dyDescent="0.25">
      <c r="U128" s="245"/>
      <c r="V128" s="245"/>
      <c r="W128" s="542"/>
      <c r="X128" s="544"/>
      <c r="Y128" s="544"/>
      <c r="Z128" s="544"/>
      <c r="AA128" s="544"/>
      <c r="AB128" s="544"/>
      <c r="AC128" s="544"/>
      <c r="AD128" s="544"/>
      <c r="AE128" s="544"/>
      <c r="AF128" s="544"/>
      <c r="AG128" s="544"/>
      <c r="AH128" s="544"/>
      <c r="AI128" s="544"/>
      <c r="AJ128" s="544"/>
      <c r="AK128" s="544"/>
      <c r="AL128" s="544"/>
      <c r="AM128" s="544"/>
      <c r="AN128" s="544"/>
      <c r="AO128" s="544"/>
      <c r="AP128" s="501"/>
      <c r="AQ128" s="501"/>
    </row>
    <row r="129" spans="21:43" ht="28.5" customHeight="1" x14ac:dyDescent="0.25">
      <c r="U129" s="245"/>
      <c r="V129" s="245"/>
      <c r="W129" s="553" t="s">
        <v>228</v>
      </c>
      <c r="X129" s="610" t="s">
        <v>229</v>
      </c>
      <c r="Y129" s="610"/>
      <c r="Z129" s="610"/>
      <c r="AA129" s="610"/>
      <c r="AB129" s="610"/>
      <c r="AC129" s="610"/>
      <c r="AD129" s="610"/>
      <c r="AE129" s="610"/>
      <c r="AF129" s="610"/>
      <c r="AG129" s="610"/>
      <c r="AH129" s="610"/>
      <c r="AI129" s="611"/>
      <c r="AJ129" s="611"/>
      <c r="AK129" s="611"/>
      <c r="AL129" s="611"/>
      <c r="AM129" s="611"/>
      <c r="AN129" s="611"/>
      <c r="AO129" s="611"/>
      <c r="AP129" s="611"/>
      <c r="AQ129" s="611"/>
    </row>
    <row r="130" spans="21:43" x14ac:dyDescent="0.25">
      <c r="U130" s="245"/>
      <c r="V130" s="245"/>
      <c r="W130" s="554"/>
      <c r="X130" s="596" t="s">
        <v>272</v>
      </c>
      <c r="Y130" s="597"/>
      <c r="Z130" s="597"/>
      <c r="AA130" s="597"/>
      <c r="AB130" s="597"/>
      <c r="AC130" s="597"/>
      <c r="AD130" s="597"/>
      <c r="AE130" s="597"/>
      <c r="AF130" s="597"/>
      <c r="AG130" s="597"/>
      <c r="AH130" s="597"/>
      <c r="AI130" s="598"/>
      <c r="AJ130" s="598"/>
      <c r="AK130" s="598"/>
      <c r="AL130" s="598"/>
      <c r="AM130" s="598"/>
      <c r="AN130" s="598"/>
      <c r="AO130" s="598"/>
      <c r="AP130" s="598"/>
      <c r="AQ130" s="599"/>
    </row>
    <row r="131" spans="21:43" x14ac:dyDescent="0.25">
      <c r="U131" s="245"/>
      <c r="V131" s="245"/>
      <c r="W131" s="607" t="s">
        <v>231</v>
      </c>
      <c r="X131" s="571" t="s">
        <v>317</v>
      </c>
      <c r="Y131" s="547"/>
      <c r="Z131" s="547"/>
      <c r="AA131" s="547"/>
      <c r="AB131" s="547"/>
      <c r="AC131" s="547"/>
      <c r="AD131" s="547"/>
      <c r="AE131" s="547"/>
      <c r="AF131" s="547"/>
      <c r="AG131" s="547"/>
      <c r="AH131" s="547"/>
      <c r="AI131" s="547"/>
      <c r="AJ131" s="547"/>
      <c r="AK131" s="547"/>
      <c r="AL131" s="547"/>
      <c r="AM131" s="547"/>
      <c r="AN131" s="547"/>
      <c r="AO131" s="547"/>
      <c r="AP131" s="547"/>
      <c r="AQ131" s="595"/>
    </row>
    <row r="132" spans="21:43" x14ac:dyDescent="0.25">
      <c r="U132" s="245"/>
      <c r="V132" s="245"/>
      <c r="W132" s="608"/>
      <c r="X132" s="596" t="s">
        <v>271</v>
      </c>
      <c r="Y132" s="597"/>
      <c r="Z132" s="597"/>
      <c r="AA132" s="597"/>
      <c r="AB132" s="597"/>
      <c r="AC132" s="597"/>
      <c r="AD132" s="597"/>
      <c r="AE132" s="597"/>
      <c r="AF132" s="597"/>
      <c r="AG132" s="597"/>
      <c r="AH132" s="597"/>
      <c r="AI132" s="598"/>
      <c r="AJ132" s="598"/>
      <c r="AK132" s="598"/>
      <c r="AL132" s="598"/>
      <c r="AM132" s="598"/>
      <c r="AN132" s="598"/>
      <c r="AO132" s="598"/>
      <c r="AP132" s="598"/>
      <c r="AQ132" s="599"/>
    </row>
    <row r="133" spans="21:43" ht="15" customHeight="1" x14ac:dyDescent="0.25">
      <c r="U133" s="245"/>
      <c r="V133" s="245"/>
      <c r="W133" s="553" t="s">
        <v>233</v>
      </c>
      <c r="X133" s="555" t="s">
        <v>264</v>
      </c>
      <c r="Y133" s="556"/>
      <c r="Z133" s="556"/>
      <c r="AA133" s="556"/>
      <c r="AB133" s="556"/>
      <c r="AC133" s="556"/>
      <c r="AD133" s="556"/>
      <c r="AE133" s="556"/>
      <c r="AF133" s="556"/>
      <c r="AG133" s="556"/>
      <c r="AH133" s="556"/>
      <c r="AI133" s="556"/>
      <c r="AJ133" s="556"/>
      <c r="AK133" s="556"/>
      <c r="AL133" s="556"/>
      <c r="AM133" s="556"/>
      <c r="AN133" s="556"/>
      <c r="AO133" s="556"/>
      <c r="AP133" s="556"/>
      <c r="AQ133" s="581"/>
    </row>
    <row r="134" spans="21:43" x14ac:dyDescent="0.25">
      <c r="U134" s="245"/>
      <c r="V134" s="245"/>
      <c r="W134" s="554"/>
      <c r="X134" s="582"/>
      <c r="Y134" s="583"/>
      <c r="Z134" s="583"/>
      <c r="AA134" s="583"/>
      <c r="AB134" s="583"/>
      <c r="AC134" s="583"/>
      <c r="AD134" s="583"/>
      <c r="AE134" s="583"/>
      <c r="AF134" s="583"/>
      <c r="AG134" s="583"/>
      <c r="AH134" s="583"/>
      <c r="AI134" s="583"/>
      <c r="AJ134" s="583"/>
      <c r="AK134" s="583"/>
      <c r="AL134" s="583"/>
      <c r="AM134" s="583"/>
      <c r="AN134" s="583"/>
      <c r="AO134" s="583"/>
      <c r="AP134" s="583"/>
      <c r="AQ134" s="584"/>
    </row>
    <row r="135" spans="21:43" x14ac:dyDescent="0.25">
      <c r="U135" s="245"/>
      <c r="V135" s="245"/>
      <c r="W135" s="553" t="s">
        <v>234</v>
      </c>
      <c r="X135" s="555" t="s">
        <v>230</v>
      </c>
      <c r="Y135" s="556"/>
      <c r="Z135" s="556"/>
      <c r="AA135" s="556"/>
      <c r="AB135" s="556"/>
      <c r="AC135" s="556"/>
      <c r="AD135" s="556"/>
      <c r="AE135" s="556"/>
      <c r="AF135" s="556"/>
      <c r="AG135" s="556"/>
      <c r="AH135" s="556"/>
      <c r="AI135" s="556"/>
      <c r="AJ135" s="556"/>
      <c r="AK135" s="556"/>
      <c r="AL135" s="556"/>
      <c r="AM135" s="556"/>
      <c r="AN135" s="556"/>
      <c r="AO135" s="556"/>
      <c r="AP135" s="556"/>
      <c r="AQ135" s="581"/>
    </row>
    <row r="136" spans="21:43" x14ac:dyDescent="0.25">
      <c r="U136" s="245"/>
      <c r="V136" s="245"/>
      <c r="W136" s="554"/>
      <c r="X136" s="582"/>
      <c r="Y136" s="583"/>
      <c r="Z136" s="583"/>
      <c r="AA136" s="583"/>
      <c r="AB136" s="583"/>
      <c r="AC136" s="583"/>
      <c r="AD136" s="583"/>
      <c r="AE136" s="583"/>
      <c r="AF136" s="583"/>
      <c r="AG136" s="583"/>
      <c r="AH136" s="583"/>
      <c r="AI136" s="583"/>
      <c r="AJ136" s="583"/>
      <c r="AK136" s="583"/>
      <c r="AL136" s="583"/>
      <c r="AM136" s="583"/>
      <c r="AN136" s="583"/>
      <c r="AO136" s="583"/>
      <c r="AP136" s="583"/>
      <c r="AQ136" s="584"/>
    </row>
  </sheetData>
  <sheetProtection password="B3C1" sheet="1" objects="1" scenarios="1" selectLockedCells="1"/>
  <mergeCells count="136">
    <mergeCell ref="W131:W132"/>
    <mergeCell ref="X131:AQ131"/>
    <mergeCell ref="X132:AQ132"/>
    <mergeCell ref="W133:W134"/>
    <mergeCell ref="W135:W136"/>
    <mergeCell ref="W110:AP110"/>
    <mergeCell ref="V116:V121"/>
    <mergeCell ref="W126:W128"/>
    <mergeCell ref="X126:AQ128"/>
    <mergeCell ref="W129:W130"/>
    <mergeCell ref="X129:AQ129"/>
    <mergeCell ref="X130:AQ130"/>
    <mergeCell ref="W104:W105"/>
    <mergeCell ref="X104:AQ104"/>
    <mergeCell ref="X105:AQ105"/>
    <mergeCell ref="W106:W107"/>
    <mergeCell ref="X106:AQ106"/>
    <mergeCell ref="W109:AP109"/>
    <mergeCell ref="X99:AQ99"/>
    <mergeCell ref="W100:W101"/>
    <mergeCell ref="X100:AQ100"/>
    <mergeCell ref="X101:AQ101"/>
    <mergeCell ref="W102:W103"/>
    <mergeCell ref="X102:AQ102"/>
    <mergeCell ref="X103:AQ103"/>
    <mergeCell ref="AM72:AM79"/>
    <mergeCell ref="AN72:AN79"/>
    <mergeCell ref="AY65:AZ65"/>
    <mergeCell ref="BB65:BD65"/>
    <mergeCell ref="BE65:BF65"/>
    <mergeCell ref="AM65:AN65"/>
    <mergeCell ref="AP65:AQ65"/>
    <mergeCell ref="AS65:AT65"/>
    <mergeCell ref="AV65:AW65"/>
    <mergeCell ref="AY76:AY83"/>
    <mergeCell ref="AZ76:AZ83"/>
    <mergeCell ref="BB77:BB84"/>
    <mergeCell ref="BC77:BC84"/>
    <mergeCell ref="BE78:BE85"/>
    <mergeCell ref="BF78:BF85"/>
    <mergeCell ref="AP73:AP80"/>
    <mergeCell ref="AQ73:AQ80"/>
    <mergeCell ref="AS74:AS81"/>
    <mergeCell ref="AT74:AT81"/>
    <mergeCell ref="AV75:AV82"/>
    <mergeCell ref="AW75:AW82"/>
    <mergeCell ref="V67:V90"/>
    <mergeCell ref="X67:X74"/>
    <mergeCell ref="Y67:Y74"/>
    <mergeCell ref="AA68:AA75"/>
    <mergeCell ref="AB68:AB75"/>
    <mergeCell ref="AD69:AD76"/>
    <mergeCell ref="AE69:AE76"/>
    <mergeCell ref="AG65:AI65"/>
    <mergeCell ref="AJ65:AK65"/>
    <mergeCell ref="AG70:AG77"/>
    <mergeCell ref="AH70:AH77"/>
    <mergeCell ref="AJ71:AJ78"/>
    <mergeCell ref="AK71:AK78"/>
    <mergeCell ref="BB45:BB52"/>
    <mergeCell ref="BC45:BC52"/>
    <mergeCell ref="BE46:BE53"/>
    <mergeCell ref="BF46:BF53"/>
    <mergeCell ref="X63:BG63"/>
    <mergeCell ref="V64:W66"/>
    <mergeCell ref="X64:BG64"/>
    <mergeCell ref="X65:Z65"/>
    <mergeCell ref="AA65:AC65"/>
    <mergeCell ref="AD65:AF65"/>
    <mergeCell ref="AS42:AS49"/>
    <mergeCell ref="AT42:AT49"/>
    <mergeCell ref="AV43:AV50"/>
    <mergeCell ref="AW43:AW50"/>
    <mergeCell ref="AY44:AY51"/>
    <mergeCell ref="AZ44:AZ51"/>
    <mergeCell ref="AM40:AM47"/>
    <mergeCell ref="AN40:AN47"/>
    <mergeCell ref="C35:E35"/>
    <mergeCell ref="V35:V58"/>
    <mergeCell ref="X35:X42"/>
    <mergeCell ref="Y35:Y42"/>
    <mergeCell ref="C36:E36"/>
    <mergeCell ref="AP33:AQ33"/>
    <mergeCell ref="AS33:AT33"/>
    <mergeCell ref="AV33:AW33"/>
    <mergeCell ref="C41:E41"/>
    <mergeCell ref="AP41:AP48"/>
    <mergeCell ref="AQ41:AQ48"/>
    <mergeCell ref="C42:E42"/>
    <mergeCell ref="AG38:AG45"/>
    <mergeCell ref="AH38:AH45"/>
    <mergeCell ref="C39:E39"/>
    <mergeCell ref="AJ39:AJ46"/>
    <mergeCell ref="AK39:AK46"/>
    <mergeCell ref="C40:E40"/>
    <mergeCell ref="AA36:AA43"/>
    <mergeCell ref="AB36:AB43"/>
    <mergeCell ref="C37:E37"/>
    <mergeCell ref="AD37:AD44"/>
    <mergeCell ref="AE37:AE44"/>
    <mergeCell ref="C38:E38"/>
    <mergeCell ref="X31:BG31"/>
    <mergeCell ref="C32:E33"/>
    <mergeCell ref="V32:W34"/>
    <mergeCell ref="X32:BG32"/>
    <mergeCell ref="X33:Z33"/>
    <mergeCell ref="AA33:AC33"/>
    <mergeCell ref="AD33:AF33"/>
    <mergeCell ref="AG33:AI33"/>
    <mergeCell ref="AJ33:AK33"/>
    <mergeCell ref="AM33:AN33"/>
    <mergeCell ref="C34:E34"/>
    <mergeCell ref="C2:K2"/>
    <mergeCell ref="C3:K3"/>
    <mergeCell ref="B5:L5"/>
    <mergeCell ref="C7:G7"/>
    <mergeCell ref="H7:K7"/>
    <mergeCell ref="C8:G8"/>
    <mergeCell ref="H8:K8"/>
    <mergeCell ref="X133:AQ134"/>
    <mergeCell ref="X135:AQ136"/>
    <mergeCell ref="C22:E22"/>
    <mergeCell ref="C23:E23"/>
    <mergeCell ref="C24:E24"/>
    <mergeCell ref="U24:BO25"/>
    <mergeCell ref="C25:E25"/>
    <mergeCell ref="B30:S30"/>
    <mergeCell ref="C15:E16"/>
    <mergeCell ref="C17:E17"/>
    <mergeCell ref="C18:E18"/>
    <mergeCell ref="C19:E19"/>
    <mergeCell ref="C20:E20"/>
    <mergeCell ref="C21:E21"/>
    <mergeCell ref="AY33:AZ33"/>
    <mergeCell ref="BB33:BD33"/>
    <mergeCell ref="BE33:BF33"/>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V160"/>
  <sheetViews>
    <sheetView zoomScale="90" zoomScaleNormal="90" workbookViewId="0">
      <selection activeCell="E12" sqref="E12"/>
    </sheetView>
  </sheetViews>
  <sheetFormatPr defaultColWidth="9.140625" defaultRowHeight="15" x14ac:dyDescent="0.25"/>
  <cols>
    <col min="1" max="1" width="9.140625" style="333"/>
    <col min="2" max="2" width="3.28515625" style="333" customWidth="1"/>
    <col min="3" max="4" width="13.7109375" style="333" customWidth="1"/>
    <col min="5" max="5" width="17.28515625" style="333" customWidth="1"/>
    <col min="6" max="8" width="16.42578125" style="333" customWidth="1"/>
    <col min="9" max="9" width="15.42578125" style="333" customWidth="1"/>
    <col min="10" max="10" width="16.42578125" style="333" customWidth="1"/>
    <col min="11" max="11" width="20.140625" style="333" customWidth="1"/>
    <col min="12" max="17" width="23" style="333" customWidth="1"/>
    <col min="18" max="18" width="22" style="333" customWidth="1"/>
    <col min="19" max="19" width="35" style="202" customWidth="1"/>
    <col min="20" max="20" width="11.28515625" style="333" customWidth="1"/>
    <col min="21" max="21" width="13.140625" style="333" customWidth="1"/>
    <col min="22" max="22" width="10.28515625" style="333" customWidth="1"/>
    <col min="23" max="23" width="18.140625" style="333" customWidth="1"/>
    <col min="24" max="25" width="11.85546875" style="333" customWidth="1"/>
    <col min="26" max="26" width="11.85546875" style="333" hidden="1" customWidth="1"/>
    <col min="27" max="28" width="11.85546875" style="333" customWidth="1"/>
    <col min="29" max="29" width="11.85546875" style="333" hidden="1" customWidth="1"/>
    <col min="30" max="31" width="11.85546875" style="333" customWidth="1"/>
    <col min="32" max="32" width="11.85546875" style="333" hidden="1" customWidth="1"/>
    <col min="33" max="34" width="11.85546875" style="333" customWidth="1"/>
    <col min="35" max="35" width="11.85546875" style="333" hidden="1" customWidth="1"/>
    <col min="36" max="37" width="11.85546875" style="333" customWidth="1"/>
    <col min="38" max="38" width="11.85546875" style="333" hidden="1" customWidth="1"/>
    <col min="39" max="40" width="11.85546875" style="333" customWidth="1"/>
    <col min="41" max="41" width="11.85546875" style="333" hidden="1" customWidth="1"/>
    <col min="42" max="43" width="11.85546875" style="333" customWidth="1"/>
    <col min="44" max="44" width="11.85546875" style="333" hidden="1" customWidth="1"/>
    <col min="45" max="46" width="11.85546875" style="333" customWidth="1"/>
    <col min="47" max="47" width="11.85546875" style="333" hidden="1" customWidth="1"/>
    <col min="48" max="49" width="11.85546875" style="333" customWidth="1"/>
    <col min="50" max="50" width="11.85546875" style="333" hidden="1" customWidth="1"/>
    <col min="51" max="52" width="11.85546875" style="333" customWidth="1"/>
    <col min="53" max="53" width="11.85546875" style="333" hidden="1" customWidth="1"/>
    <col min="54" max="55" width="11.85546875" style="333" customWidth="1"/>
    <col min="56" max="56" width="11.85546875" style="333" hidden="1" customWidth="1"/>
    <col min="57" max="58" width="11.85546875" style="333" customWidth="1"/>
    <col min="59" max="59" width="11.85546875" style="333" hidden="1" customWidth="1"/>
    <col min="60" max="16384" width="9.140625" style="333"/>
  </cols>
  <sheetData>
    <row r="1" spans="2:100" ht="15.75" thickBot="1" x14ac:dyDescent="0.3"/>
    <row r="2" spans="2:100" ht="32.25" customHeight="1" x14ac:dyDescent="0.25">
      <c r="C2" s="487" t="s">
        <v>39</v>
      </c>
      <c r="D2" s="488"/>
      <c r="E2" s="488"/>
      <c r="F2" s="488"/>
      <c r="G2" s="488"/>
      <c r="H2" s="488"/>
      <c r="I2" s="488"/>
      <c r="J2" s="488"/>
      <c r="K2" s="489"/>
      <c r="L2" s="16"/>
      <c r="M2" s="16"/>
      <c r="N2" s="16"/>
      <c r="O2" s="16"/>
      <c r="P2" s="16"/>
    </row>
    <row r="3" spans="2:100" ht="18.75" customHeight="1" thickBot="1" x14ac:dyDescent="0.3">
      <c r="C3" s="490" t="s">
        <v>327</v>
      </c>
      <c r="D3" s="491"/>
      <c r="E3" s="491"/>
      <c r="F3" s="491"/>
      <c r="G3" s="491"/>
      <c r="H3" s="491"/>
      <c r="I3" s="491"/>
      <c r="J3" s="491"/>
      <c r="K3" s="492"/>
      <c r="L3" s="16"/>
      <c r="M3" s="16"/>
      <c r="N3" s="16"/>
      <c r="O3" s="16"/>
      <c r="P3" s="16"/>
    </row>
    <row r="4" spans="2:100" ht="18.75" customHeight="1" thickBot="1" x14ac:dyDescent="0.3">
      <c r="C4" s="17"/>
      <c r="D4" s="17"/>
      <c r="E4" s="17"/>
      <c r="F4" s="17"/>
      <c r="G4" s="17"/>
      <c r="H4" s="17"/>
      <c r="I4" s="17"/>
      <c r="J4" s="17"/>
      <c r="K4" s="17"/>
      <c r="L4" s="16"/>
      <c r="M4" s="16"/>
      <c r="N4" s="16"/>
      <c r="O4" s="16"/>
      <c r="P4" s="16"/>
    </row>
    <row r="5" spans="2:100" ht="32.25" customHeight="1" thickBot="1" x14ac:dyDescent="0.3">
      <c r="B5" s="578" t="s">
        <v>65</v>
      </c>
      <c r="C5" s="579"/>
      <c r="D5" s="579"/>
      <c r="E5" s="579"/>
      <c r="F5" s="579"/>
      <c r="G5" s="579"/>
      <c r="H5" s="579"/>
      <c r="I5" s="579"/>
      <c r="J5" s="579"/>
      <c r="K5" s="579"/>
      <c r="L5" s="580"/>
      <c r="M5" s="16"/>
      <c r="N5" s="16"/>
      <c r="O5" s="16"/>
      <c r="P5" s="16"/>
    </row>
    <row r="6" spans="2:100" ht="21" x14ac:dyDescent="0.25">
      <c r="B6" s="203"/>
      <c r="C6" s="19"/>
      <c r="D6" s="19"/>
      <c r="E6" s="19"/>
      <c r="F6" s="19"/>
      <c r="G6" s="19"/>
      <c r="H6" s="19"/>
      <c r="I6" s="19"/>
      <c r="J6" s="19"/>
      <c r="K6" s="19"/>
      <c r="L6" s="20"/>
      <c r="M6" s="16"/>
      <c r="N6" s="16"/>
      <c r="O6" s="16"/>
      <c r="P6" s="16"/>
    </row>
    <row r="7" spans="2:100" x14ac:dyDescent="0.25">
      <c r="B7" s="52"/>
      <c r="C7" s="495" t="s">
        <v>37</v>
      </c>
      <c r="D7" s="495"/>
      <c r="E7" s="495"/>
      <c r="F7" s="495"/>
      <c r="G7" s="495"/>
      <c r="H7" s="496">
        <f>Info!D4</f>
        <v>0</v>
      </c>
      <c r="I7" s="497"/>
      <c r="J7" s="497"/>
      <c r="K7" s="498"/>
      <c r="L7" s="55"/>
    </row>
    <row r="8" spans="2:100" x14ac:dyDescent="0.25">
      <c r="B8" s="52"/>
      <c r="C8" s="495" t="s">
        <v>61</v>
      </c>
      <c r="D8" s="495"/>
      <c r="E8" s="495"/>
      <c r="F8" s="495"/>
      <c r="G8" s="495"/>
      <c r="H8" s="499" t="s">
        <v>196</v>
      </c>
      <c r="I8" s="499"/>
      <c r="J8" s="499"/>
      <c r="K8" s="499"/>
      <c r="L8" s="55"/>
      <c r="AG8" s="202"/>
      <c r="CR8" s="338"/>
      <c r="CS8" s="338"/>
      <c r="CT8" s="338"/>
      <c r="CU8" s="338"/>
      <c r="CV8" s="338"/>
    </row>
    <row r="9" spans="2:100" x14ac:dyDescent="0.25">
      <c r="B9" s="52"/>
      <c r="C9" s="338"/>
      <c r="D9" s="338"/>
      <c r="E9" s="338"/>
      <c r="F9" s="338"/>
      <c r="G9" s="338"/>
      <c r="H9" s="338"/>
      <c r="I9" s="338"/>
      <c r="J9" s="338"/>
      <c r="K9" s="338"/>
      <c r="L9" s="55"/>
      <c r="CR9" s="338"/>
      <c r="CS9" s="338"/>
      <c r="CT9" s="338"/>
      <c r="CU9" s="338"/>
      <c r="CV9" s="338"/>
    </row>
    <row r="10" spans="2:100" ht="18" x14ac:dyDescent="0.25">
      <c r="B10" s="52"/>
      <c r="C10" s="338"/>
      <c r="D10" s="338"/>
      <c r="E10" s="204" t="s">
        <v>164</v>
      </c>
      <c r="F10" s="205"/>
      <c r="G10" s="206" t="s">
        <v>115</v>
      </c>
      <c r="H10" s="338"/>
      <c r="I10" s="206" t="s">
        <v>155</v>
      </c>
      <c r="J10" s="338"/>
      <c r="K10" s="207" t="s">
        <v>88</v>
      </c>
      <c r="L10" s="55"/>
      <c r="CR10" s="338"/>
      <c r="CS10" s="338"/>
      <c r="CT10" s="338"/>
      <c r="CU10" s="338"/>
      <c r="CV10" s="338"/>
    </row>
    <row r="11" spans="2:100" x14ac:dyDescent="0.25">
      <c r="B11" s="52"/>
      <c r="C11" s="338"/>
      <c r="D11" s="338"/>
      <c r="E11" s="208" t="s">
        <v>0</v>
      </c>
      <c r="F11" s="205"/>
      <c r="G11" s="208" t="s">
        <v>1</v>
      </c>
      <c r="H11" s="338"/>
      <c r="I11" s="208" t="s">
        <v>1</v>
      </c>
      <c r="J11" s="338"/>
      <c r="K11" s="209" t="s">
        <v>1</v>
      </c>
      <c r="L11" s="55"/>
      <c r="CR11" s="338"/>
      <c r="CS11" s="338"/>
      <c r="CT11" s="338"/>
      <c r="CU11" s="338"/>
      <c r="CV11" s="338"/>
    </row>
    <row r="12" spans="2:100" x14ac:dyDescent="0.25">
      <c r="B12" s="52"/>
      <c r="C12" s="338"/>
      <c r="D12" s="338"/>
      <c r="E12" s="210"/>
      <c r="F12" s="338"/>
      <c r="G12" s="210"/>
      <c r="H12" s="338"/>
      <c r="I12" s="210"/>
      <c r="J12" s="338"/>
      <c r="K12" s="211">
        <f>IF(K25&lt;0.05*I25,K25,0.05*I25)</f>
        <v>0</v>
      </c>
      <c r="L12" s="55"/>
      <c r="CR12" s="338"/>
      <c r="CS12" s="338"/>
      <c r="CT12" s="338"/>
      <c r="CU12" s="338"/>
      <c r="CV12" s="338"/>
    </row>
    <row r="13" spans="2:100" ht="15" customHeight="1" x14ac:dyDescent="0.25">
      <c r="B13" s="52"/>
      <c r="C13" s="338"/>
      <c r="D13" s="212"/>
      <c r="E13" s="338"/>
      <c r="F13" s="212"/>
      <c r="G13" s="338"/>
      <c r="H13" s="213"/>
      <c r="I13" s="338"/>
      <c r="J13" s="338"/>
      <c r="K13" s="338"/>
      <c r="L13" s="55"/>
      <c r="CR13" s="338"/>
      <c r="CS13" s="338"/>
      <c r="CT13" s="338"/>
      <c r="CU13" s="338"/>
      <c r="CV13" s="338"/>
    </row>
    <row r="14" spans="2:100" ht="37.5" customHeight="1" x14ac:dyDescent="0.25">
      <c r="B14" s="52"/>
      <c r="C14" s="214"/>
      <c r="D14" s="338"/>
      <c r="E14" s="338"/>
      <c r="F14" s="338"/>
      <c r="G14" s="338"/>
      <c r="H14" s="338"/>
      <c r="I14" s="338"/>
      <c r="J14" s="338"/>
      <c r="K14" s="338"/>
      <c r="L14" s="55"/>
      <c r="CR14" s="338"/>
      <c r="CS14" s="338"/>
      <c r="CT14" s="338"/>
      <c r="CU14" s="338"/>
      <c r="CV14" s="338"/>
    </row>
    <row r="15" spans="2:100" ht="48.75" customHeight="1" x14ac:dyDescent="0.25">
      <c r="B15" s="52"/>
      <c r="C15" s="513" t="s">
        <v>2</v>
      </c>
      <c r="D15" s="513"/>
      <c r="E15" s="513"/>
      <c r="F15" s="181" t="s">
        <v>116</v>
      </c>
      <c r="G15" s="181" t="s">
        <v>11</v>
      </c>
      <c r="H15" s="181" t="s">
        <v>12</v>
      </c>
      <c r="I15" s="182" t="s">
        <v>74</v>
      </c>
      <c r="J15" s="183" t="s">
        <v>48</v>
      </c>
      <c r="K15" s="183" t="s">
        <v>49</v>
      </c>
      <c r="L15" s="55"/>
      <c r="CR15" s="338"/>
      <c r="CS15" s="338"/>
      <c r="CT15" s="338"/>
      <c r="CU15" s="338"/>
      <c r="CV15" s="338"/>
    </row>
    <row r="16" spans="2:100" ht="15" customHeight="1" x14ac:dyDescent="0.25">
      <c r="B16" s="52"/>
      <c r="C16" s="513"/>
      <c r="D16" s="513"/>
      <c r="E16" s="513"/>
      <c r="F16" s="215" t="s">
        <v>1</v>
      </c>
      <c r="G16" s="215" t="s">
        <v>1</v>
      </c>
      <c r="H16" s="215" t="s">
        <v>1</v>
      </c>
      <c r="I16" s="215" t="s">
        <v>1</v>
      </c>
      <c r="J16" s="215" t="s">
        <v>1</v>
      </c>
      <c r="K16" s="215" t="s">
        <v>1</v>
      </c>
      <c r="L16" s="55"/>
      <c r="CR16" s="338"/>
      <c r="CS16" s="338"/>
      <c r="CT16" s="338"/>
      <c r="CU16" s="338"/>
      <c r="CV16" s="338"/>
    </row>
    <row r="17" spans="2:100" x14ac:dyDescent="0.25">
      <c r="B17" s="52"/>
      <c r="C17" s="520" t="s">
        <v>3</v>
      </c>
      <c r="D17" s="520"/>
      <c r="E17" s="520"/>
      <c r="F17" s="2"/>
      <c r="G17" s="2"/>
      <c r="H17" s="2"/>
      <c r="I17" s="217">
        <f>F17-G17-H17</f>
        <v>0</v>
      </c>
      <c r="J17" s="216"/>
      <c r="K17" s="216"/>
      <c r="L17" s="55"/>
      <c r="CR17" s="338"/>
      <c r="CS17" s="338"/>
      <c r="CT17" s="338"/>
      <c r="CU17" s="338"/>
      <c r="CV17" s="338"/>
    </row>
    <row r="18" spans="2:100" x14ac:dyDescent="0.25">
      <c r="B18" s="52"/>
      <c r="C18" s="520" t="s">
        <v>4</v>
      </c>
      <c r="D18" s="520"/>
      <c r="E18" s="520"/>
      <c r="F18" s="2"/>
      <c r="G18" s="2"/>
      <c r="H18" s="2"/>
      <c r="I18" s="217">
        <f t="shared" ref="I18:I23" si="0">F18-G18-H18</f>
        <v>0</v>
      </c>
      <c r="J18" s="216"/>
      <c r="K18" s="216"/>
      <c r="L18" s="55"/>
      <c r="CR18" s="338"/>
      <c r="CS18" s="338"/>
      <c r="CT18" s="338"/>
      <c r="CU18" s="338"/>
      <c r="CV18" s="338"/>
    </row>
    <row r="19" spans="2:100" ht="15" customHeight="1" x14ac:dyDescent="0.25">
      <c r="B19" s="52"/>
      <c r="C19" s="520" t="s">
        <v>9</v>
      </c>
      <c r="D19" s="520"/>
      <c r="E19" s="520"/>
      <c r="F19" s="2"/>
      <c r="G19" s="2"/>
      <c r="H19" s="2"/>
      <c r="I19" s="217">
        <f t="shared" si="0"/>
        <v>0</v>
      </c>
      <c r="J19" s="216"/>
      <c r="K19" s="216"/>
      <c r="L19" s="55"/>
      <c r="CR19" s="338"/>
      <c r="CS19" s="338"/>
      <c r="CT19" s="338"/>
      <c r="CU19" s="338"/>
      <c r="CV19" s="338"/>
    </row>
    <row r="20" spans="2:100" x14ac:dyDescent="0.25">
      <c r="B20" s="52"/>
      <c r="C20" s="520" t="s">
        <v>8</v>
      </c>
      <c r="D20" s="520"/>
      <c r="E20" s="520"/>
      <c r="F20" s="2"/>
      <c r="G20" s="2"/>
      <c r="H20" s="2"/>
      <c r="I20" s="217">
        <f t="shared" si="0"/>
        <v>0</v>
      </c>
      <c r="J20" s="216"/>
      <c r="K20" s="216"/>
      <c r="L20" s="55"/>
      <c r="CR20" s="338"/>
      <c r="CS20" s="338"/>
      <c r="CT20" s="338"/>
      <c r="CU20" s="338"/>
      <c r="CV20" s="338"/>
    </row>
    <row r="21" spans="2:100" x14ac:dyDescent="0.25">
      <c r="B21" s="52"/>
      <c r="C21" s="520" t="s">
        <v>7</v>
      </c>
      <c r="D21" s="520"/>
      <c r="E21" s="520"/>
      <c r="F21" s="2"/>
      <c r="G21" s="2"/>
      <c r="H21" s="2"/>
      <c r="I21" s="217">
        <f>F21-G21-H21</f>
        <v>0</v>
      </c>
      <c r="J21" s="216"/>
      <c r="K21" s="216"/>
      <c r="L21" s="55"/>
      <c r="CR21" s="338"/>
      <c r="CS21" s="338"/>
      <c r="CT21" s="338"/>
      <c r="CU21" s="338"/>
      <c r="CV21" s="338"/>
    </row>
    <row r="22" spans="2:100" x14ac:dyDescent="0.25">
      <c r="B22" s="52"/>
      <c r="C22" s="520" t="s">
        <v>110</v>
      </c>
      <c r="D22" s="520"/>
      <c r="E22" s="520"/>
      <c r="F22" s="2"/>
      <c r="G22" s="2"/>
      <c r="H22" s="2"/>
      <c r="I22" s="217">
        <f t="shared" si="0"/>
        <v>0</v>
      </c>
      <c r="J22" s="216"/>
      <c r="K22" s="216"/>
      <c r="L22" s="55"/>
      <c r="CR22" s="338"/>
      <c r="CS22" s="338"/>
      <c r="CT22" s="338"/>
      <c r="CU22" s="338"/>
      <c r="CV22" s="338"/>
    </row>
    <row r="23" spans="2:100" x14ac:dyDescent="0.25">
      <c r="B23" s="52"/>
      <c r="C23" s="520" t="s">
        <v>111</v>
      </c>
      <c r="D23" s="520"/>
      <c r="E23" s="520"/>
      <c r="F23" s="2"/>
      <c r="G23" s="2"/>
      <c r="H23" s="2"/>
      <c r="I23" s="217">
        <f t="shared" si="0"/>
        <v>0</v>
      </c>
      <c r="J23" s="216"/>
      <c r="K23" s="216"/>
      <c r="L23" s="55"/>
      <c r="CR23" s="338"/>
      <c r="CS23" s="338"/>
      <c r="CT23" s="338"/>
      <c r="CU23" s="338"/>
      <c r="CV23" s="338"/>
    </row>
    <row r="24" spans="2:100" x14ac:dyDescent="0.25">
      <c r="B24" s="52"/>
      <c r="C24" s="520" t="s">
        <v>112</v>
      </c>
      <c r="D24" s="520"/>
      <c r="E24" s="520"/>
      <c r="F24" s="2"/>
      <c r="G24" s="2"/>
      <c r="H24" s="2"/>
      <c r="I24" s="217">
        <f>F24-G24-H24</f>
        <v>0</v>
      </c>
      <c r="J24" s="216"/>
      <c r="K24" s="216"/>
      <c r="L24" s="55"/>
      <c r="U24" s="493" t="s">
        <v>199</v>
      </c>
      <c r="V24" s="494"/>
      <c r="W24" s="494"/>
      <c r="X24" s="494"/>
      <c r="Y24" s="494"/>
      <c r="Z24" s="494"/>
      <c r="AA24" s="494"/>
      <c r="AB24" s="494"/>
      <c r="AC24" s="494"/>
      <c r="AD24" s="494"/>
      <c r="AE24" s="494"/>
      <c r="AF24" s="494"/>
      <c r="AG24" s="494"/>
      <c r="AH24" s="494"/>
      <c r="AI24" s="494"/>
      <c r="AJ24" s="494"/>
      <c r="AK24" s="494"/>
      <c r="AL24" s="494"/>
      <c r="AM24" s="494"/>
      <c r="AN24" s="494"/>
      <c r="AO24" s="494"/>
      <c r="AP24" s="494"/>
      <c r="AQ24" s="494"/>
      <c r="AR24" s="494"/>
      <c r="AS24" s="494"/>
      <c r="AT24" s="494"/>
      <c r="AU24" s="494"/>
      <c r="AV24" s="494"/>
      <c r="AW24" s="494"/>
      <c r="AX24" s="494"/>
      <c r="AY24" s="494"/>
      <c r="AZ24" s="494"/>
      <c r="BA24" s="494"/>
      <c r="BB24" s="494"/>
      <c r="BC24" s="494"/>
      <c r="BD24" s="494"/>
      <c r="BE24" s="494"/>
      <c r="BF24" s="494"/>
      <c r="BG24" s="494"/>
      <c r="BH24" s="494"/>
      <c r="BI24" s="494"/>
      <c r="BJ24" s="494"/>
      <c r="BK24" s="494"/>
      <c r="BL24" s="494"/>
      <c r="BM24" s="494"/>
      <c r="BN24" s="494"/>
      <c r="BO24" s="494"/>
      <c r="CR24" s="338"/>
      <c r="CS24" s="338"/>
      <c r="CT24" s="338"/>
      <c r="CU24" s="338"/>
      <c r="CV24" s="338"/>
    </row>
    <row r="25" spans="2:100" x14ac:dyDescent="0.25">
      <c r="B25" s="52"/>
      <c r="C25" s="495" t="s">
        <v>73</v>
      </c>
      <c r="D25" s="495"/>
      <c r="E25" s="495"/>
      <c r="F25" s="218">
        <f>SUM(F17:F24)</f>
        <v>0</v>
      </c>
      <c r="G25" s="218">
        <f t="shared" ref="G25:H25" si="1">SUM(G17:G24)</f>
        <v>0</v>
      </c>
      <c r="H25" s="218">
        <f t="shared" si="1"/>
        <v>0</v>
      </c>
      <c r="I25" s="218">
        <f>SUM(I17:I24)</f>
        <v>0</v>
      </c>
      <c r="J25" s="218">
        <f>SUM(J17:J24)</f>
        <v>0</v>
      </c>
      <c r="K25" s="218">
        <f>SUM(K17:K24)</f>
        <v>0</v>
      </c>
      <c r="L25" s="55"/>
      <c r="U25" s="494"/>
      <c r="V25" s="494"/>
      <c r="W25" s="494"/>
      <c r="X25" s="494"/>
      <c r="Y25" s="494"/>
      <c r="Z25" s="494"/>
      <c r="AA25" s="494"/>
      <c r="AB25" s="494"/>
      <c r="AC25" s="494"/>
      <c r="AD25" s="494"/>
      <c r="AE25" s="494"/>
      <c r="AF25" s="494"/>
      <c r="AG25" s="494"/>
      <c r="AH25" s="494"/>
      <c r="AI25" s="494"/>
      <c r="AJ25" s="494"/>
      <c r="AK25" s="494"/>
      <c r="AL25" s="494"/>
      <c r="AM25" s="494"/>
      <c r="AN25" s="494"/>
      <c r="AO25" s="494"/>
      <c r="AP25" s="494"/>
      <c r="AQ25" s="494"/>
      <c r="AR25" s="494"/>
      <c r="AS25" s="494"/>
      <c r="AT25" s="494"/>
      <c r="AU25" s="494"/>
      <c r="AV25" s="494"/>
      <c r="AW25" s="494"/>
      <c r="AX25" s="494"/>
      <c r="AY25" s="494"/>
      <c r="AZ25" s="494"/>
      <c r="BA25" s="494"/>
      <c r="BB25" s="494"/>
      <c r="BC25" s="494"/>
      <c r="BD25" s="494"/>
      <c r="BE25" s="494"/>
      <c r="BF25" s="494"/>
      <c r="BG25" s="494"/>
      <c r="BH25" s="494"/>
      <c r="BI25" s="494"/>
      <c r="BJ25" s="494"/>
      <c r="BK25" s="494"/>
      <c r="BL25" s="494"/>
      <c r="BM25" s="494"/>
      <c r="BN25" s="494"/>
      <c r="BO25" s="494"/>
      <c r="CR25" s="338"/>
      <c r="CS25" s="338"/>
      <c r="CT25" s="338"/>
      <c r="CU25" s="338"/>
      <c r="CV25" s="338"/>
    </row>
    <row r="26" spans="2:100" ht="15.75" thickBot="1" x14ac:dyDescent="0.3">
      <c r="B26" s="57"/>
      <c r="C26" s="219"/>
      <c r="D26" s="219"/>
      <c r="E26" s="219"/>
      <c r="F26" s="220"/>
      <c r="G26" s="220"/>
      <c r="H26" s="220"/>
      <c r="I26" s="220"/>
      <c r="J26" s="58"/>
      <c r="K26" s="58"/>
      <c r="L26" s="60"/>
      <c r="CR26" s="338"/>
      <c r="CS26" s="338"/>
      <c r="CT26" s="338"/>
      <c r="CU26" s="338"/>
      <c r="CV26" s="338"/>
    </row>
    <row r="27" spans="2:100" x14ac:dyDescent="0.25">
      <c r="B27" s="338"/>
      <c r="C27" s="344"/>
      <c r="D27" s="344"/>
      <c r="E27" s="344"/>
      <c r="F27" s="221"/>
      <c r="G27" s="221"/>
      <c r="H27" s="221"/>
      <c r="I27" s="221"/>
      <c r="J27" s="338"/>
      <c r="K27" s="338"/>
      <c r="L27" s="338"/>
      <c r="CR27" s="338"/>
      <c r="CS27" s="338"/>
      <c r="CT27" s="338"/>
      <c r="CU27" s="338"/>
      <c r="CV27" s="338"/>
    </row>
    <row r="28" spans="2:100" x14ac:dyDescent="0.25">
      <c r="B28" s="338"/>
      <c r="C28" s="344"/>
      <c r="D28" s="344"/>
      <c r="E28" s="344"/>
      <c r="F28" s="221"/>
      <c r="G28" s="221"/>
      <c r="H28" s="221"/>
      <c r="I28" s="222"/>
      <c r="J28" s="222"/>
      <c r="K28" s="338"/>
      <c r="L28" s="338"/>
      <c r="CR28" s="338"/>
      <c r="CS28" s="338"/>
      <c r="CT28" s="338"/>
      <c r="CU28" s="338"/>
      <c r="CV28" s="338"/>
    </row>
    <row r="29" spans="2:100" ht="21.75" thickBot="1" x14ac:dyDescent="0.3">
      <c r="B29" s="338"/>
      <c r="C29" s="344"/>
      <c r="D29" s="344"/>
      <c r="E29" s="344"/>
      <c r="F29" s="221"/>
      <c r="G29" s="221"/>
      <c r="H29" s="221"/>
      <c r="I29" s="223"/>
      <c r="J29" s="223"/>
      <c r="K29" s="338"/>
      <c r="L29" s="338"/>
      <c r="U29" s="350" t="s">
        <v>198</v>
      </c>
      <c r="Z29" s="202"/>
      <c r="CR29" s="338"/>
      <c r="CS29" s="338"/>
      <c r="CT29" s="338"/>
      <c r="CU29" s="338"/>
      <c r="CV29" s="338"/>
    </row>
    <row r="30" spans="2:100" ht="15.75" x14ac:dyDescent="0.25">
      <c r="B30" s="585" t="s">
        <v>62</v>
      </c>
      <c r="C30" s="586"/>
      <c r="D30" s="586"/>
      <c r="E30" s="586"/>
      <c r="F30" s="586"/>
      <c r="G30" s="586"/>
      <c r="H30" s="586"/>
      <c r="I30" s="586"/>
      <c r="J30" s="586"/>
      <c r="K30" s="586"/>
      <c r="L30" s="586"/>
      <c r="M30" s="586"/>
      <c r="N30" s="586"/>
      <c r="O30" s="586"/>
      <c r="P30" s="587"/>
      <c r="Q30" s="587"/>
      <c r="R30" s="587"/>
      <c r="S30" s="588"/>
      <c r="U30" s="203"/>
      <c r="V30" s="224"/>
      <c r="W30" s="224"/>
      <c r="X30" s="224"/>
      <c r="Y30" s="224"/>
      <c r="Z30" s="225"/>
      <c r="AA30" s="224"/>
      <c r="AB30" s="224"/>
      <c r="AC30" s="224"/>
      <c r="AD30" s="224"/>
      <c r="AE30" s="224"/>
      <c r="AF30" s="224"/>
      <c r="AG30" s="224"/>
      <c r="AH30" s="224"/>
      <c r="AI30" s="224"/>
      <c r="AJ30" s="224"/>
      <c r="AK30" s="224"/>
      <c r="AL30" s="224"/>
      <c r="AM30" s="224"/>
      <c r="AN30" s="224"/>
      <c r="AO30" s="224"/>
      <c r="AP30" s="224"/>
      <c r="AQ30" s="224"/>
      <c r="AR30" s="224"/>
      <c r="AS30" s="224"/>
      <c r="AT30" s="224"/>
      <c r="AU30" s="224"/>
      <c r="AV30" s="224"/>
      <c r="AW30" s="224"/>
      <c r="AX30" s="224"/>
      <c r="AY30" s="224"/>
      <c r="AZ30" s="224"/>
      <c r="BA30" s="224"/>
      <c r="BB30" s="224"/>
      <c r="BC30" s="224"/>
      <c r="BD30" s="224"/>
      <c r="BE30" s="224"/>
      <c r="BF30" s="224"/>
      <c r="BG30" s="224"/>
      <c r="BH30" s="226"/>
      <c r="CR30" s="338"/>
      <c r="CS30" s="338"/>
      <c r="CT30" s="338"/>
      <c r="CU30" s="338"/>
      <c r="CV30" s="338"/>
    </row>
    <row r="31" spans="2:100" ht="15" customHeight="1" x14ac:dyDescent="0.25">
      <c r="B31" s="187"/>
      <c r="C31" s="227"/>
      <c r="D31" s="227"/>
      <c r="E31" s="227"/>
      <c r="F31" s="228"/>
      <c r="G31" s="228"/>
      <c r="H31" s="228"/>
      <c r="I31" s="228"/>
      <c r="J31" s="229"/>
      <c r="K31" s="229"/>
      <c r="L31" s="229"/>
      <c r="M31" s="229"/>
      <c r="N31" s="229"/>
      <c r="O31" s="229"/>
      <c r="P31" s="229"/>
      <c r="Q31" s="229"/>
      <c r="R31" s="229"/>
      <c r="S31" s="230"/>
      <c r="U31" s="52"/>
      <c r="V31" s="338"/>
      <c r="W31" s="338"/>
      <c r="X31" s="500" t="s">
        <v>197</v>
      </c>
      <c r="Y31" s="501"/>
      <c r="Z31" s="501"/>
      <c r="AA31" s="501"/>
      <c r="AB31" s="501"/>
      <c r="AC31" s="501"/>
      <c r="AD31" s="501"/>
      <c r="AE31" s="501"/>
      <c r="AF31" s="501"/>
      <c r="AG31" s="501"/>
      <c r="AH31" s="501"/>
      <c r="AI31" s="501"/>
      <c r="AJ31" s="501"/>
      <c r="AK31" s="501"/>
      <c r="AL31" s="501"/>
      <c r="AM31" s="501"/>
      <c r="AN31" s="501"/>
      <c r="AO31" s="501"/>
      <c r="AP31" s="501"/>
      <c r="AQ31" s="501"/>
      <c r="AR31" s="501"/>
      <c r="AS31" s="501"/>
      <c r="AT31" s="501"/>
      <c r="AU31" s="501"/>
      <c r="AV31" s="501"/>
      <c r="AW31" s="501"/>
      <c r="AX31" s="501"/>
      <c r="AY31" s="501"/>
      <c r="AZ31" s="501"/>
      <c r="BA31" s="501"/>
      <c r="BB31" s="501"/>
      <c r="BC31" s="501"/>
      <c r="BD31" s="501"/>
      <c r="BE31" s="501"/>
      <c r="BF31" s="501"/>
      <c r="BG31" s="501"/>
      <c r="BH31" s="231"/>
      <c r="CR31" s="338"/>
      <c r="CS31" s="338"/>
      <c r="CT31" s="338"/>
      <c r="CU31" s="338"/>
      <c r="CV31" s="338"/>
    </row>
    <row r="32" spans="2:100" ht="83.25" customHeight="1" x14ac:dyDescent="0.25">
      <c r="B32" s="187"/>
      <c r="C32" s="589" t="s">
        <v>2</v>
      </c>
      <c r="D32" s="589"/>
      <c r="E32" s="589"/>
      <c r="F32" s="91" t="s">
        <v>216</v>
      </c>
      <c r="G32" s="91" t="s">
        <v>217</v>
      </c>
      <c r="H32" s="91" t="s">
        <v>218</v>
      </c>
      <c r="I32" s="91" t="s">
        <v>129</v>
      </c>
      <c r="J32" s="91" t="s">
        <v>219</v>
      </c>
      <c r="K32" s="91" t="s">
        <v>220</v>
      </c>
      <c r="L32" s="91" t="s">
        <v>221</v>
      </c>
      <c r="M32" s="91" t="s">
        <v>133</v>
      </c>
      <c r="N32" s="91" t="s">
        <v>222</v>
      </c>
      <c r="O32" s="91" t="s">
        <v>223</v>
      </c>
      <c r="P32" s="91" t="s">
        <v>134</v>
      </c>
      <c r="Q32" s="91" t="s">
        <v>135</v>
      </c>
      <c r="R32" s="91" t="s">
        <v>224</v>
      </c>
      <c r="S32" s="153" t="s">
        <v>225</v>
      </c>
      <c r="U32" s="52"/>
      <c r="V32" s="499" t="s">
        <v>117</v>
      </c>
      <c r="W32" s="499"/>
      <c r="X32" s="500" t="s">
        <v>77</v>
      </c>
      <c r="Y32" s="500"/>
      <c r="Z32" s="500"/>
      <c r="AA32" s="500"/>
      <c r="AB32" s="500"/>
      <c r="AC32" s="500"/>
      <c r="AD32" s="500"/>
      <c r="AE32" s="500"/>
      <c r="AF32" s="500"/>
      <c r="AG32" s="500"/>
      <c r="AH32" s="500"/>
      <c r="AI32" s="500"/>
      <c r="AJ32" s="500"/>
      <c r="AK32" s="500"/>
      <c r="AL32" s="500"/>
      <c r="AM32" s="500"/>
      <c r="AN32" s="500"/>
      <c r="AO32" s="500"/>
      <c r="AP32" s="508"/>
      <c r="AQ32" s="508"/>
      <c r="AR32" s="508"/>
      <c r="AS32" s="508"/>
      <c r="AT32" s="508"/>
      <c r="AU32" s="508"/>
      <c r="AV32" s="508"/>
      <c r="AW32" s="508"/>
      <c r="AX32" s="508"/>
      <c r="AY32" s="508"/>
      <c r="AZ32" s="508"/>
      <c r="BA32" s="508"/>
      <c r="BB32" s="508"/>
      <c r="BC32" s="508"/>
      <c r="BD32" s="508"/>
      <c r="BE32" s="508"/>
      <c r="BF32" s="508"/>
      <c r="BG32" s="501"/>
      <c r="BH32" s="231"/>
      <c r="CR32" s="338"/>
      <c r="CS32" s="338"/>
      <c r="CT32" s="338"/>
      <c r="CU32" s="338"/>
      <c r="CV32" s="338"/>
    </row>
    <row r="33" spans="2:100" x14ac:dyDescent="0.25">
      <c r="B33" s="187"/>
      <c r="C33" s="589"/>
      <c r="D33" s="589"/>
      <c r="E33" s="589"/>
      <c r="F33" s="94" t="s">
        <v>1</v>
      </c>
      <c r="G33" s="94" t="s">
        <v>1</v>
      </c>
      <c r="H33" s="94" t="s">
        <v>1</v>
      </c>
      <c r="I33" s="95" t="s">
        <v>1</v>
      </c>
      <c r="J33" s="95" t="s">
        <v>1</v>
      </c>
      <c r="K33" s="94" t="s">
        <v>1</v>
      </c>
      <c r="L33" s="96" t="s">
        <v>1</v>
      </c>
      <c r="M33" s="96" t="s">
        <v>1</v>
      </c>
      <c r="N33" s="96" t="s">
        <v>1</v>
      </c>
      <c r="O33" s="96" t="s">
        <v>1</v>
      </c>
      <c r="P33" s="96" t="s">
        <v>1</v>
      </c>
      <c r="Q33" s="96" t="s">
        <v>1</v>
      </c>
      <c r="R33" s="96" t="s">
        <v>1</v>
      </c>
      <c r="S33" s="97" t="s">
        <v>1</v>
      </c>
      <c r="U33" s="52"/>
      <c r="V33" s="499"/>
      <c r="W33" s="499"/>
      <c r="X33" s="512">
        <v>42278</v>
      </c>
      <c r="Y33" s="590"/>
      <c r="Z33" s="590"/>
      <c r="AA33" s="512">
        <v>42309</v>
      </c>
      <c r="AB33" s="512"/>
      <c r="AC33" s="500"/>
      <c r="AD33" s="512">
        <v>42339</v>
      </c>
      <c r="AE33" s="512"/>
      <c r="AF33" s="500"/>
      <c r="AG33" s="512">
        <v>42370</v>
      </c>
      <c r="AH33" s="512"/>
      <c r="AI33" s="500"/>
      <c r="AJ33" s="512">
        <v>42401</v>
      </c>
      <c r="AK33" s="512"/>
      <c r="AL33" s="339"/>
      <c r="AM33" s="512">
        <v>42430</v>
      </c>
      <c r="AN33" s="512"/>
      <c r="AO33" s="339"/>
      <c r="AP33" s="512">
        <v>42461</v>
      </c>
      <c r="AQ33" s="512"/>
      <c r="AR33" s="339"/>
      <c r="AS33" s="512">
        <v>42491</v>
      </c>
      <c r="AT33" s="512"/>
      <c r="AU33" s="339"/>
      <c r="AV33" s="512">
        <v>42522</v>
      </c>
      <c r="AW33" s="512"/>
      <c r="AX33" s="339"/>
      <c r="AY33" s="512">
        <v>42552</v>
      </c>
      <c r="AZ33" s="512"/>
      <c r="BA33" s="339"/>
      <c r="BB33" s="512">
        <v>42583</v>
      </c>
      <c r="BC33" s="512"/>
      <c r="BD33" s="512"/>
      <c r="BE33" s="512">
        <v>42614</v>
      </c>
      <c r="BF33" s="512"/>
      <c r="BG33" s="339"/>
      <c r="BH33" s="55"/>
      <c r="CR33" s="338"/>
      <c r="CS33" s="338"/>
      <c r="CT33" s="338"/>
      <c r="CU33" s="338"/>
      <c r="CV33" s="338"/>
    </row>
    <row r="34" spans="2:100" ht="60" customHeight="1" x14ac:dyDescent="0.25">
      <c r="B34" s="187"/>
      <c r="C34" s="520" t="s">
        <v>3</v>
      </c>
      <c r="D34" s="520"/>
      <c r="E34" s="520"/>
      <c r="F34" s="154"/>
      <c r="G34" s="154"/>
      <c r="H34" s="154"/>
      <c r="I34" s="154"/>
      <c r="J34" s="154"/>
      <c r="K34" s="154"/>
      <c r="L34" s="154"/>
      <c r="M34" s="154"/>
      <c r="N34" s="154"/>
      <c r="O34" s="154"/>
      <c r="P34" s="154"/>
      <c r="Q34" s="154"/>
      <c r="R34" s="154"/>
      <c r="S34" s="188"/>
      <c r="U34" s="52"/>
      <c r="V34" s="499"/>
      <c r="W34" s="499"/>
      <c r="X34" s="89" t="s">
        <v>226</v>
      </c>
      <c r="Y34" s="89" t="s">
        <v>227</v>
      </c>
      <c r="Z34" s="169" t="s">
        <v>75</v>
      </c>
      <c r="AA34" s="89" t="s">
        <v>226</v>
      </c>
      <c r="AB34" s="89" t="s">
        <v>227</v>
      </c>
      <c r="AC34" s="169" t="s">
        <v>75</v>
      </c>
      <c r="AD34" s="89" t="s">
        <v>226</v>
      </c>
      <c r="AE34" s="89" t="s">
        <v>227</v>
      </c>
      <c r="AF34" s="169" t="s">
        <v>75</v>
      </c>
      <c r="AG34" s="89" t="s">
        <v>226</v>
      </c>
      <c r="AH34" s="89" t="s">
        <v>227</v>
      </c>
      <c r="AI34" s="169" t="s">
        <v>75</v>
      </c>
      <c r="AJ34" s="89" t="s">
        <v>226</v>
      </c>
      <c r="AK34" s="89" t="s">
        <v>227</v>
      </c>
      <c r="AL34" s="169" t="s">
        <v>75</v>
      </c>
      <c r="AM34" s="89" t="s">
        <v>226</v>
      </c>
      <c r="AN34" s="89" t="s">
        <v>227</v>
      </c>
      <c r="AO34" s="169" t="s">
        <v>75</v>
      </c>
      <c r="AP34" s="89" t="s">
        <v>226</v>
      </c>
      <c r="AQ34" s="89" t="s">
        <v>227</v>
      </c>
      <c r="AR34" s="169" t="s">
        <v>75</v>
      </c>
      <c r="AS34" s="89" t="s">
        <v>226</v>
      </c>
      <c r="AT34" s="89" t="s">
        <v>227</v>
      </c>
      <c r="AU34" s="169" t="s">
        <v>75</v>
      </c>
      <c r="AV34" s="89" t="s">
        <v>226</v>
      </c>
      <c r="AW34" s="89" t="s">
        <v>227</v>
      </c>
      <c r="AX34" s="169" t="s">
        <v>75</v>
      </c>
      <c r="AY34" s="89" t="s">
        <v>226</v>
      </c>
      <c r="AZ34" s="89" t="s">
        <v>227</v>
      </c>
      <c r="BA34" s="169" t="s">
        <v>75</v>
      </c>
      <c r="BB34" s="89" t="s">
        <v>226</v>
      </c>
      <c r="BC34" s="89" t="s">
        <v>227</v>
      </c>
      <c r="BD34" s="169" t="s">
        <v>75</v>
      </c>
      <c r="BE34" s="89" t="s">
        <v>226</v>
      </c>
      <c r="BF34" s="89" t="s">
        <v>227</v>
      </c>
      <c r="BG34" s="169" t="s">
        <v>75</v>
      </c>
      <c r="BH34" s="55"/>
      <c r="CR34" s="338"/>
      <c r="CS34" s="338"/>
      <c r="CT34" s="338"/>
      <c r="CU34" s="338"/>
      <c r="CV34" s="338"/>
    </row>
    <row r="35" spans="2:100" ht="15" customHeight="1" x14ac:dyDescent="0.25">
      <c r="B35" s="187"/>
      <c r="C35" s="520" t="s">
        <v>4</v>
      </c>
      <c r="D35" s="520"/>
      <c r="E35" s="520"/>
      <c r="F35" s="154"/>
      <c r="G35" s="154"/>
      <c r="H35" s="154"/>
      <c r="I35" s="154"/>
      <c r="J35" s="154"/>
      <c r="K35" s="154"/>
      <c r="L35" s="154"/>
      <c r="M35" s="154"/>
      <c r="N35" s="154"/>
      <c r="O35" s="154"/>
      <c r="P35" s="154"/>
      <c r="Q35" s="154"/>
      <c r="R35" s="154"/>
      <c r="S35" s="188"/>
      <c r="U35" s="52"/>
      <c r="V35" s="514" t="s">
        <v>76</v>
      </c>
      <c r="W35" s="36">
        <v>42309</v>
      </c>
      <c r="X35" s="591"/>
      <c r="Y35" s="591"/>
      <c r="Z35" s="347"/>
      <c r="AA35" s="176"/>
      <c r="AB35" s="176"/>
      <c r="AC35" s="347"/>
      <c r="AD35" s="176"/>
      <c r="AE35" s="176"/>
      <c r="AF35" s="347"/>
      <c r="AG35" s="176"/>
      <c r="AH35" s="176"/>
      <c r="AI35" s="347"/>
      <c r="AJ35" s="176"/>
      <c r="AK35" s="176"/>
      <c r="AL35" s="347"/>
      <c r="AM35" s="176"/>
      <c r="AN35" s="176"/>
      <c r="AO35" s="347"/>
      <c r="AP35" s="176"/>
      <c r="AQ35" s="176"/>
      <c r="AR35" s="347"/>
      <c r="AS35" s="176"/>
      <c r="AT35" s="176"/>
      <c r="AU35" s="347"/>
      <c r="AV35" s="176"/>
      <c r="AW35" s="176"/>
      <c r="AX35" s="347"/>
      <c r="AY35" s="176"/>
      <c r="AZ35" s="176"/>
      <c r="BA35" s="347"/>
      <c r="BB35" s="176"/>
      <c r="BC35" s="176"/>
      <c r="BD35" s="347"/>
      <c r="BE35" s="176"/>
      <c r="BF35" s="176"/>
      <c r="BG35" s="347"/>
      <c r="BH35" s="55"/>
      <c r="CR35" s="338"/>
      <c r="CS35" s="338"/>
      <c r="CT35" s="338"/>
      <c r="CU35" s="338"/>
      <c r="CV35" s="338"/>
    </row>
    <row r="36" spans="2:100" x14ac:dyDescent="0.25">
      <c r="B36" s="187"/>
      <c r="C36" s="520" t="s">
        <v>9</v>
      </c>
      <c r="D36" s="520"/>
      <c r="E36" s="520"/>
      <c r="F36" s="154"/>
      <c r="G36" s="154"/>
      <c r="H36" s="154"/>
      <c r="I36" s="154"/>
      <c r="J36" s="154"/>
      <c r="K36" s="154"/>
      <c r="L36" s="154"/>
      <c r="M36" s="154"/>
      <c r="N36" s="154"/>
      <c r="O36" s="154"/>
      <c r="P36" s="154"/>
      <c r="Q36" s="154"/>
      <c r="R36" s="154"/>
      <c r="S36" s="188"/>
      <c r="U36" s="52"/>
      <c r="V36" s="514"/>
      <c r="W36" s="36">
        <f>W35+31</f>
        <v>42340</v>
      </c>
      <c r="X36" s="591"/>
      <c r="Y36" s="591"/>
      <c r="Z36" s="347"/>
      <c r="AA36" s="591"/>
      <c r="AB36" s="591"/>
      <c r="AC36" s="347"/>
      <c r="AD36" s="176"/>
      <c r="AE36" s="176"/>
      <c r="AF36" s="347"/>
      <c r="AG36" s="176"/>
      <c r="AH36" s="176"/>
      <c r="AI36" s="347"/>
      <c r="AJ36" s="176"/>
      <c r="AK36" s="176"/>
      <c r="AL36" s="347"/>
      <c r="AM36" s="176"/>
      <c r="AN36" s="176"/>
      <c r="AO36" s="347"/>
      <c r="AP36" s="176"/>
      <c r="AQ36" s="176"/>
      <c r="AR36" s="347"/>
      <c r="AS36" s="176"/>
      <c r="AT36" s="176"/>
      <c r="AU36" s="347"/>
      <c r="AV36" s="176"/>
      <c r="AW36" s="176"/>
      <c r="AX36" s="347"/>
      <c r="AY36" s="176"/>
      <c r="AZ36" s="176"/>
      <c r="BA36" s="347"/>
      <c r="BB36" s="176"/>
      <c r="BC36" s="176"/>
      <c r="BD36" s="347"/>
      <c r="BE36" s="176"/>
      <c r="BF36" s="176"/>
      <c r="BG36" s="347"/>
      <c r="BH36" s="55"/>
      <c r="CR36" s="338"/>
      <c r="CS36" s="338"/>
      <c r="CT36" s="338"/>
      <c r="CU36" s="338"/>
      <c r="CV36" s="338"/>
    </row>
    <row r="37" spans="2:100" x14ac:dyDescent="0.25">
      <c r="B37" s="187"/>
      <c r="C37" s="520" t="s">
        <v>8</v>
      </c>
      <c r="D37" s="520"/>
      <c r="E37" s="520"/>
      <c r="F37" s="154"/>
      <c r="G37" s="154"/>
      <c r="H37" s="154"/>
      <c r="I37" s="154"/>
      <c r="J37" s="154"/>
      <c r="K37" s="154"/>
      <c r="L37" s="154"/>
      <c r="M37" s="154"/>
      <c r="N37" s="154"/>
      <c r="O37" s="154"/>
      <c r="P37" s="154"/>
      <c r="Q37" s="154"/>
      <c r="R37" s="154"/>
      <c r="S37" s="188"/>
      <c r="U37" s="52"/>
      <c r="V37" s="514"/>
      <c r="W37" s="36">
        <f t="shared" ref="W37:W70" si="2">W36+31</f>
        <v>42371</v>
      </c>
      <c r="X37" s="591"/>
      <c r="Y37" s="591"/>
      <c r="Z37" s="347"/>
      <c r="AA37" s="591"/>
      <c r="AB37" s="591"/>
      <c r="AC37" s="347"/>
      <c r="AD37" s="591"/>
      <c r="AE37" s="591"/>
      <c r="AF37" s="347"/>
      <c r="AG37" s="176"/>
      <c r="AH37" s="176"/>
      <c r="AI37" s="347"/>
      <c r="AJ37" s="176"/>
      <c r="AK37" s="176"/>
      <c r="AL37" s="347"/>
      <c r="AM37" s="176"/>
      <c r="AN37" s="176"/>
      <c r="AO37" s="347"/>
      <c r="AP37" s="176"/>
      <c r="AQ37" s="176"/>
      <c r="AR37" s="347"/>
      <c r="AS37" s="176"/>
      <c r="AT37" s="176"/>
      <c r="AU37" s="347"/>
      <c r="AV37" s="176"/>
      <c r="AW37" s="176"/>
      <c r="AX37" s="347"/>
      <c r="AY37" s="176"/>
      <c r="AZ37" s="176"/>
      <c r="BA37" s="347"/>
      <c r="BB37" s="176"/>
      <c r="BC37" s="176"/>
      <c r="BD37" s="347"/>
      <c r="BE37" s="176"/>
      <c r="BF37" s="176"/>
      <c r="BG37" s="347"/>
      <c r="BH37" s="55"/>
      <c r="CR37" s="338"/>
      <c r="CS37" s="338"/>
      <c r="CT37" s="338"/>
      <c r="CU37" s="338"/>
      <c r="CV37" s="338"/>
    </row>
    <row r="38" spans="2:100" x14ac:dyDescent="0.25">
      <c r="B38" s="187"/>
      <c r="C38" s="520" t="s">
        <v>7</v>
      </c>
      <c r="D38" s="520"/>
      <c r="E38" s="520"/>
      <c r="F38" s="154"/>
      <c r="G38" s="154"/>
      <c r="H38" s="154"/>
      <c r="I38" s="154"/>
      <c r="J38" s="154"/>
      <c r="K38" s="154"/>
      <c r="L38" s="154"/>
      <c r="M38" s="154"/>
      <c r="N38" s="154"/>
      <c r="O38" s="154"/>
      <c r="P38" s="154"/>
      <c r="Q38" s="154"/>
      <c r="R38" s="154"/>
      <c r="S38" s="188"/>
      <c r="U38" s="52"/>
      <c r="V38" s="514"/>
      <c r="W38" s="36">
        <f t="shared" si="2"/>
        <v>42402</v>
      </c>
      <c r="X38" s="591"/>
      <c r="Y38" s="591"/>
      <c r="Z38" s="347"/>
      <c r="AA38" s="591"/>
      <c r="AB38" s="591"/>
      <c r="AC38" s="347"/>
      <c r="AD38" s="591"/>
      <c r="AE38" s="591"/>
      <c r="AF38" s="347"/>
      <c r="AG38" s="591"/>
      <c r="AH38" s="591"/>
      <c r="AI38" s="347"/>
      <c r="AJ38" s="176"/>
      <c r="AK38" s="176"/>
      <c r="AL38" s="347"/>
      <c r="AM38" s="176"/>
      <c r="AN38" s="176"/>
      <c r="AO38" s="347"/>
      <c r="AP38" s="176"/>
      <c r="AQ38" s="176"/>
      <c r="AR38" s="347"/>
      <c r="AS38" s="176"/>
      <c r="AT38" s="176"/>
      <c r="AU38" s="347"/>
      <c r="AV38" s="176"/>
      <c r="AW38" s="176"/>
      <c r="AX38" s="347"/>
      <c r="AY38" s="176"/>
      <c r="AZ38" s="176"/>
      <c r="BA38" s="347"/>
      <c r="BB38" s="176"/>
      <c r="BC38" s="176"/>
      <c r="BD38" s="347"/>
      <c r="BE38" s="176"/>
      <c r="BF38" s="176"/>
      <c r="BG38" s="347"/>
      <c r="BH38" s="55"/>
      <c r="CR38" s="338"/>
      <c r="CS38" s="338"/>
      <c r="CT38" s="338"/>
      <c r="CU38" s="338"/>
      <c r="CV38" s="338"/>
    </row>
    <row r="39" spans="2:100" x14ac:dyDescent="0.25">
      <c r="B39" s="187"/>
      <c r="C39" s="520" t="s">
        <v>110</v>
      </c>
      <c r="D39" s="520"/>
      <c r="E39" s="520"/>
      <c r="F39" s="154"/>
      <c r="G39" s="154"/>
      <c r="H39" s="154"/>
      <c r="I39" s="154"/>
      <c r="J39" s="154"/>
      <c r="K39" s="154"/>
      <c r="L39" s="154"/>
      <c r="M39" s="154"/>
      <c r="N39" s="154"/>
      <c r="O39" s="154"/>
      <c r="P39" s="154"/>
      <c r="Q39" s="154"/>
      <c r="R39" s="154"/>
      <c r="S39" s="188"/>
      <c r="U39" s="52"/>
      <c r="V39" s="514"/>
      <c r="W39" s="36">
        <f t="shared" si="2"/>
        <v>42433</v>
      </c>
      <c r="X39" s="591"/>
      <c r="Y39" s="591"/>
      <c r="Z39" s="347"/>
      <c r="AA39" s="591"/>
      <c r="AB39" s="591"/>
      <c r="AC39" s="347"/>
      <c r="AD39" s="591"/>
      <c r="AE39" s="591"/>
      <c r="AF39" s="347"/>
      <c r="AG39" s="591"/>
      <c r="AH39" s="591"/>
      <c r="AI39" s="347"/>
      <c r="AJ39" s="591"/>
      <c r="AK39" s="591"/>
      <c r="AL39" s="347"/>
      <c r="AM39" s="176"/>
      <c r="AN39" s="176"/>
      <c r="AO39" s="347"/>
      <c r="AP39" s="176"/>
      <c r="AQ39" s="176"/>
      <c r="AR39" s="347"/>
      <c r="AS39" s="176"/>
      <c r="AT39" s="176"/>
      <c r="AU39" s="347"/>
      <c r="AV39" s="176"/>
      <c r="AW39" s="176"/>
      <c r="AX39" s="347"/>
      <c r="AY39" s="176"/>
      <c r="AZ39" s="176"/>
      <c r="BA39" s="347"/>
      <c r="BB39" s="176"/>
      <c r="BC39" s="176"/>
      <c r="BD39" s="347"/>
      <c r="BE39" s="176"/>
      <c r="BF39" s="176"/>
      <c r="BG39" s="347"/>
      <c r="BH39" s="55"/>
      <c r="CR39" s="338"/>
      <c r="CS39" s="338"/>
      <c r="CT39" s="338"/>
      <c r="CU39" s="338"/>
      <c r="CV39" s="338"/>
    </row>
    <row r="40" spans="2:100" x14ac:dyDescent="0.25">
      <c r="B40" s="187"/>
      <c r="C40" s="520" t="s">
        <v>111</v>
      </c>
      <c r="D40" s="520"/>
      <c r="E40" s="520"/>
      <c r="F40" s="154"/>
      <c r="G40" s="154"/>
      <c r="H40" s="154"/>
      <c r="I40" s="154"/>
      <c r="J40" s="154"/>
      <c r="K40" s="154"/>
      <c r="L40" s="154"/>
      <c r="M40" s="154"/>
      <c r="N40" s="154"/>
      <c r="O40" s="154"/>
      <c r="P40" s="154"/>
      <c r="Q40" s="154"/>
      <c r="R40" s="154"/>
      <c r="S40" s="188"/>
      <c r="U40" s="52"/>
      <c r="V40" s="514"/>
      <c r="W40" s="36">
        <f t="shared" si="2"/>
        <v>42464</v>
      </c>
      <c r="X40" s="591"/>
      <c r="Y40" s="591"/>
      <c r="Z40" s="347"/>
      <c r="AA40" s="591"/>
      <c r="AB40" s="591"/>
      <c r="AC40" s="347"/>
      <c r="AD40" s="591"/>
      <c r="AE40" s="591"/>
      <c r="AF40" s="347"/>
      <c r="AG40" s="591"/>
      <c r="AH40" s="591"/>
      <c r="AI40" s="347"/>
      <c r="AJ40" s="591"/>
      <c r="AK40" s="591"/>
      <c r="AL40" s="347"/>
      <c r="AM40" s="591"/>
      <c r="AN40" s="591"/>
      <c r="AO40" s="37"/>
      <c r="AP40" s="176"/>
      <c r="AQ40" s="176"/>
      <c r="AR40" s="347"/>
      <c r="AS40" s="176"/>
      <c r="AT40" s="176"/>
      <c r="AU40" s="347"/>
      <c r="AV40" s="176"/>
      <c r="AW40" s="176"/>
      <c r="AX40" s="347"/>
      <c r="AY40" s="176"/>
      <c r="AZ40" s="176"/>
      <c r="BA40" s="347"/>
      <c r="BB40" s="176"/>
      <c r="BC40" s="176"/>
      <c r="BD40" s="347"/>
      <c r="BE40" s="176"/>
      <c r="BF40" s="176"/>
      <c r="BG40" s="347"/>
      <c r="BH40" s="55"/>
      <c r="CR40" s="338"/>
      <c r="CS40" s="338"/>
      <c r="CT40" s="338"/>
      <c r="CU40" s="338"/>
      <c r="CV40" s="338"/>
    </row>
    <row r="41" spans="2:100" x14ac:dyDescent="0.25">
      <c r="B41" s="187"/>
      <c r="C41" s="520" t="s">
        <v>112</v>
      </c>
      <c r="D41" s="520"/>
      <c r="E41" s="520"/>
      <c r="F41" s="154"/>
      <c r="G41" s="154"/>
      <c r="H41" s="154"/>
      <c r="I41" s="154"/>
      <c r="J41" s="154"/>
      <c r="K41" s="154"/>
      <c r="L41" s="154"/>
      <c r="M41" s="154"/>
      <c r="N41" s="154"/>
      <c r="O41" s="154"/>
      <c r="P41" s="154"/>
      <c r="Q41" s="154"/>
      <c r="R41" s="154"/>
      <c r="S41" s="188"/>
      <c r="U41" s="52"/>
      <c r="V41" s="514"/>
      <c r="W41" s="36">
        <f t="shared" si="2"/>
        <v>42495</v>
      </c>
      <c r="X41" s="591"/>
      <c r="Y41" s="591"/>
      <c r="Z41" s="347"/>
      <c r="AA41" s="591"/>
      <c r="AB41" s="591"/>
      <c r="AC41" s="347"/>
      <c r="AD41" s="591"/>
      <c r="AE41" s="591"/>
      <c r="AF41" s="347"/>
      <c r="AG41" s="591"/>
      <c r="AH41" s="591"/>
      <c r="AI41" s="347"/>
      <c r="AJ41" s="591"/>
      <c r="AK41" s="591"/>
      <c r="AL41" s="347"/>
      <c r="AM41" s="591"/>
      <c r="AN41" s="591"/>
      <c r="AO41" s="37"/>
      <c r="AP41" s="591"/>
      <c r="AQ41" s="591"/>
      <c r="AR41" s="37"/>
      <c r="AS41" s="176"/>
      <c r="AT41" s="176"/>
      <c r="AU41" s="347"/>
      <c r="AV41" s="176"/>
      <c r="AW41" s="176"/>
      <c r="AX41" s="347"/>
      <c r="AY41" s="176"/>
      <c r="AZ41" s="176"/>
      <c r="BA41" s="347"/>
      <c r="BB41" s="176"/>
      <c r="BC41" s="176"/>
      <c r="BD41" s="347"/>
      <c r="BE41" s="176"/>
      <c r="BF41" s="176"/>
      <c r="BG41" s="347"/>
      <c r="BH41" s="55"/>
      <c r="CR41" s="338"/>
      <c r="CS41" s="338"/>
      <c r="CT41" s="338"/>
      <c r="CU41" s="338"/>
      <c r="CV41" s="338"/>
    </row>
    <row r="42" spans="2:100" x14ac:dyDescent="0.25">
      <c r="B42" s="187"/>
      <c r="C42" s="589" t="s">
        <v>10</v>
      </c>
      <c r="D42" s="589"/>
      <c r="E42" s="589"/>
      <c r="F42" s="155">
        <f>SUM(F34:F41)</f>
        <v>0</v>
      </c>
      <c r="G42" s="155">
        <f t="shared" ref="G42:S42" si="3">SUM(G34:G41)</f>
        <v>0</v>
      </c>
      <c r="H42" s="155">
        <f t="shared" si="3"/>
        <v>0</v>
      </c>
      <c r="I42" s="155">
        <f t="shared" si="3"/>
        <v>0</v>
      </c>
      <c r="J42" s="155">
        <f t="shared" si="3"/>
        <v>0</v>
      </c>
      <c r="K42" s="155">
        <f t="shared" si="3"/>
        <v>0</v>
      </c>
      <c r="L42" s="155">
        <f t="shared" si="3"/>
        <v>0</v>
      </c>
      <c r="M42" s="155">
        <f>SUM(M34:M41)</f>
        <v>0</v>
      </c>
      <c r="N42" s="155">
        <f t="shared" si="3"/>
        <v>0</v>
      </c>
      <c r="O42" s="155">
        <f t="shared" si="3"/>
        <v>0</v>
      </c>
      <c r="P42" s="155">
        <f t="shared" si="3"/>
        <v>0</v>
      </c>
      <c r="Q42" s="155">
        <f t="shared" si="3"/>
        <v>0</v>
      </c>
      <c r="R42" s="155">
        <f>SUM(R34:R41)</f>
        <v>0</v>
      </c>
      <c r="S42" s="156">
        <f t="shared" si="3"/>
        <v>0</v>
      </c>
      <c r="U42" s="52"/>
      <c r="V42" s="514"/>
      <c r="W42" s="36">
        <f t="shared" si="2"/>
        <v>42526</v>
      </c>
      <c r="X42" s="591"/>
      <c r="Y42" s="591"/>
      <c r="Z42" s="347"/>
      <c r="AA42" s="591"/>
      <c r="AB42" s="591"/>
      <c r="AC42" s="347"/>
      <c r="AD42" s="591"/>
      <c r="AE42" s="591"/>
      <c r="AF42" s="347"/>
      <c r="AG42" s="591"/>
      <c r="AH42" s="591"/>
      <c r="AI42" s="347"/>
      <c r="AJ42" s="591"/>
      <c r="AK42" s="591"/>
      <c r="AL42" s="347"/>
      <c r="AM42" s="591"/>
      <c r="AN42" s="591"/>
      <c r="AO42" s="37"/>
      <c r="AP42" s="591"/>
      <c r="AQ42" s="591"/>
      <c r="AR42" s="37"/>
      <c r="AS42" s="591"/>
      <c r="AT42" s="591"/>
      <c r="AU42" s="37"/>
      <c r="AV42" s="176"/>
      <c r="AW42" s="176"/>
      <c r="AX42" s="347"/>
      <c r="AY42" s="176"/>
      <c r="AZ42" s="176"/>
      <c r="BA42" s="347"/>
      <c r="BB42" s="176"/>
      <c r="BC42" s="176"/>
      <c r="BD42" s="347"/>
      <c r="BE42" s="176"/>
      <c r="BF42" s="176"/>
      <c r="BG42" s="347"/>
      <c r="BH42" s="55"/>
      <c r="CR42" s="338"/>
      <c r="CS42" s="338"/>
      <c r="CT42" s="338"/>
      <c r="CU42" s="338"/>
      <c r="CV42" s="338"/>
    </row>
    <row r="43" spans="2:100" ht="15.75" thickBot="1" x14ac:dyDescent="0.3">
      <c r="B43" s="232"/>
      <c r="C43" s="233"/>
      <c r="D43" s="233"/>
      <c r="E43" s="233"/>
      <c r="F43" s="233"/>
      <c r="G43" s="233"/>
      <c r="H43" s="233"/>
      <c r="I43" s="233"/>
      <c r="J43" s="233"/>
      <c r="K43" s="233"/>
      <c r="L43" s="233"/>
      <c r="M43" s="233"/>
      <c r="N43" s="233"/>
      <c r="O43" s="233"/>
      <c r="P43" s="233"/>
      <c r="Q43" s="233"/>
      <c r="R43" s="233"/>
      <c r="S43" s="234"/>
      <c r="U43" s="52"/>
      <c r="V43" s="514"/>
      <c r="W43" s="36">
        <f t="shared" si="2"/>
        <v>42557</v>
      </c>
      <c r="X43" s="3"/>
      <c r="Y43" s="3"/>
      <c r="Z43" s="159">
        <f>(X43-Y43)*0.1</f>
        <v>0</v>
      </c>
      <c r="AA43" s="591"/>
      <c r="AB43" s="591"/>
      <c r="AC43" s="347"/>
      <c r="AD43" s="591"/>
      <c r="AE43" s="591"/>
      <c r="AF43" s="347"/>
      <c r="AG43" s="591"/>
      <c r="AH43" s="591"/>
      <c r="AI43" s="347"/>
      <c r="AJ43" s="591"/>
      <c r="AK43" s="591"/>
      <c r="AL43" s="347"/>
      <c r="AM43" s="591"/>
      <c r="AN43" s="591"/>
      <c r="AO43" s="37"/>
      <c r="AP43" s="591"/>
      <c r="AQ43" s="591"/>
      <c r="AR43" s="37"/>
      <c r="AS43" s="591"/>
      <c r="AT43" s="591"/>
      <c r="AU43" s="37"/>
      <c r="AV43" s="591"/>
      <c r="AW43" s="591"/>
      <c r="AX43" s="37"/>
      <c r="AY43" s="176"/>
      <c r="AZ43" s="176"/>
      <c r="BA43" s="347"/>
      <c r="BB43" s="176"/>
      <c r="BC43" s="176"/>
      <c r="BD43" s="347"/>
      <c r="BE43" s="176"/>
      <c r="BF43" s="176"/>
      <c r="BG43" s="347"/>
      <c r="BH43" s="55"/>
      <c r="CR43" s="338"/>
      <c r="CS43" s="338"/>
      <c r="CT43" s="338"/>
      <c r="CU43" s="338"/>
      <c r="CV43" s="338"/>
    </row>
    <row r="44" spans="2:100" x14ac:dyDescent="0.25">
      <c r="C44" s="344"/>
      <c r="D44" s="344"/>
      <c r="E44" s="344"/>
      <c r="F44" s="221"/>
      <c r="G44" s="221"/>
      <c r="H44" s="221"/>
      <c r="I44" s="221"/>
      <c r="U44" s="52"/>
      <c r="V44" s="514"/>
      <c r="W44" s="36">
        <f t="shared" si="2"/>
        <v>42588</v>
      </c>
      <c r="X44" s="3"/>
      <c r="Y44" s="3"/>
      <c r="Z44" s="159">
        <f>(X44-Y44)*0.2</f>
        <v>0</v>
      </c>
      <c r="AA44" s="3"/>
      <c r="AB44" s="3"/>
      <c r="AC44" s="159">
        <f>(AA44-AB44)*0.1</f>
        <v>0</v>
      </c>
      <c r="AD44" s="591"/>
      <c r="AE44" s="591"/>
      <c r="AF44" s="347"/>
      <c r="AG44" s="591"/>
      <c r="AH44" s="591"/>
      <c r="AI44" s="347"/>
      <c r="AJ44" s="591"/>
      <c r="AK44" s="591"/>
      <c r="AL44" s="347"/>
      <c r="AM44" s="591"/>
      <c r="AN44" s="591"/>
      <c r="AO44" s="37"/>
      <c r="AP44" s="591"/>
      <c r="AQ44" s="591"/>
      <c r="AR44" s="37"/>
      <c r="AS44" s="591"/>
      <c r="AT44" s="591"/>
      <c r="AU44" s="37"/>
      <c r="AV44" s="591"/>
      <c r="AW44" s="591"/>
      <c r="AX44" s="37"/>
      <c r="AY44" s="591"/>
      <c r="AZ44" s="591"/>
      <c r="BA44" s="37"/>
      <c r="BB44" s="176"/>
      <c r="BC44" s="176"/>
      <c r="BD44" s="347"/>
      <c r="BE44" s="176"/>
      <c r="BF44" s="176"/>
      <c r="BG44" s="347"/>
      <c r="BH44" s="55"/>
      <c r="CR44" s="338"/>
      <c r="CS44" s="338"/>
      <c r="CT44" s="338"/>
      <c r="CU44" s="338"/>
      <c r="CV44" s="338"/>
    </row>
    <row r="45" spans="2:100" x14ac:dyDescent="0.25">
      <c r="C45" s="344"/>
      <c r="D45" s="344"/>
      <c r="E45" s="344"/>
      <c r="F45" s="221"/>
      <c r="G45" s="221"/>
      <c r="H45" s="221"/>
      <c r="I45" s="221"/>
      <c r="U45" s="52"/>
      <c r="V45" s="514"/>
      <c r="W45" s="36">
        <f t="shared" si="2"/>
        <v>42619</v>
      </c>
      <c r="X45" s="3"/>
      <c r="Y45" s="3"/>
      <c r="Z45" s="159">
        <f>(X45-Y45)*0.3</f>
        <v>0</v>
      </c>
      <c r="AA45" s="3"/>
      <c r="AB45" s="3"/>
      <c r="AC45" s="159">
        <f>(AA45-AB45)*0.2</f>
        <v>0</v>
      </c>
      <c r="AD45" s="3"/>
      <c r="AE45" s="3"/>
      <c r="AF45" s="159">
        <f>(AD45-AE45)*0.1</f>
        <v>0</v>
      </c>
      <c r="AG45" s="591"/>
      <c r="AH45" s="591"/>
      <c r="AI45" s="347"/>
      <c r="AJ45" s="591"/>
      <c r="AK45" s="591"/>
      <c r="AL45" s="347"/>
      <c r="AM45" s="591"/>
      <c r="AN45" s="591"/>
      <c r="AO45" s="37"/>
      <c r="AP45" s="591"/>
      <c r="AQ45" s="591"/>
      <c r="AR45" s="37"/>
      <c r="AS45" s="591"/>
      <c r="AT45" s="591"/>
      <c r="AU45" s="37"/>
      <c r="AV45" s="591"/>
      <c r="AW45" s="591"/>
      <c r="AX45" s="37"/>
      <c r="AY45" s="591"/>
      <c r="AZ45" s="591"/>
      <c r="BA45" s="37"/>
      <c r="BB45" s="591"/>
      <c r="BC45" s="591"/>
      <c r="BD45" s="37"/>
      <c r="BE45" s="176"/>
      <c r="BF45" s="176"/>
      <c r="BG45" s="347"/>
      <c r="BH45" s="55"/>
      <c r="CR45" s="338"/>
      <c r="CS45" s="338"/>
      <c r="CT45" s="338"/>
      <c r="CU45" s="338"/>
      <c r="CV45" s="338"/>
    </row>
    <row r="46" spans="2:100" x14ac:dyDescent="0.25">
      <c r="C46" s="235"/>
      <c r="D46" s="334" t="s">
        <v>35</v>
      </c>
      <c r="E46" s="344"/>
      <c r="F46" s="221"/>
      <c r="G46" s="221"/>
      <c r="H46" s="221"/>
      <c r="I46" s="221"/>
      <c r="U46" s="52"/>
      <c r="V46" s="514"/>
      <c r="W46" s="36">
        <f t="shared" si="2"/>
        <v>42650</v>
      </c>
      <c r="X46" s="3"/>
      <c r="Y46" s="3"/>
      <c r="Z46" s="159">
        <f>(X46-Y46)*0.4</f>
        <v>0</v>
      </c>
      <c r="AA46" s="3"/>
      <c r="AB46" s="3"/>
      <c r="AC46" s="159">
        <f>(AA46-AB46)*0.3</f>
        <v>0</v>
      </c>
      <c r="AD46" s="3"/>
      <c r="AE46" s="3"/>
      <c r="AF46" s="159">
        <f>(AD46-AE46)*0.2</f>
        <v>0</v>
      </c>
      <c r="AG46" s="3"/>
      <c r="AH46" s="3"/>
      <c r="AI46" s="159">
        <f>(AG46-AH46)*0.1</f>
        <v>0</v>
      </c>
      <c r="AJ46" s="591"/>
      <c r="AK46" s="591"/>
      <c r="AL46" s="347"/>
      <c r="AM46" s="591"/>
      <c r="AN46" s="591"/>
      <c r="AO46" s="37"/>
      <c r="AP46" s="591"/>
      <c r="AQ46" s="591"/>
      <c r="AR46" s="37"/>
      <c r="AS46" s="591"/>
      <c r="AT46" s="591"/>
      <c r="AU46" s="37"/>
      <c r="AV46" s="591"/>
      <c r="AW46" s="591"/>
      <c r="AX46" s="37"/>
      <c r="AY46" s="591"/>
      <c r="AZ46" s="591"/>
      <c r="BA46" s="37"/>
      <c r="BB46" s="591"/>
      <c r="BC46" s="591"/>
      <c r="BD46" s="37"/>
      <c r="BE46" s="591"/>
      <c r="BF46" s="591"/>
      <c r="BG46" s="37"/>
      <c r="BH46" s="55"/>
      <c r="CR46" s="338"/>
      <c r="CS46" s="338"/>
      <c r="CT46" s="338"/>
      <c r="CU46" s="338"/>
      <c r="CV46" s="338"/>
    </row>
    <row r="47" spans="2:100" x14ac:dyDescent="0.25">
      <c r="E47" s="344"/>
      <c r="F47" s="221"/>
      <c r="G47" s="221"/>
      <c r="H47" s="221"/>
      <c r="I47" s="221"/>
      <c r="U47" s="52"/>
      <c r="V47" s="514"/>
      <c r="W47" s="36">
        <f t="shared" si="2"/>
        <v>42681</v>
      </c>
      <c r="X47" s="3"/>
      <c r="Y47" s="3"/>
      <c r="Z47" s="159">
        <f>(X47-Y47)*0.5</f>
        <v>0</v>
      </c>
      <c r="AA47" s="3"/>
      <c r="AB47" s="3"/>
      <c r="AC47" s="159">
        <f>(AA47-AB47)*0.4</f>
        <v>0</v>
      </c>
      <c r="AD47" s="3"/>
      <c r="AE47" s="3"/>
      <c r="AF47" s="159">
        <f>(AD47-AE47)*0.3</f>
        <v>0</v>
      </c>
      <c r="AG47" s="3"/>
      <c r="AH47" s="3"/>
      <c r="AI47" s="159">
        <f>(AG47-AH47)*0.2</f>
        <v>0</v>
      </c>
      <c r="AJ47" s="3"/>
      <c r="AK47" s="3"/>
      <c r="AL47" s="159">
        <f>(AJ47-AK47)*0.1</f>
        <v>0</v>
      </c>
      <c r="AM47" s="591"/>
      <c r="AN47" s="591"/>
      <c r="AO47" s="37"/>
      <c r="AP47" s="591"/>
      <c r="AQ47" s="591"/>
      <c r="AR47" s="37"/>
      <c r="AS47" s="591"/>
      <c r="AT47" s="591"/>
      <c r="AU47" s="37"/>
      <c r="AV47" s="591"/>
      <c r="AW47" s="591"/>
      <c r="AX47" s="37"/>
      <c r="AY47" s="591"/>
      <c r="AZ47" s="591"/>
      <c r="BA47" s="37"/>
      <c r="BB47" s="591"/>
      <c r="BC47" s="591"/>
      <c r="BD47" s="37"/>
      <c r="BE47" s="591"/>
      <c r="BF47" s="591"/>
      <c r="BG47" s="370"/>
      <c r="BH47" s="55"/>
      <c r="CR47" s="338"/>
      <c r="CS47" s="338"/>
      <c r="CT47" s="338"/>
      <c r="CU47" s="338"/>
      <c r="CV47" s="338"/>
    </row>
    <row r="48" spans="2:100" x14ac:dyDescent="0.25">
      <c r="C48" s="344"/>
      <c r="D48" s="344"/>
      <c r="E48" s="344"/>
      <c r="F48" s="221"/>
      <c r="G48" s="221"/>
      <c r="H48" s="221"/>
      <c r="I48" s="221"/>
      <c r="U48" s="52"/>
      <c r="V48" s="514"/>
      <c r="W48" s="36">
        <f t="shared" si="2"/>
        <v>42712</v>
      </c>
      <c r="X48" s="179"/>
      <c r="Y48" s="179"/>
      <c r="Z48" s="159">
        <f t="shared" ref="Z48:Z56" si="4">(X48-Y48)*0.5</f>
        <v>0</v>
      </c>
      <c r="AA48" s="3"/>
      <c r="AB48" s="3"/>
      <c r="AC48" s="159">
        <f>(AA48-AB48)*0.5</f>
        <v>0</v>
      </c>
      <c r="AD48" s="3"/>
      <c r="AE48" s="3"/>
      <c r="AF48" s="159">
        <f>(AD48-AE48)*0.4</f>
        <v>0</v>
      </c>
      <c r="AG48" s="3"/>
      <c r="AH48" s="3"/>
      <c r="AI48" s="159">
        <f>(AG48-AH48)*0.3</f>
        <v>0</v>
      </c>
      <c r="AJ48" s="3"/>
      <c r="AK48" s="3"/>
      <c r="AL48" s="159">
        <f>(AJ48-AK48)*0.2</f>
        <v>0</v>
      </c>
      <c r="AM48" s="3"/>
      <c r="AN48" s="3"/>
      <c r="AO48" s="159">
        <f>(AM48-AN48)*0.1</f>
        <v>0</v>
      </c>
      <c r="AP48" s="591"/>
      <c r="AQ48" s="591"/>
      <c r="AR48" s="37"/>
      <c r="AS48" s="591"/>
      <c r="AT48" s="591"/>
      <c r="AU48" s="37"/>
      <c r="AV48" s="591"/>
      <c r="AW48" s="591"/>
      <c r="AX48" s="37"/>
      <c r="AY48" s="591"/>
      <c r="AZ48" s="591"/>
      <c r="BA48" s="37"/>
      <c r="BB48" s="591"/>
      <c r="BC48" s="591"/>
      <c r="BD48" s="37"/>
      <c r="BE48" s="591"/>
      <c r="BF48" s="591"/>
      <c r="BG48" s="370"/>
      <c r="BH48" s="55"/>
      <c r="CR48" s="338"/>
      <c r="CS48" s="338"/>
      <c r="CT48" s="338"/>
      <c r="CU48" s="338"/>
      <c r="CV48" s="338"/>
    </row>
    <row r="49" spans="3:100" x14ac:dyDescent="0.25">
      <c r="S49" s="333"/>
      <c r="U49" s="52"/>
      <c r="V49" s="514"/>
      <c r="W49" s="36">
        <f t="shared" si="2"/>
        <v>42743</v>
      </c>
      <c r="X49" s="179"/>
      <c r="Y49" s="179"/>
      <c r="Z49" s="159">
        <f t="shared" si="4"/>
        <v>0</v>
      </c>
      <c r="AA49" s="179"/>
      <c r="AB49" s="179"/>
      <c r="AC49" s="159">
        <f t="shared" ref="AC49:AC70" si="5">(AA49-AB49)*0.5</f>
        <v>0</v>
      </c>
      <c r="AD49" s="3"/>
      <c r="AE49" s="3"/>
      <c r="AF49" s="159">
        <f>(AD49-AE49)*0.5</f>
        <v>0</v>
      </c>
      <c r="AG49" s="3"/>
      <c r="AH49" s="3"/>
      <c r="AI49" s="159">
        <f>(AG49-AH49)*0.4</f>
        <v>0</v>
      </c>
      <c r="AJ49" s="3"/>
      <c r="AK49" s="3"/>
      <c r="AL49" s="159">
        <f>(AJ49-AK49)*0.3</f>
        <v>0</v>
      </c>
      <c r="AM49" s="3"/>
      <c r="AN49" s="3"/>
      <c r="AO49" s="159">
        <f>(AM49-AN49)*0.2</f>
        <v>0</v>
      </c>
      <c r="AP49" s="3"/>
      <c r="AQ49" s="3"/>
      <c r="AR49" s="159">
        <f>(AP49-AQ49)*0.1</f>
        <v>0</v>
      </c>
      <c r="AS49" s="591"/>
      <c r="AT49" s="591"/>
      <c r="AU49" s="37"/>
      <c r="AV49" s="591"/>
      <c r="AW49" s="591"/>
      <c r="AX49" s="37"/>
      <c r="AY49" s="591"/>
      <c r="AZ49" s="591"/>
      <c r="BA49" s="37"/>
      <c r="BB49" s="591"/>
      <c r="BC49" s="591"/>
      <c r="BD49" s="37"/>
      <c r="BE49" s="591"/>
      <c r="BF49" s="591"/>
      <c r="BG49" s="370"/>
      <c r="BH49" s="55"/>
      <c r="CR49" s="338"/>
      <c r="CS49" s="338"/>
      <c r="CT49" s="338"/>
      <c r="CU49" s="338"/>
      <c r="CV49" s="338"/>
    </row>
    <row r="50" spans="3:100" x14ac:dyDescent="0.25">
      <c r="S50" s="333"/>
      <c r="U50" s="52"/>
      <c r="V50" s="514"/>
      <c r="W50" s="36">
        <f t="shared" si="2"/>
        <v>42774</v>
      </c>
      <c r="X50" s="179"/>
      <c r="Y50" s="179"/>
      <c r="Z50" s="159">
        <f t="shared" si="4"/>
        <v>0</v>
      </c>
      <c r="AA50" s="179"/>
      <c r="AB50" s="179"/>
      <c r="AC50" s="159">
        <f t="shared" si="5"/>
        <v>0</v>
      </c>
      <c r="AD50" s="179"/>
      <c r="AE50" s="179"/>
      <c r="AF50" s="159">
        <f t="shared" ref="AF50:AF70" si="6">(AD50-AE50)*0.5</f>
        <v>0</v>
      </c>
      <c r="AG50" s="3"/>
      <c r="AH50" s="3"/>
      <c r="AI50" s="159">
        <f>(AG50-AH50)*0.5</f>
        <v>0</v>
      </c>
      <c r="AJ50" s="3"/>
      <c r="AK50" s="3"/>
      <c r="AL50" s="159">
        <f>(AJ50-AK50)*0.4</f>
        <v>0</v>
      </c>
      <c r="AM50" s="3"/>
      <c r="AN50" s="3"/>
      <c r="AO50" s="159">
        <f>(AM50-AN50)*0.3</f>
        <v>0</v>
      </c>
      <c r="AP50" s="3"/>
      <c r="AQ50" s="3"/>
      <c r="AR50" s="159">
        <f>(AP50-AQ50)*0.2</f>
        <v>0</v>
      </c>
      <c r="AS50" s="3"/>
      <c r="AT50" s="3"/>
      <c r="AU50" s="159">
        <f>(AS50-AT50)*0.1</f>
        <v>0</v>
      </c>
      <c r="AV50" s="591"/>
      <c r="AW50" s="591"/>
      <c r="AX50" s="37"/>
      <c r="AY50" s="591"/>
      <c r="AZ50" s="591"/>
      <c r="BA50" s="37"/>
      <c r="BB50" s="591"/>
      <c r="BC50" s="591"/>
      <c r="BD50" s="37"/>
      <c r="BE50" s="591"/>
      <c r="BF50" s="591"/>
      <c r="BG50" s="370"/>
      <c r="BH50" s="55"/>
      <c r="CR50" s="338"/>
      <c r="CS50" s="338"/>
      <c r="CT50" s="338"/>
      <c r="CU50" s="338"/>
      <c r="CV50" s="338"/>
    </row>
    <row r="51" spans="3:100" x14ac:dyDescent="0.25">
      <c r="S51" s="333"/>
      <c r="U51" s="52"/>
      <c r="V51" s="514"/>
      <c r="W51" s="36">
        <f t="shared" si="2"/>
        <v>42805</v>
      </c>
      <c r="X51" s="179"/>
      <c r="Y51" s="179"/>
      <c r="Z51" s="159">
        <f t="shared" si="4"/>
        <v>0</v>
      </c>
      <c r="AA51" s="179"/>
      <c r="AB51" s="179"/>
      <c r="AC51" s="159">
        <f t="shared" si="5"/>
        <v>0</v>
      </c>
      <c r="AD51" s="179"/>
      <c r="AE51" s="179"/>
      <c r="AF51" s="159">
        <f t="shared" si="6"/>
        <v>0</v>
      </c>
      <c r="AG51" s="179"/>
      <c r="AH51" s="179"/>
      <c r="AI51" s="159">
        <f t="shared" ref="AI51:AI68" si="7">(AG51-AH51)*0.5</f>
        <v>0</v>
      </c>
      <c r="AJ51" s="3"/>
      <c r="AK51" s="3"/>
      <c r="AL51" s="159">
        <f>(AJ51-AK51)*0.5</f>
        <v>0</v>
      </c>
      <c r="AM51" s="3"/>
      <c r="AN51" s="3"/>
      <c r="AO51" s="159">
        <f>(AM51-AN51)*0.4</f>
        <v>0</v>
      </c>
      <c r="AP51" s="3"/>
      <c r="AQ51" s="3"/>
      <c r="AR51" s="159">
        <f>(AP51-AQ51)*0.3</f>
        <v>0</v>
      </c>
      <c r="AS51" s="3"/>
      <c r="AT51" s="3"/>
      <c r="AU51" s="159">
        <f>(AS51-AT51)*0.2</f>
        <v>0</v>
      </c>
      <c r="AV51" s="3"/>
      <c r="AW51" s="3"/>
      <c r="AX51" s="159">
        <f>(AV51-AW51)*0.1</f>
        <v>0</v>
      </c>
      <c r="AY51" s="591"/>
      <c r="AZ51" s="591"/>
      <c r="BA51" s="37"/>
      <c r="BB51" s="591"/>
      <c r="BC51" s="591"/>
      <c r="BD51" s="37"/>
      <c r="BE51" s="591"/>
      <c r="BF51" s="591"/>
      <c r="BG51" s="370"/>
      <c r="BH51" s="55"/>
      <c r="CR51" s="338"/>
      <c r="CS51" s="338"/>
      <c r="CT51" s="338"/>
      <c r="CU51" s="338"/>
      <c r="CV51" s="338"/>
    </row>
    <row r="52" spans="3:100" x14ac:dyDescent="0.25">
      <c r="C52" s="236"/>
      <c r="L52" s="62"/>
      <c r="M52" s="62"/>
      <c r="U52" s="52"/>
      <c r="V52" s="514"/>
      <c r="W52" s="36">
        <f t="shared" si="2"/>
        <v>42836</v>
      </c>
      <c r="X52" s="179"/>
      <c r="Y52" s="179"/>
      <c r="Z52" s="159">
        <f t="shared" si="4"/>
        <v>0</v>
      </c>
      <c r="AA52" s="179"/>
      <c r="AB52" s="179"/>
      <c r="AC52" s="159">
        <f t="shared" si="5"/>
        <v>0</v>
      </c>
      <c r="AD52" s="179"/>
      <c r="AE52" s="179"/>
      <c r="AF52" s="159">
        <f t="shared" si="6"/>
        <v>0</v>
      </c>
      <c r="AG52" s="179"/>
      <c r="AH52" s="179"/>
      <c r="AI52" s="159">
        <f t="shared" si="7"/>
        <v>0</v>
      </c>
      <c r="AJ52" s="179"/>
      <c r="AK52" s="179"/>
      <c r="AL52" s="159">
        <f>(AJ52-AK52)*0.5</f>
        <v>0</v>
      </c>
      <c r="AM52" s="3"/>
      <c r="AN52" s="3"/>
      <c r="AO52" s="159">
        <f>(AM52-AN52)*0.5</f>
        <v>0</v>
      </c>
      <c r="AP52" s="3"/>
      <c r="AQ52" s="3"/>
      <c r="AR52" s="159">
        <f>(AP52-AQ52)*0.4</f>
        <v>0</v>
      </c>
      <c r="AS52" s="3"/>
      <c r="AT52" s="3"/>
      <c r="AU52" s="159">
        <f>(AS52-AT52)*0.3</f>
        <v>0</v>
      </c>
      <c r="AV52" s="3"/>
      <c r="AW52" s="3"/>
      <c r="AX52" s="159">
        <f>(AV52-AW52)*0.2</f>
        <v>0</v>
      </c>
      <c r="AY52" s="3"/>
      <c r="AZ52" s="3"/>
      <c r="BA52" s="159">
        <f>(AY52-AZ52)*0.1</f>
        <v>0</v>
      </c>
      <c r="BB52" s="591"/>
      <c r="BC52" s="591"/>
      <c r="BD52" s="37"/>
      <c r="BE52" s="591"/>
      <c r="BF52" s="591"/>
      <c r="BG52" s="370"/>
      <c r="BH52" s="55"/>
      <c r="CR52" s="338"/>
      <c r="CS52" s="338"/>
      <c r="CT52" s="338"/>
      <c r="CU52" s="338"/>
      <c r="CV52" s="338"/>
    </row>
    <row r="53" spans="3:100" x14ac:dyDescent="0.25">
      <c r="L53" s="62"/>
      <c r="M53" s="62"/>
      <c r="U53" s="52"/>
      <c r="V53" s="514"/>
      <c r="W53" s="36">
        <f t="shared" si="2"/>
        <v>42867</v>
      </c>
      <c r="X53" s="179"/>
      <c r="Y53" s="179"/>
      <c r="Z53" s="159">
        <f t="shared" si="4"/>
        <v>0</v>
      </c>
      <c r="AA53" s="179"/>
      <c r="AB53" s="179"/>
      <c r="AC53" s="159">
        <f t="shared" si="5"/>
        <v>0</v>
      </c>
      <c r="AD53" s="179"/>
      <c r="AE53" s="179"/>
      <c r="AF53" s="159">
        <f t="shared" si="6"/>
        <v>0</v>
      </c>
      <c r="AG53" s="179"/>
      <c r="AH53" s="179"/>
      <c r="AI53" s="159">
        <f t="shared" si="7"/>
        <v>0</v>
      </c>
      <c r="AJ53" s="179"/>
      <c r="AK53" s="179"/>
      <c r="AL53" s="159">
        <f t="shared" ref="AL53:AL69" si="8">(AJ53-AK53)*0.5</f>
        <v>0</v>
      </c>
      <c r="AM53" s="179"/>
      <c r="AN53" s="179"/>
      <c r="AO53" s="159">
        <f t="shared" ref="AO53:AO68" si="9">(AM53-AN53)*0.5</f>
        <v>0</v>
      </c>
      <c r="AP53" s="3"/>
      <c r="AQ53" s="3"/>
      <c r="AR53" s="159">
        <f>(AP53-AQ53)*0.5</f>
        <v>0</v>
      </c>
      <c r="AS53" s="3"/>
      <c r="AT53" s="3"/>
      <c r="AU53" s="159">
        <f>(AS53-AT53)*0.4</f>
        <v>0</v>
      </c>
      <c r="AV53" s="3"/>
      <c r="AW53" s="3"/>
      <c r="AX53" s="159">
        <f>(AV53-AW53)*0.3</f>
        <v>0</v>
      </c>
      <c r="AY53" s="3"/>
      <c r="AZ53" s="3"/>
      <c r="BA53" s="159">
        <f>(AY53-AZ53)*0.2</f>
        <v>0</v>
      </c>
      <c r="BB53" s="3"/>
      <c r="BC53" s="3"/>
      <c r="BD53" s="159">
        <f>(BB53-BC53)*0.1</f>
        <v>0</v>
      </c>
      <c r="BE53" s="591"/>
      <c r="BF53" s="591"/>
      <c r="BG53" s="370"/>
      <c r="BH53" s="55"/>
      <c r="CR53" s="338"/>
      <c r="CS53" s="338"/>
      <c r="CT53" s="338"/>
      <c r="CU53" s="338"/>
      <c r="CV53" s="338"/>
    </row>
    <row r="54" spans="3:100" x14ac:dyDescent="0.25">
      <c r="L54" s="62"/>
      <c r="M54" s="62"/>
      <c r="U54" s="52"/>
      <c r="V54" s="514"/>
      <c r="W54" s="36">
        <f t="shared" si="2"/>
        <v>42898</v>
      </c>
      <c r="X54" s="179"/>
      <c r="Y54" s="179"/>
      <c r="Z54" s="159">
        <f t="shared" si="4"/>
        <v>0</v>
      </c>
      <c r="AA54" s="179"/>
      <c r="AB54" s="179"/>
      <c r="AC54" s="159">
        <f t="shared" si="5"/>
        <v>0</v>
      </c>
      <c r="AD54" s="179"/>
      <c r="AE54" s="179"/>
      <c r="AF54" s="159">
        <f t="shared" si="6"/>
        <v>0</v>
      </c>
      <c r="AG54" s="179"/>
      <c r="AH54" s="179"/>
      <c r="AI54" s="159">
        <f t="shared" si="7"/>
        <v>0</v>
      </c>
      <c r="AJ54" s="179"/>
      <c r="AK54" s="179"/>
      <c r="AL54" s="159">
        <f t="shared" si="8"/>
        <v>0</v>
      </c>
      <c r="AM54" s="179"/>
      <c r="AN54" s="179"/>
      <c r="AO54" s="159">
        <f t="shared" si="9"/>
        <v>0</v>
      </c>
      <c r="AP54" s="179"/>
      <c r="AQ54" s="179"/>
      <c r="AR54" s="159">
        <f t="shared" ref="AR54:AR69" si="10">(AP54-AQ54)*0.5</f>
        <v>0</v>
      </c>
      <c r="AS54" s="3"/>
      <c r="AT54" s="3"/>
      <c r="AU54" s="159">
        <f>(AS54-AT54)*0.5</f>
        <v>0</v>
      </c>
      <c r="AV54" s="3"/>
      <c r="AW54" s="3"/>
      <c r="AX54" s="159">
        <f>(AV54-AW54)*0.4</f>
        <v>0</v>
      </c>
      <c r="AY54" s="3"/>
      <c r="AZ54" s="3"/>
      <c r="BA54" s="159">
        <f>(AY54-AZ54)*0.3</f>
        <v>0</v>
      </c>
      <c r="BB54" s="3"/>
      <c r="BC54" s="3"/>
      <c r="BD54" s="159">
        <f>(BB54-BC54)*0.2</f>
        <v>0</v>
      </c>
      <c r="BE54" s="3"/>
      <c r="BF54" s="3"/>
      <c r="BG54" s="159">
        <f>(BE54-BF54)*0.1</f>
        <v>0</v>
      </c>
      <c r="BH54" s="55"/>
      <c r="CR54" s="338"/>
      <c r="CS54" s="338"/>
      <c r="CT54" s="338"/>
      <c r="CU54" s="338"/>
      <c r="CV54" s="338"/>
    </row>
    <row r="55" spans="3:100" x14ac:dyDescent="0.25">
      <c r="L55" s="62"/>
      <c r="M55" s="62"/>
      <c r="U55" s="52"/>
      <c r="V55" s="514"/>
      <c r="W55" s="36">
        <f t="shared" si="2"/>
        <v>42929</v>
      </c>
      <c r="X55" s="179"/>
      <c r="Y55" s="179"/>
      <c r="Z55" s="159">
        <f t="shared" si="4"/>
        <v>0</v>
      </c>
      <c r="AA55" s="179"/>
      <c r="AB55" s="179"/>
      <c r="AC55" s="159">
        <f t="shared" si="5"/>
        <v>0</v>
      </c>
      <c r="AD55" s="179"/>
      <c r="AE55" s="179"/>
      <c r="AF55" s="159">
        <f t="shared" si="6"/>
        <v>0</v>
      </c>
      <c r="AG55" s="179"/>
      <c r="AH55" s="179"/>
      <c r="AI55" s="159">
        <f t="shared" si="7"/>
        <v>0</v>
      </c>
      <c r="AJ55" s="179"/>
      <c r="AK55" s="179"/>
      <c r="AL55" s="159">
        <f t="shared" si="8"/>
        <v>0</v>
      </c>
      <c r="AM55" s="179"/>
      <c r="AN55" s="179"/>
      <c r="AO55" s="159">
        <f t="shared" si="9"/>
        <v>0</v>
      </c>
      <c r="AP55" s="179"/>
      <c r="AQ55" s="179"/>
      <c r="AR55" s="159">
        <f t="shared" si="10"/>
        <v>0</v>
      </c>
      <c r="AS55" s="179"/>
      <c r="AT55" s="179"/>
      <c r="AU55" s="159">
        <f t="shared" ref="AU55:AU70" si="11">(AS55-AT55)*0.5</f>
        <v>0</v>
      </c>
      <c r="AV55" s="3"/>
      <c r="AW55" s="3"/>
      <c r="AX55" s="159">
        <f>(AV55-AW55)*0.5</f>
        <v>0</v>
      </c>
      <c r="AY55" s="3"/>
      <c r="AZ55" s="3"/>
      <c r="BA55" s="159">
        <f>(AY55-AZ55)*0.4</f>
        <v>0</v>
      </c>
      <c r="BB55" s="3"/>
      <c r="BC55" s="3"/>
      <c r="BD55" s="159">
        <f>(BB55-BC55)*0.3</f>
        <v>0</v>
      </c>
      <c r="BE55" s="3"/>
      <c r="BF55" s="3"/>
      <c r="BG55" s="159">
        <f>(BE55-BF55)*0.2</f>
        <v>0</v>
      </c>
      <c r="BH55" s="55"/>
    </row>
    <row r="56" spans="3:100" x14ac:dyDescent="0.25">
      <c r="L56" s="62"/>
      <c r="M56" s="62"/>
      <c r="U56" s="52"/>
      <c r="V56" s="514"/>
      <c r="W56" s="36">
        <f t="shared" si="2"/>
        <v>42960</v>
      </c>
      <c r="X56" s="179"/>
      <c r="Y56" s="179"/>
      <c r="Z56" s="159">
        <f t="shared" si="4"/>
        <v>0</v>
      </c>
      <c r="AA56" s="179"/>
      <c r="AB56" s="179"/>
      <c r="AC56" s="159">
        <f t="shared" si="5"/>
        <v>0</v>
      </c>
      <c r="AD56" s="179"/>
      <c r="AE56" s="179"/>
      <c r="AF56" s="159">
        <f t="shared" si="6"/>
        <v>0</v>
      </c>
      <c r="AG56" s="179"/>
      <c r="AH56" s="179"/>
      <c r="AI56" s="159">
        <f t="shared" si="7"/>
        <v>0</v>
      </c>
      <c r="AJ56" s="179"/>
      <c r="AK56" s="179"/>
      <c r="AL56" s="159">
        <f t="shared" si="8"/>
        <v>0</v>
      </c>
      <c r="AM56" s="179"/>
      <c r="AN56" s="179"/>
      <c r="AO56" s="159">
        <f t="shared" si="9"/>
        <v>0</v>
      </c>
      <c r="AP56" s="179"/>
      <c r="AQ56" s="179"/>
      <c r="AR56" s="159">
        <f t="shared" si="10"/>
        <v>0</v>
      </c>
      <c r="AS56" s="179"/>
      <c r="AT56" s="179"/>
      <c r="AU56" s="159">
        <f t="shared" si="11"/>
        <v>0</v>
      </c>
      <c r="AV56" s="179"/>
      <c r="AW56" s="179"/>
      <c r="AX56" s="159">
        <f t="shared" ref="AX56:AX69" si="12">(AV56-AW56)*0.5</f>
        <v>0</v>
      </c>
      <c r="AY56" s="3"/>
      <c r="AZ56" s="3"/>
      <c r="BA56" s="159">
        <f>(AY56-AZ56)*0.5</f>
        <v>0</v>
      </c>
      <c r="BB56" s="3"/>
      <c r="BC56" s="3"/>
      <c r="BD56" s="159">
        <f>(BB56-BC56)*0.4</f>
        <v>0</v>
      </c>
      <c r="BE56" s="3"/>
      <c r="BF56" s="3"/>
      <c r="BG56" s="159">
        <f>(BE56-BF56)*0.3</f>
        <v>0</v>
      </c>
      <c r="BH56" s="55"/>
    </row>
    <row r="57" spans="3:100" x14ac:dyDescent="0.25">
      <c r="L57" s="62"/>
      <c r="M57" s="62"/>
      <c r="U57" s="52"/>
      <c r="V57" s="514"/>
      <c r="W57" s="36">
        <f t="shared" si="2"/>
        <v>42991</v>
      </c>
      <c r="X57" s="179"/>
      <c r="Y57" s="179"/>
      <c r="Z57" s="159">
        <f>(X57-Y57)*0.5</f>
        <v>0</v>
      </c>
      <c r="AA57" s="179"/>
      <c r="AB57" s="179"/>
      <c r="AC57" s="159">
        <f t="shared" si="5"/>
        <v>0</v>
      </c>
      <c r="AD57" s="179"/>
      <c r="AE57" s="179"/>
      <c r="AF57" s="159">
        <f t="shared" si="6"/>
        <v>0</v>
      </c>
      <c r="AG57" s="179"/>
      <c r="AH57" s="179"/>
      <c r="AI57" s="159">
        <f t="shared" si="7"/>
        <v>0</v>
      </c>
      <c r="AJ57" s="179"/>
      <c r="AK57" s="179"/>
      <c r="AL57" s="159">
        <f t="shared" si="8"/>
        <v>0</v>
      </c>
      <c r="AM57" s="179"/>
      <c r="AN57" s="179"/>
      <c r="AO57" s="159">
        <f t="shared" si="9"/>
        <v>0</v>
      </c>
      <c r="AP57" s="179"/>
      <c r="AQ57" s="179"/>
      <c r="AR57" s="159">
        <f t="shared" si="10"/>
        <v>0</v>
      </c>
      <c r="AS57" s="179"/>
      <c r="AT57" s="179"/>
      <c r="AU57" s="159">
        <f t="shared" si="11"/>
        <v>0</v>
      </c>
      <c r="AV57" s="179"/>
      <c r="AW57" s="179"/>
      <c r="AX57" s="159">
        <f t="shared" si="12"/>
        <v>0</v>
      </c>
      <c r="AY57" s="179"/>
      <c r="AZ57" s="179"/>
      <c r="BA57" s="159">
        <f t="shared" ref="BA57:BA70" si="13">(AY57-AZ57)*0.5</f>
        <v>0</v>
      </c>
      <c r="BB57" s="3"/>
      <c r="BC57" s="3"/>
      <c r="BD57" s="159">
        <f>(BB57-BC57)*0.5</f>
        <v>0</v>
      </c>
      <c r="BE57" s="3"/>
      <c r="BF57" s="3"/>
      <c r="BG57" s="159">
        <f>(BE57-BF57)*0.4</f>
        <v>0</v>
      </c>
      <c r="BH57" s="55"/>
    </row>
    <row r="58" spans="3:100" x14ac:dyDescent="0.25">
      <c r="L58" s="62"/>
      <c r="M58" s="62"/>
      <c r="U58" s="52"/>
      <c r="V58" s="514"/>
      <c r="W58" s="36">
        <f t="shared" si="2"/>
        <v>43022</v>
      </c>
      <c r="X58" s="179"/>
      <c r="Y58" s="179"/>
      <c r="Z58" s="159">
        <f t="shared" ref="Z58:Z70" si="14">(X58-Y58)*0.5</f>
        <v>0</v>
      </c>
      <c r="AA58" s="179"/>
      <c r="AB58" s="179"/>
      <c r="AC58" s="159">
        <f t="shared" si="5"/>
        <v>0</v>
      </c>
      <c r="AD58" s="179"/>
      <c r="AE58" s="179"/>
      <c r="AF58" s="159">
        <f t="shared" si="6"/>
        <v>0</v>
      </c>
      <c r="AG58" s="179"/>
      <c r="AH58" s="179"/>
      <c r="AI58" s="159">
        <f t="shared" si="7"/>
        <v>0</v>
      </c>
      <c r="AJ58" s="179"/>
      <c r="AK58" s="179"/>
      <c r="AL58" s="159">
        <f t="shared" si="8"/>
        <v>0</v>
      </c>
      <c r="AM58" s="179"/>
      <c r="AN58" s="179"/>
      <c r="AO58" s="159">
        <f t="shared" si="9"/>
        <v>0</v>
      </c>
      <c r="AP58" s="179"/>
      <c r="AQ58" s="179"/>
      <c r="AR58" s="159">
        <f t="shared" si="10"/>
        <v>0</v>
      </c>
      <c r="AS58" s="179"/>
      <c r="AT58" s="179"/>
      <c r="AU58" s="159">
        <f t="shared" si="11"/>
        <v>0</v>
      </c>
      <c r="AV58" s="179"/>
      <c r="AW58" s="179"/>
      <c r="AX58" s="159">
        <f t="shared" si="12"/>
        <v>0</v>
      </c>
      <c r="AY58" s="179"/>
      <c r="AZ58" s="179"/>
      <c r="BA58" s="159">
        <f t="shared" si="13"/>
        <v>0</v>
      </c>
      <c r="BB58" s="179"/>
      <c r="BC58" s="179"/>
      <c r="BD58" s="159">
        <f t="shared" ref="BD58:BD69" si="15">(BB58-BC58)*0.5</f>
        <v>0</v>
      </c>
      <c r="BE58" s="3"/>
      <c r="BF58" s="3"/>
      <c r="BG58" s="159">
        <f>(BE58-BF58)*0.5</f>
        <v>0</v>
      </c>
      <c r="BH58" s="55"/>
    </row>
    <row r="59" spans="3:100" x14ac:dyDescent="0.25">
      <c r="L59" s="62"/>
      <c r="M59" s="62"/>
      <c r="U59" s="52"/>
      <c r="V59" s="514"/>
      <c r="W59" s="36">
        <f t="shared" si="2"/>
        <v>43053</v>
      </c>
      <c r="X59" s="179"/>
      <c r="Y59" s="179"/>
      <c r="Z59" s="159">
        <f t="shared" si="14"/>
        <v>0</v>
      </c>
      <c r="AA59" s="179"/>
      <c r="AB59" s="179"/>
      <c r="AC59" s="159">
        <f t="shared" si="5"/>
        <v>0</v>
      </c>
      <c r="AD59" s="179"/>
      <c r="AE59" s="179"/>
      <c r="AF59" s="159">
        <f t="shared" si="6"/>
        <v>0</v>
      </c>
      <c r="AG59" s="179"/>
      <c r="AH59" s="179"/>
      <c r="AI59" s="159">
        <f t="shared" si="7"/>
        <v>0</v>
      </c>
      <c r="AJ59" s="179"/>
      <c r="AK59" s="179"/>
      <c r="AL59" s="159">
        <f t="shared" si="8"/>
        <v>0</v>
      </c>
      <c r="AM59" s="179"/>
      <c r="AN59" s="179"/>
      <c r="AO59" s="159">
        <f t="shared" si="9"/>
        <v>0</v>
      </c>
      <c r="AP59" s="179"/>
      <c r="AQ59" s="179"/>
      <c r="AR59" s="159">
        <f t="shared" si="10"/>
        <v>0</v>
      </c>
      <c r="AS59" s="179"/>
      <c r="AT59" s="179"/>
      <c r="AU59" s="159">
        <f t="shared" si="11"/>
        <v>0</v>
      </c>
      <c r="AV59" s="179"/>
      <c r="AW59" s="179"/>
      <c r="AX59" s="159">
        <f t="shared" si="12"/>
        <v>0</v>
      </c>
      <c r="AY59" s="179"/>
      <c r="AZ59" s="179"/>
      <c r="BA59" s="159">
        <f t="shared" si="13"/>
        <v>0</v>
      </c>
      <c r="BB59" s="179"/>
      <c r="BC59" s="179"/>
      <c r="BD59" s="159">
        <f t="shared" si="15"/>
        <v>0</v>
      </c>
      <c r="BE59" s="179"/>
      <c r="BF59" s="179"/>
      <c r="BG59" s="159">
        <f t="shared" ref="BG59:BG70" si="16">(BE59-BF59)*0.5</f>
        <v>0</v>
      </c>
      <c r="BH59" s="55"/>
    </row>
    <row r="60" spans="3:100" x14ac:dyDescent="0.25">
      <c r="L60" s="62"/>
      <c r="M60" s="62"/>
      <c r="U60" s="52"/>
      <c r="V60" s="514"/>
      <c r="W60" s="36">
        <f t="shared" si="2"/>
        <v>43084</v>
      </c>
      <c r="X60" s="179"/>
      <c r="Y60" s="179"/>
      <c r="Z60" s="159">
        <f t="shared" si="14"/>
        <v>0</v>
      </c>
      <c r="AA60" s="179"/>
      <c r="AB60" s="179"/>
      <c r="AC60" s="159">
        <f>(AA60-AB60)*0.5</f>
        <v>0</v>
      </c>
      <c r="AD60" s="179"/>
      <c r="AE60" s="179"/>
      <c r="AF60" s="159">
        <f t="shared" si="6"/>
        <v>0</v>
      </c>
      <c r="AG60" s="179"/>
      <c r="AH60" s="179"/>
      <c r="AI60" s="159">
        <f t="shared" si="7"/>
        <v>0</v>
      </c>
      <c r="AJ60" s="179"/>
      <c r="AK60" s="179"/>
      <c r="AL60" s="159">
        <f t="shared" si="8"/>
        <v>0</v>
      </c>
      <c r="AM60" s="179"/>
      <c r="AN60" s="179"/>
      <c r="AO60" s="159">
        <f t="shared" si="9"/>
        <v>0</v>
      </c>
      <c r="AP60" s="179"/>
      <c r="AQ60" s="179"/>
      <c r="AR60" s="159">
        <f t="shared" si="10"/>
        <v>0</v>
      </c>
      <c r="AS60" s="179"/>
      <c r="AT60" s="179"/>
      <c r="AU60" s="159">
        <f t="shared" si="11"/>
        <v>0</v>
      </c>
      <c r="AV60" s="179"/>
      <c r="AW60" s="179"/>
      <c r="AX60" s="159">
        <f t="shared" si="12"/>
        <v>0</v>
      </c>
      <c r="AY60" s="179"/>
      <c r="AZ60" s="179"/>
      <c r="BA60" s="159">
        <f t="shared" si="13"/>
        <v>0</v>
      </c>
      <c r="BB60" s="179"/>
      <c r="BC60" s="179"/>
      <c r="BD60" s="159">
        <f t="shared" si="15"/>
        <v>0</v>
      </c>
      <c r="BE60" s="179"/>
      <c r="BF60" s="179"/>
      <c r="BG60" s="159">
        <f t="shared" si="16"/>
        <v>0</v>
      </c>
      <c r="BH60" s="55"/>
    </row>
    <row r="61" spans="3:100" x14ac:dyDescent="0.25">
      <c r="L61" s="62"/>
      <c r="M61" s="62"/>
      <c r="U61" s="52"/>
      <c r="V61" s="514"/>
      <c r="W61" s="36">
        <f t="shared" si="2"/>
        <v>43115</v>
      </c>
      <c r="X61" s="179"/>
      <c r="Y61" s="179"/>
      <c r="Z61" s="159">
        <f t="shared" si="14"/>
        <v>0</v>
      </c>
      <c r="AA61" s="179"/>
      <c r="AB61" s="179"/>
      <c r="AC61" s="159">
        <f t="shared" si="5"/>
        <v>0</v>
      </c>
      <c r="AD61" s="179"/>
      <c r="AE61" s="179"/>
      <c r="AF61" s="159">
        <f>(AD61-AE61)*0.5</f>
        <v>0</v>
      </c>
      <c r="AG61" s="179"/>
      <c r="AH61" s="179"/>
      <c r="AI61" s="159">
        <f t="shared" si="7"/>
        <v>0</v>
      </c>
      <c r="AJ61" s="179"/>
      <c r="AK61" s="179"/>
      <c r="AL61" s="159">
        <f t="shared" si="8"/>
        <v>0</v>
      </c>
      <c r="AM61" s="179"/>
      <c r="AN61" s="179"/>
      <c r="AO61" s="159">
        <f t="shared" si="9"/>
        <v>0</v>
      </c>
      <c r="AP61" s="179"/>
      <c r="AQ61" s="179"/>
      <c r="AR61" s="159">
        <f t="shared" si="10"/>
        <v>0</v>
      </c>
      <c r="AS61" s="179"/>
      <c r="AT61" s="179"/>
      <c r="AU61" s="159">
        <f t="shared" si="11"/>
        <v>0</v>
      </c>
      <c r="AV61" s="179"/>
      <c r="AW61" s="179"/>
      <c r="AX61" s="159">
        <f t="shared" si="12"/>
        <v>0</v>
      </c>
      <c r="AY61" s="179"/>
      <c r="AZ61" s="179"/>
      <c r="BA61" s="159">
        <f t="shared" si="13"/>
        <v>0</v>
      </c>
      <c r="BB61" s="179"/>
      <c r="BC61" s="179"/>
      <c r="BD61" s="159">
        <f>(BB61-BC61)*0.5</f>
        <v>0</v>
      </c>
      <c r="BE61" s="179"/>
      <c r="BF61" s="179"/>
      <c r="BG61" s="159">
        <f t="shared" si="16"/>
        <v>0</v>
      </c>
      <c r="BH61" s="55"/>
    </row>
    <row r="62" spans="3:100" x14ac:dyDescent="0.25">
      <c r="L62" s="62"/>
      <c r="M62" s="62"/>
      <c r="N62" s="62"/>
      <c r="U62" s="52"/>
      <c r="V62" s="514"/>
      <c r="W62" s="36">
        <f t="shared" si="2"/>
        <v>43146</v>
      </c>
      <c r="X62" s="179"/>
      <c r="Y62" s="179"/>
      <c r="Z62" s="159">
        <f t="shared" si="14"/>
        <v>0</v>
      </c>
      <c r="AA62" s="179"/>
      <c r="AB62" s="179"/>
      <c r="AC62" s="159">
        <f t="shared" si="5"/>
        <v>0</v>
      </c>
      <c r="AD62" s="179"/>
      <c r="AE62" s="179"/>
      <c r="AF62" s="159">
        <f t="shared" si="6"/>
        <v>0</v>
      </c>
      <c r="AG62" s="179"/>
      <c r="AH62" s="179"/>
      <c r="AI62" s="159">
        <f t="shared" si="7"/>
        <v>0</v>
      </c>
      <c r="AJ62" s="179"/>
      <c r="AK62" s="179"/>
      <c r="AL62" s="159">
        <f t="shared" si="8"/>
        <v>0</v>
      </c>
      <c r="AM62" s="179"/>
      <c r="AN62" s="179"/>
      <c r="AO62" s="159">
        <f t="shared" si="9"/>
        <v>0</v>
      </c>
      <c r="AP62" s="179"/>
      <c r="AQ62" s="179"/>
      <c r="AR62" s="159">
        <f t="shared" si="10"/>
        <v>0</v>
      </c>
      <c r="AS62" s="179"/>
      <c r="AT62" s="179"/>
      <c r="AU62" s="159">
        <f t="shared" si="11"/>
        <v>0</v>
      </c>
      <c r="AV62" s="179"/>
      <c r="AW62" s="179"/>
      <c r="AX62" s="159">
        <f t="shared" si="12"/>
        <v>0</v>
      </c>
      <c r="AY62" s="179"/>
      <c r="AZ62" s="179"/>
      <c r="BA62" s="159">
        <f>(AY62-AZ62)*0.5</f>
        <v>0</v>
      </c>
      <c r="BB62" s="179"/>
      <c r="BC62" s="179"/>
      <c r="BD62" s="159">
        <f t="shared" si="15"/>
        <v>0</v>
      </c>
      <c r="BE62" s="179"/>
      <c r="BF62" s="179"/>
      <c r="BG62" s="159">
        <f t="shared" si="16"/>
        <v>0</v>
      </c>
      <c r="BH62" s="55"/>
    </row>
    <row r="63" spans="3:100" x14ac:dyDescent="0.25">
      <c r="S63" s="333"/>
      <c r="U63" s="52"/>
      <c r="V63" s="514"/>
      <c r="W63" s="36">
        <f t="shared" si="2"/>
        <v>43177</v>
      </c>
      <c r="X63" s="179"/>
      <c r="Y63" s="179"/>
      <c r="Z63" s="159">
        <f t="shared" si="14"/>
        <v>0</v>
      </c>
      <c r="AA63" s="179"/>
      <c r="AB63" s="179"/>
      <c r="AC63" s="159">
        <f>(AA63-AB63)*0.5</f>
        <v>0</v>
      </c>
      <c r="AD63" s="179"/>
      <c r="AE63" s="179"/>
      <c r="AF63" s="159">
        <f t="shared" si="6"/>
        <v>0</v>
      </c>
      <c r="AG63" s="179"/>
      <c r="AH63" s="179"/>
      <c r="AI63" s="159">
        <f t="shared" si="7"/>
        <v>0</v>
      </c>
      <c r="AJ63" s="179"/>
      <c r="AK63" s="179"/>
      <c r="AL63" s="159">
        <f t="shared" si="8"/>
        <v>0</v>
      </c>
      <c r="AM63" s="179"/>
      <c r="AN63" s="179"/>
      <c r="AO63" s="159">
        <f t="shared" si="9"/>
        <v>0</v>
      </c>
      <c r="AP63" s="179"/>
      <c r="AQ63" s="179"/>
      <c r="AR63" s="159">
        <f>(AP63-AQ63)*0.5</f>
        <v>0</v>
      </c>
      <c r="AS63" s="179"/>
      <c r="AT63" s="179"/>
      <c r="AU63" s="159">
        <f t="shared" si="11"/>
        <v>0</v>
      </c>
      <c r="AV63" s="179"/>
      <c r="AW63" s="179"/>
      <c r="AX63" s="159">
        <f t="shared" si="12"/>
        <v>0</v>
      </c>
      <c r="AY63" s="179"/>
      <c r="AZ63" s="179"/>
      <c r="BA63" s="159">
        <f t="shared" si="13"/>
        <v>0</v>
      </c>
      <c r="BB63" s="179"/>
      <c r="BC63" s="179"/>
      <c r="BD63" s="159">
        <f>(BB63-BC63)*0.5</f>
        <v>0</v>
      </c>
      <c r="BE63" s="179"/>
      <c r="BF63" s="179"/>
      <c r="BG63" s="159">
        <f t="shared" si="16"/>
        <v>0</v>
      </c>
      <c r="BH63" s="55"/>
    </row>
    <row r="64" spans="3:100" x14ac:dyDescent="0.25">
      <c r="U64" s="52"/>
      <c r="V64" s="514"/>
      <c r="W64" s="36">
        <f t="shared" si="2"/>
        <v>43208</v>
      </c>
      <c r="X64" s="179"/>
      <c r="Y64" s="179"/>
      <c r="Z64" s="159">
        <f t="shared" si="14"/>
        <v>0</v>
      </c>
      <c r="AA64" s="179"/>
      <c r="AB64" s="179"/>
      <c r="AC64" s="159">
        <f t="shared" si="5"/>
        <v>0</v>
      </c>
      <c r="AD64" s="179"/>
      <c r="AE64" s="179"/>
      <c r="AF64" s="159">
        <f t="shared" si="6"/>
        <v>0</v>
      </c>
      <c r="AG64" s="179"/>
      <c r="AH64" s="179"/>
      <c r="AI64" s="159">
        <f>(AG64-AH64)*0.5</f>
        <v>0</v>
      </c>
      <c r="AJ64" s="179"/>
      <c r="AK64" s="179"/>
      <c r="AL64" s="159">
        <f>(AJ64-AK64)*0.5</f>
        <v>0</v>
      </c>
      <c r="AM64" s="179"/>
      <c r="AN64" s="179"/>
      <c r="AO64" s="159">
        <f>(AM64-AN64)*0.5</f>
        <v>0</v>
      </c>
      <c r="AP64" s="179"/>
      <c r="AQ64" s="179"/>
      <c r="AR64" s="159">
        <f t="shared" si="10"/>
        <v>0</v>
      </c>
      <c r="AS64" s="179"/>
      <c r="AT64" s="179"/>
      <c r="AU64" s="159">
        <f t="shared" si="11"/>
        <v>0</v>
      </c>
      <c r="AV64" s="179"/>
      <c r="AW64" s="179"/>
      <c r="AX64" s="159">
        <f t="shared" si="12"/>
        <v>0</v>
      </c>
      <c r="AY64" s="179"/>
      <c r="AZ64" s="179"/>
      <c r="BA64" s="159">
        <f t="shared" si="13"/>
        <v>0</v>
      </c>
      <c r="BB64" s="179"/>
      <c r="BC64" s="179"/>
      <c r="BD64" s="159">
        <f t="shared" si="15"/>
        <v>0</v>
      </c>
      <c r="BE64" s="179"/>
      <c r="BF64" s="179"/>
      <c r="BG64" s="159">
        <f>(BE64-BF64)*0.5</f>
        <v>0</v>
      </c>
      <c r="BH64" s="55"/>
    </row>
    <row r="65" spans="21:60" x14ac:dyDescent="0.25">
      <c r="U65" s="52"/>
      <c r="V65" s="514"/>
      <c r="W65" s="36">
        <f t="shared" si="2"/>
        <v>43239</v>
      </c>
      <c r="X65" s="179"/>
      <c r="Y65" s="179"/>
      <c r="Z65" s="159">
        <f t="shared" si="14"/>
        <v>0</v>
      </c>
      <c r="AA65" s="179"/>
      <c r="AB65" s="179"/>
      <c r="AC65" s="159">
        <f t="shared" si="5"/>
        <v>0</v>
      </c>
      <c r="AD65" s="179"/>
      <c r="AE65" s="179"/>
      <c r="AF65" s="159">
        <f t="shared" si="6"/>
        <v>0</v>
      </c>
      <c r="AG65" s="179"/>
      <c r="AH65" s="179"/>
      <c r="AI65" s="159">
        <f t="shared" si="7"/>
        <v>0</v>
      </c>
      <c r="AJ65" s="179"/>
      <c r="AK65" s="179"/>
      <c r="AL65" s="159">
        <f t="shared" si="8"/>
        <v>0</v>
      </c>
      <c r="AM65" s="179"/>
      <c r="AN65" s="179"/>
      <c r="AO65" s="159">
        <f t="shared" si="9"/>
        <v>0</v>
      </c>
      <c r="AP65" s="179"/>
      <c r="AQ65" s="179"/>
      <c r="AR65" s="159">
        <f t="shared" si="10"/>
        <v>0</v>
      </c>
      <c r="AS65" s="179"/>
      <c r="AT65" s="179"/>
      <c r="AU65" s="159">
        <f>(AS65-AT65)*0.5</f>
        <v>0</v>
      </c>
      <c r="AV65" s="179"/>
      <c r="AW65" s="179"/>
      <c r="AX65" s="159">
        <f t="shared" si="12"/>
        <v>0</v>
      </c>
      <c r="AY65" s="179"/>
      <c r="AZ65" s="179"/>
      <c r="BA65" s="159">
        <f t="shared" si="13"/>
        <v>0</v>
      </c>
      <c r="BB65" s="179"/>
      <c r="BC65" s="179"/>
      <c r="BD65" s="159">
        <f t="shared" si="15"/>
        <v>0</v>
      </c>
      <c r="BE65" s="179"/>
      <c r="BF65" s="179"/>
      <c r="BG65" s="159">
        <f t="shared" si="16"/>
        <v>0</v>
      </c>
      <c r="BH65" s="55"/>
    </row>
    <row r="66" spans="21:60" x14ac:dyDescent="0.25">
      <c r="U66" s="52"/>
      <c r="V66" s="514"/>
      <c r="W66" s="36">
        <f t="shared" si="2"/>
        <v>43270</v>
      </c>
      <c r="X66" s="179"/>
      <c r="Y66" s="179"/>
      <c r="Z66" s="159">
        <f t="shared" si="14"/>
        <v>0</v>
      </c>
      <c r="AA66" s="179"/>
      <c r="AB66" s="179"/>
      <c r="AC66" s="159">
        <f>(AA66-AB66)*0.5</f>
        <v>0</v>
      </c>
      <c r="AD66" s="179"/>
      <c r="AE66" s="179"/>
      <c r="AF66" s="159">
        <f>(AD66-AE66)*0.5</f>
        <v>0</v>
      </c>
      <c r="AG66" s="179"/>
      <c r="AH66" s="179"/>
      <c r="AI66" s="159">
        <f t="shared" si="7"/>
        <v>0</v>
      </c>
      <c r="AJ66" s="179"/>
      <c r="AK66" s="179"/>
      <c r="AL66" s="159">
        <f>(AJ66-AK66)*0.5</f>
        <v>0</v>
      </c>
      <c r="AM66" s="179"/>
      <c r="AN66" s="179"/>
      <c r="AO66" s="159">
        <f t="shared" si="9"/>
        <v>0</v>
      </c>
      <c r="AP66" s="179"/>
      <c r="AQ66" s="179"/>
      <c r="AR66" s="159">
        <f>(AP66-AQ66)*0.5</f>
        <v>0</v>
      </c>
      <c r="AS66" s="179"/>
      <c r="AT66" s="179"/>
      <c r="AU66" s="159">
        <f t="shared" si="11"/>
        <v>0</v>
      </c>
      <c r="AV66" s="179"/>
      <c r="AW66" s="179"/>
      <c r="AX66" s="159">
        <f>(AV66-AW66)*0.5</f>
        <v>0</v>
      </c>
      <c r="AY66" s="179"/>
      <c r="AZ66" s="179"/>
      <c r="BA66" s="159">
        <f t="shared" si="13"/>
        <v>0</v>
      </c>
      <c r="BB66" s="179"/>
      <c r="BC66" s="179"/>
      <c r="BD66" s="159">
        <f>(BB66-BC66)*0.5</f>
        <v>0</v>
      </c>
      <c r="BE66" s="179"/>
      <c r="BF66" s="179"/>
      <c r="BG66" s="159">
        <f>(BE66-BF66)*0.5</f>
        <v>0</v>
      </c>
      <c r="BH66" s="55"/>
    </row>
    <row r="67" spans="21:60" x14ac:dyDescent="0.25">
      <c r="U67" s="52"/>
      <c r="V67" s="514"/>
      <c r="W67" s="36">
        <f t="shared" si="2"/>
        <v>43301</v>
      </c>
      <c r="X67" s="179"/>
      <c r="Y67" s="179"/>
      <c r="Z67" s="159">
        <f t="shared" si="14"/>
        <v>0</v>
      </c>
      <c r="AA67" s="179"/>
      <c r="AB67" s="179"/>
      <c r="AC67" s="159">
        <f t="shared" si="5"/>
        <v>0</v>
      </c>
      <c r="AD67" s="179"/>
      <c r="AE67" s="179"/>
      <c r="AF67" s="159">
        <f t="shared" si="6"/>
        <v>0</v>
      </c>
      <c r="AG67" s="179"/>
      <c r="AH67" s="179"/>
      <c r="AI67" s="159">
        <f t="shared" si="7"/>
        <v>0</v>
      </c>
      <c r="AJ67" s="179"/>
      <c r="AK67" s="179"/>
      <c r="AL67" s="159">
        <f t="shared" si="8"/>
        <v>0</v>
      </c>
      <c r="AM67" s="179"/>
      <c r="AN67" s="179"/>
      <c r="AO67" s="159">
        <f t="shared" si="9"/>
        <v>0</v>
      </c>
      <c r="AP67" s="179"/>
      <c r="AQ67" s="179"/>
      <c r="AR67" s="159">
        <f t="shared" si="10"/>
        <v>0</v>
      </c>
      <c r="AS67" s="179"/>
      <c r="AT67" s="179"/>
      <c r="AU67" s="159">
        <f t="shared" si="11"/>
        <v>0</v>
      </c>
      <c r="AV67" s="179"/>
      <c r="AW67" s="179"/>
      <c r="AX67" s="159">
        <f t="shared" si="12"/>
        <v>0</v>
      </c>
      <c r="AY67" s="179"/>
      <c r="AZ67" s="179"/>
      <c r="BA67" s="159">
        <f t="shared" si="13"/>
        <v>0</v>
      </c>
      <c r="BB67" s="179"/>
      <c r="BC67" s="179"/>
      <c r="BD67" s="159">
        <f t="shared" si="15"/>
        <v>0</v>
      </c>
      <c r="BE67" s="179"/>
      <c r="BF67" s="179"/>
      <c r="BG67" s="159">
        <f t="shared" si="16"/>
        <v>0</v>
      </c>
      <c r="BH67" s="55"/>
    </row>
    <row r="68" spans="21:60" x14ac:dyDescent="0.25">
      <c r="U68" s="52"/>
      <c r="V68" s="514"/>
      <c r="W68" s="36">
        <f t="shared" si="2"/>
        <v>43332</v>
      </c>
      <c r="X68" s="179"/>
      <c r="Y68" s="179"/>
      <c r="Z68" s="159">
        <f t="shared" si="14"/>
        <v>0</v>
      </c>
      <c r="AA68" s="179"/>
      <c r="AB68" s="179"/>
      <c r="AC68" s="159">
        <f t="shared" si="5"/>
        <v>0</v>
      </c>
      <c r="AD68" s="179"/>
      <c r="AE68" s="179"/>
      <c r="AF68" s="159">
        <f t="shared" si="6"/>
        <v>0</v>
      </c>
      <c r="AG68" s="179"/>
      <c r="AH68" s="179"/>
      <c r="AI68" s="159">
        <f t="shared" si="7"/>
        <v>0</v>
      </c>
      <c r="AJ68" s="179"/>
      <c r="AK68" s="179"/>
      <c r="AL68" s="159">
        <f t="shared" si="8"/>
        <v>0</v>
      </c>
      <c r="AM68" s="179"/>
      <c r="AN68" s="179"/>
      <c r="AO68" s="159">
        <f t="shared" si="9"/>
        <v>0</v>
      </c>
      <c r="AP68" s="179"/>
      <c r="AQ68" s="179"/>
      <c r="AR68" s="159">
        <f t="shared" si="10"/>
        <v>0</v>
      </c>
      <c r="AS68" s="179"/>
      <c r="AT68" s="179"/>
      <c r="AU68" s="159">
        <f t="shared" si="11"/>
        <v>0</v>
      </c>
      <c r="AV68" s="179"/>
      <c r="AW68" s="179"/>
      <c r="AX68" s="159">
        <f t="shared" si="12"/>
        <v>0</v>
      </c>
      <c r="AY68" s="179"/>
      <c r="AZ68" s="179"/>
      <c r="BA68" s="159">
        <f t="shared" si="13"/>
        <v>0</v>
      </c>
      <c r="BB68" s="179"/>
      <c r="BC68" s="179"/>
      <c r="BD68" s="159">
        <f t="shared" si="15"/>
        <v>0</v>
      </c>
      <c r="BE68" s="179"/>
      <c r="BF68" s="179"/>
      <c r="BG68" s="159">
        <f t="shared" si="16"/>
        <v>0</v>
      </c>
      <c r="BH68" s="55"/>
    </row>
    <row r="69" spans="21:60" x14ac:dyDescent="0.25">
      <c r="U69" s="52"/>
      <c r="V69" s="514"/>
      <c r="W69" s="36">
        <f t="shared" si="2"/>
        <v>43363</v>
      </c>
      <c r="X69" s="179"/>
      <c r="Y69" s="179"/>
      <c r="Z69" s="159">
        <f>(X69-Y69)*0.5</f>
        <v>0</v>
      </c>
      <c r="AA69" s="179"/>
      <c r="AB69" s="179"/>
      <c r="AC69" s="159">
        <f>(AA69-AB69)*0.5</f>
        <v>0</v>
      </c>
      <c r="AD69" s="179"/>
      <c r="AE69" s="179"/>
      <c r="AF69" s="159">
        <f>(AD69-AE69)*0.5</f>
        <v>0</v>
      </c>
      <c r="AG69" s="179"/>
      <c r="AH69" s="179"/>
      <c r="AI69" s="159">
        <f>(AG69-AH69)*0.5</f>
        <v>0</v>
      </c>
      <c r="AJ69" s="179"/>
      <c r="AK69" s="179"/>
      <c r="AL69" s="159">
        <f t="shared" si="8"/>
        <v>0</v>
      </c>
      <c r="AM69" s="179"/>
      <c r="AN69" s="179"/>
      <c r="AO69" s="159">
        <f>(AM69-AN69)*0.5</f>
        <v>0</v>
      </c>
      <c r="AP69" s="179"/>
      <c r="AQ69" s="179"/>
      <c r="AR69" s="159">
        <f t="shared" si="10"/>
        <v>0</v>
      </c>
      <c r="AS69" s="179"/>
      <c r="AT69" s="179"/>
      <c r="AU69" s="159">
        <f>(AS69-AT69)*0.5</f>
        <v>0</v>
      </c>
      <c r="AV69" s="179"/>
      <c r="AW69" s="179"/>
      <c r="AX69" s="159">
        <f t="shared" si="12"/>
        <v>0</v>
      </c>
      <c r="AY69" s="179"/>
      <c r="AZ69" s="179"/>
      <c r="BA69" s="159">
        <f t="shared" si="13"/>
        <v>0</v>
      </c>
      <c r="BB69" s="179"/>
      <c r="BC69" s="179"/>
      <c r="BD69" s="159">
        <f t="shared" si="15"/>
        <v>0</v>
      </c>
      <c r="BE69" s="179"/>
      <c r="BF69" s="179"/>
      <c r="BG69" s="159">
        <f t="shared" si="16"/>
        <v>0</v>
      </c>
      <c r="BH69" s="55"/>
    </row>
    <row r="70" spans="21:60" x14ac:dyDescent="0.25">
      <c r="U70" s="52"/>
      <c r="V70" s="514"/>
      <c r="W70" s="36">
        <f t="shared" si="2"/>
        <v>43394</v>
      </c>
      <c r="X70" s="179"/>
      <c r="Y70" s="179"/>
      <c r="Z70" s="159">
        <f t="shared" si="14"/>
        <v>0</v>
      </c>
      <c r="AA70" s="179"/>
      <c r="AB70" s="179"/>
      <c r="AC70" s="159">
        <f t="shared" si="5"/>
        <v>0</v>
      </c>
      <c r="AD70" s="179"/>
      <c r="AE70" s="179"/>
      <c r="AF70" s="159">
        <f t="shared" si="6"/>
        <v>0</v>
      </c>
      <c r="AG70" s="179"/>
      <c r="AH70" s="179"/>
      <c r="AI70" s="159">
        <f>(AG70-AH70)*0.5</f>
        <v>0</v>
      </c>
      <c r="AJ70" s="179"/>
      <c r="AK70" s="179"/>
      <c r="AL70" s="159">
        <f>(AJ70-AK70)*0.5</f>
        <v>0</v>
      </c>
      <c r="AM70" s="179"/>
      <c r="AN70" s="179"/>
      <c r="AO70" s="159">
        <f>(AM70-AN70)*0.5</f>
        <v>0</v>
      </c>
      <c r="AP70" s="179"/>
      <c r="AQ70" s="179"/>
      <c r="AR70" s="159">
        <f>(AP70-AQ70)*0.5</f>
        <v>0</v>
      </c>
      <c r="AS70" s="179"/>
      <c r="AT70" s="179"/>
      <c r="AU70" s="159">
        <f t="shared" si="11"/>
        <v>0</v>
      </c>
      <c r="AV70" s="179"/>
      <c r="AW70" s="179"/>
      <c r="AX70" s="159">
        <f>(AV70-AW70)*0.5</f>
        <v>0</v>
      </c>
      <c r="AY70" s="179"/>
      <c r="AZ70" s="179"/>
      <c r="BA70" s="159">
        <f t="shared" si="13"/>
        <v>0</v>
      </c>
      <c r="BB70" s="179"/>
      <c r="BC70" s="179"/>
      <c r="BD70" s="159">
        <f>(BB70-BC70)*0.5</f>
        <v>0</v>
      </c>
      <c r="BE70" s="179"/>
      <c r="BF70" s="179"/>
      <c r="BG70" s="159">
        <f t="shared" si="16"/>
        <v>0</v>
      </c>
      <c r="BH70" s="55"/>
    </row>
    <row r="71" spans="21:60" x14ac:dyDescent="0.25">
      <c r="U71" s="52"/>
      <c r="V71" s="338"/>
      <c r="W71" s="237" t="s">
        <v>73</v>
      </c>
      <c r="X71" s="238">
        <f>SUM(X35:X70)</f>
        <v>0</v>
      </c>
      <c r="Y71" s="238">
        <f t="shared" ref="Y71:BE71" si="17">SUM(Y35:Y70)</f>
        <v>0</v>
      </c>
      <c r="Z71" s="239">
        <f>SUM(Z35:Z70)</f>
        <v>0</v>
      </c>
      <c r="AA71" s="238">
        <f t="shared" si="17"/>
        <v>0</v>
      </c>
      <c r="AB71" s="238">
        <f t="shared" si="17"/>
        <v>0</v>
      </c>
      <c r="AC71" s="239">
        <f>SUM(AC35:AC70)</f>
        <v>0</v>
      </c>
      <c r="AD71" s="238">
        <f t="shared" si="17"/>
        <v>0</v>
      </c>
      <c r="AE71" s="238">
        <f t="shared" si="17"/>
        <v>0</v>
      </c>
      <c r="AF71" s="239">
        <f>SUM(AF35:AF70)</f>
        <v>0</v>
      </c>
      <c r="AG71" s="238">
        <f t="shared" si="17"/>
        <v>0</v>
      </c>
      <c r="AH71" s="238">
        <f t="shared" si="17"/>
        <v>0</v>
      </c>
      <c r="AI71" s="239">
        <f>SUM(AI35:AI70)</f>
        <v>0</v>
      </c>
      <c r="AJ71" s="238">
        <f t="shared" si="17"/>
        <v>0</v>
      </c>
      <c r="AK71" s="238">
        <f t="shared" si="17"/>
        <v>0</v>
      </c>
      <c r="AL71" s="239">
        <f>SUM(AL35:AL70)</f>
        <v>0</v>
      </c>
      <c r="AM71" s="238">
        <f t="shared" si="17"/>
        <v>0</v>
      </c>
      <c r="AN71" s="238">
        <f t="shared" si="17"/>
        <v>0</v>
      </c>
      <c r="AO71" s="239">
        <f>SUM(AO35:AO70)</f>
        <v>0</v>
      </c>
      <c r="AP71" s="238">
        <f t="shared" si="17"/>
        <v>0</v>
      </c>
      <c r="AQ71" s="238">
        <f t="shared" si="17"/>
        <v>0</v>
      </c>
      <c r="AR71" s="239">
        <f>SUM(AR35:AR70)</f>
        <v>0</v>
      </c>
      <c r="AS71" s="238">
        <f t="shared" si="17"/>
        <v>0</v>
      </c>
      <c r="AT71" s="238">
        <f t="shared" si="17"/>
        <v>0</v>
      </c>
      <c r="AU71" s="239">
        <f>SUM(AU35:AU70)</f>
        <v>0</v>
      </c>
      <c r="AV71" s="238">
        <f>SUM(AV35:AV70)</f>
        <v>0</v>
      </c>
      <c r="AW71" s="238">
        <f t="shared" si="17"/>
        <v>0</v>
      </c>
      <c r="AX71" s="239">
        <f>SUM(AX35:AX70)</f>
        <v>0</v>
      </c>
      <c r="AY71" s="238">
        <f t="shared" si="17"/>
        <v>0</v>
      </c>
      <c r="AZ71" s="238">
        <f t="shared" si="17"/>
        <v>0</v>
      </c>
      <c r="BA71" s="239">
        <f>SUM(BA35:BA70)</f>
        <v>0</v>
      </c>
      <c r="BB71" s="238">
        <f t="shared" si="17"/>
        <v>0</v>
      </c>
      <c r="BC71" s="238">
        <f t="shared" si="17"/>
        <v>0</v>
      </c>
      <c r="BD71" s="239">
        <f>SUM(BD35:BD70)</f>
        <v>0</v>
      </c>
      <c r="BE71" s="238">
        <f t="shared" si="17"/>
        <v>0</v>
      </c>
      <c r="BF71" s="238">
        <f>SUM(BF35:BF70)</f>
        <v>0</v>
      </c>
      <c r="BG71" s="239">
        <f>SUM(BG35:BG70)</f>
        <v>0</v>
      </c>
      <c r="BH71" s="55"/>
    </row>
    <row r="72" spans="21:60" x14ac:dyDescent="0.25">
      <c r="U72" s="52"/>
      <c r="V72" s="338"/>
      <c r="W72" s="338"/>
      <c r="X72" s="338"/>
      <c r="Y72" s="338"/>
      <c r="Z72" s="338"/>
      <c r="AA72" s="338"/>
      <c r="AB72" s="338"/>
      <c r="AC72" s="338"/>
      <c r="AD72" s="338"/>
      <c r="AE72" s="338"/>
      <c r="AF72" s="338"/>
      <c r="AG72" s="338"/>
      <c r="AH72" s="338"/>
      <c r="AI72" s="338"/>
      <c r="AJ72" s="338"/>
      <c r="AK72" s="338"/>
      <c r="AL72" s="338"/>
      <c r="AM72" s="338"/>
      <c r="AN72" s="338"/>
      <c r="AO72" s="338"/>
      <c r="AP72" s="338"/>
      <c r="AQ72" s="338"/>
      <c r="AR72" s="338"/>
      <c r="AS72" s="338"/>
      <c r="AT72" s="338"/>
      <c r="AU72" s="338"/>
      <c r="AV72" s="338"/>
      <c r="AW72" s="338"/>
      <c r="AX72" s="338"/>
      <c r="AY72" s="338"/>
      <c r="AZ72" s="338"/>
      <c r="BA72" s="338"/>
      <c r="BB72" s="338"/>
      <c r="BC72" s="338"/>
      <c r="BD72" s="338"/>
      <c r="BE72" s="338"/>
      <c r="BF72" s="338"/>
      <c r="BG72" s="338"/>
      <c r="BH72" s="55"/>
    </row>
    <row r="73" spans="21:60" x14ac:dyDescent="0.25">
      <c r="U73" s="52"/>
      <c r="V73" s="338"/>
      <c r="W73" s="338"/>
      <c r="X73" s="338"/>
      <c r="Y73" s="338"/>
      <c r="Z73" s="338"/>
      <c r="AA73" s="338"/>
      <c r="AB73" s="338"/>
      <c r="AC73" s="338"/>
      <c r="AD73" s="338"/>
      <c r="AE73" s="338"/>
      <c r="AF73" s="338"/>
      <c r="AG73" s="338"/>
      <c r="AH73" s="338"/>
      <c r="AI73" s="338"/>
      <c r="AJ73" s="338"/>
      <c r="AK73" s="338"/>
      <c r="AL73" s="338"/>
      <c r="AM73" s="338"/>
      <c r="AN73" s="338"/>
      <c r="AO73" s="338"/>
      <c r="AP73" s="338"/>
      <c r="AQ73" s="338"/>
      <c r="AR73" s="338"/>
      <c r="AS73" s="338"/>
      <c r="AT73" s="338"/>
      <c r="AU73" s="338"/>
      <c r="AV73" s="338"/>
      <c r="AW73" s="338"/>
      <c r="AX73" s="338"/>
      <c r="AY73" s="338"/>
      <c r="AZ73" s="338"/>
      <c r="BA73" s="338"/>
      <c r="BB73" s="338"/>
      <c r="BC73" s="338"/>
      <c r="BD73" s="338"/>
      <c r="BE73" s="338"/>
      <c r="BF73" s="338"/>
      <c r="BG73" s="338"/>
      <c r="BH73" s="55"/>
    </row>
    <row r="74" spans="21:60" x14ac:dyDescent="0.25">
      <c r="U74" s="52"/>
      <c r="V74" s="338"/>
      <c r="W74" s="338"/>
      <c r="X74" s="338"/>
      <c r="Y74" s="338"/>
      <c r="Z74" s="338"/>
      <c r="AA74" s="338"/>
      <c r="AB74" s="338"/>
      <c r="AC74" s="338"/>
      <c r="AD74" s="338"/>
      <c r="AE74" s="338"/>
      <c r="AF74" s="338"/>
      <c r="AG74" s="338"/>
      <c r="AH74" s="338"/>
      <c r="AI74" s="338"/>
      <c r="AJ74" s="338"/>
      <c r="AK74" s="338"/>
      <c r="AL74" s="338"/>
      <c r="AM74" s="338"/>
      <c r="AN74" s="338"/>
      <c r="AO74" s="338"/>
      <c r="AP74" s="338"/>
      <c r="AQ74" s="338"/>
      <c r="AR74" s="338"/>
      <c r="AS74" s="338"/>
      <c r="AT74" s="338"/>
      <c r="AU74" s="338"/>
      <c r="AV74" s="338"/>
      <c r="AW74" s="338"/>
      <c r="AX74" s="338"/>
      <c r="AY74" s="338"/>
      <c r="AZ74" s="338"/>
      <c r="BA74" s="338"/>
      <c r="BB74" s="338"/>
      <c r="BC74" s="338"/>
      <c r="BD74" s="338"/>
      <c r="BE74" s="338"/>
      <c r="BF74" s="338"/>
      <c r="BG74" s="338"/>
      <c r="BH74" s="55"/>
    </row>
    <row r="75" spans="21:60" x14ac:dyDescent="0.25">
      <c r="U75" s="52"/>
      <c r="V75" s="338"/>
      <c r="W75" s="338"/>
      <c r="X75" s="500" t="s">
        <v>197</v>
      </c>
      <c r="Y75" s="501"/>
      <c r="Z75" s="501"/>
      <c r="AA75" s="501"/>
      <c r="AB75" s="501"/>
      <c r="AC75" s="501"/>
      <c r="AD75" s="501"/>
      <c r="AE75" s="501"/>
      <c r="AF75" s="501"/>
      <c r="AG75" s="501"/>
      <c r="AH75" s="501"/>
      <c r="AI75" s="501"/>
      <c r="AJ75" s="501"/>
      <c r="AK75" s="501"/>
      <c r="AL75" s="501"/>
      <c r="AM75" s="501"/>
      <c r="AN75" s="501"/>
      <c r="AO75" s="501"/>
      <c r="AP75" s="501"/>
      <c r="AQ75" s="501"/>
      <c r="AR75" s="501"/>
      <c r="AS75" s="501"/>
      <c r="AT75" s="501"/>
      <c r="AU75" s="501"/>
      <c r="AV75" s="501"/>
      <c r="AW75" s="501"/>
      <c r="AX75" s="501"/>
      <c r="AY75" s="501"/>
      <c r="AZ75" s="501"/>
      <c r="BA75" s="501"/>
      <c r="BB75" s="501"/>
      <c r="BC75" s="501"/>
      <c r="BD75" s="501"/>
      <c r="BE75" s="501"/>
      <c r="BF75" s="501"/>
      <c r="BG75" s="501"/>
      <c r="BH75" s="231"/>
    </row>
    <row r="76" spans="21:60" x14ac:dyDescent="0.25">
      <c r="U76" s="52"/>
      <c r="V76" s="502" t="s">
        <v>140</v>
      </c>
      <c r="W76" s="592"/>
      <c r="X76" s="500" t="s">
        <v>77</v>
      </c>
      <c r="Y76" s="500"/>
      <c r="Z76" s="500"/>
      <c r="AA76" s="500"/>
      <c r="AB76" s="500"/>
      <c r="AC76" s="500"/>
      <c r="AD76" s="500"/>
      <c r="AE76" s="500"/>
      <c r="AF76" s="500"/>
      <c r="AG76" s="500"/>
      <c r="AH76" s="500"/>
      <c r="AI76" s="500"/>
      <c r="AJ76" s="500"/>
      <c r="AK76" s="500"/>
      <c r="AL76" s="500"/>
      <c r="AM76" s="500"/>
      <c r="AN76" s="500"/>
      <c r="AO76" s="500"/>
      <c r="AP76" s="508"/>
      <c r="AQ76" s="508"/>
      <c r="AR76" s="508"/>
      <c r="AS76" s="508"/>
      <c r="AT76" s="508"/>
      <c r="AU76" s="508"/>
      <c r="AV76" s="508"/>
      <c r="AW76" s="508"/>
      <c r="AX76" s="508"/>
      <c r="AY76" s="508"/>
      <c r="AZ76" s="508"/>
      <c r="BA76" s="508"/>
      <c r="BB76" s="508"/>
      <c r="BC76" s="508"/>
      <c r="BD76" s="508"/>
      <c r="BE76" s="508"/>
      <c r="BF76" s="508"/>
      <c r="BG76" s="501"/>
      <c r="BH76" s="231"/>
    </row>
    <row r="77" spans="21:60" x14ac:dyDescent="0.25">
      <c r="U77" s="52"/>
      <c r="V77" s="504"/>
      <c r="W77" s="593"/>
      <c r="X77" s="512">
        <v>42278</v>
      </c>
      <c r="Y77" s="590"/>
      <c r="Z77" s="590"/>
      <c r="AA77" s="512">
        <v>42309</v>
      </c>
      <c r="AB77" s="512"/>
      <c r="AC77" s="500"/>
      <c r="AD77" s="512">
        <v>42339</v>
      </c>
      <c r="AE77" s="512"/>
      <c r="AF77" s="500"/>
      <c r="AG77" s="512">
        <v>42370</v>
      </c>
      <c r="AH77" s="512"/>
      <c r="AI77" s="500"/>
      <c r="AJ77" s="512">
        <v>42401</v>
      </c>
      <c r="AK77" s="512"/>
      <c r="AL77" s="339"/>
      <c r="AM77" s="512">
        <v>42430</v>
      </c>
      <c r="AN77" s="512"/>
      <c r="AO77" s="339"/>
      <c r="AP77" s="512">
        <v>42461</v>
      </c>
      <c r="AQ77" s="512"/>
      <c r="AR77" s="339"/>
      <c r="AS77" s="512">
        <v>42491</v>
      </c>
      <c r="AT77" s="512"/>
      <c r="AU77" s="339"/>
      <c r="AV77" s="512">
        <v>42522</v>
      </c>
      <c r="AW77" s="512"/>
      <c r="AX77" s="339"/>
      <c r="AY77" s="512">
        <v>42552</v>
      </c>
      <c r="AZ77" s="512"/>
      <c r="BA77" s="339"/>
      <c r="BB77" s="512">
        <v>42583</v>
      </c>
      <c r="BC77" s="512"/>
      <c r="BD77" s="512"/>
      <c r="BE77" s="512">
        <v>42614</v>
      </c>
      <c r="BF77" s="512"/>
      <c r="BG77" s="339"/>
      <c r="BH77" s="231"/>
    </row>
    <row r="78" spans="21:60" ht="33.75" x14ac:dyDescent="0.25">
      <c r="U78" s="52"/>
      <c r="V78" s="506"/>
      <c r="W78" s="594"/>
      <c r="X78" s="168" t="s">
        <v>238</v>
      </c>
      <c r="Y78" s="168" t="s">
        <v>239</v>
      </c>
      <c r="Z78" s="169" t="s">
        <v>143</v>
      </c>
      <c r="AA78" s="168" t="s">
        <v>238</v>
      </c>
      <c r="AB78" s="168" t="s">
        <v>239</v>
      </c>
      <c r="AC78" s="169" t="s">
        <v>143</v>
      </c>
      <c r="AD78" s="168" t="s">
        <v>238</v>
      </c>
      <c r="AE78" s="168" t="s">
        <v>239</v>
      </c>
      <c r="AF78" s="169" t="s">
        <v>143</v>
      </c>
      <c r="AG78" s="168" t="s">
        <v>238</v>
      </c>
      <c r="AH78" s="168" t="s">
        <v>239</v>
      </c>
      <c r="AI78" s="169" t="s">
        <v>143</v>
      </c>
      <c r="AJ78" s="168" t="s">
        <v>238</v>
      </c>
      <c r="AK78" s="168" t="s">
        <v>239</v>
      </c>
      <c r="AL78" s="169" t="s">
        <v>143</v>
      </c>
      <c r="AM78" s="168" t="s">
        <v>238</v>
      </c>
      <c r="AN78" s="168" t="s">
        <v>239</v>
      </c>
      <c r="AO78" s="169" t="s">
        <v>143</v>
      </c>
      <c r="AP78" s="168" t="s">
        <v>238</v>
      </c>
      <c r="AQ78" s="168" t="s">
        <v>239</v>
      </c>
      <c r="AR78" s="169" t="s">
        <v>143</v>
      </c>
      <c r="AS78" s="168" t="s">
        <v>238</v>
      </c>
      <c r="AT78" s="168" t="s">
        <v>239</v>
      </c>
      <c r="AU78" s="169" t="s">
        <v>143</v>
      </c>
      <c r="AV78" s="168" t="s">
        <v>238</v>
      </c>
      <c r="AW78" s="168" t="s">
        <v>239</v>
      </c>
      <c r="AX78" s="169" t="s">
        <v>143</v>
      </c>
      <c r="AY78" s="168" t="s">
        <v>238</v>
      </c>
      <c r="AZ78" s="168" t="s">
        <v>239</v>
      </c>
      <c r="BA78" s="169" t="s">
        <v>143</v>
      </c>
      <c r="BB78" s="168" t="s">
        <v>238</v>
      </c>
      <c r="BC78" s="168" t="s">
        <v>239</v>
      </c>
      <c r="BD78" s="169" t="s">
        <v>143</v>
      </c>
      <c r="BE78" s="168" t="s">
        <v>238</v>
      </c>
      <c r="BF78" s="168" t="s">
        <v>239</v>
      </c>
      <c r="BG78" s="169" t="s">
        <v>143</v>
      </c>
      <c r="BH78" s="55"/>
    </row>
    <row r="79" spans="21:60" ht="15" customHeight="1" x14ac:dyDescent="0.25">
      <c r="U79" s="52"/>
      <c r="V79" s="514" t="s">
        <v>76</v>
      </c>
      <c r="W79" s="162">
        <v>42309</v>
      </c>
      <c r="X79" s="591"/>
      <c r="Y79" s="591"/>
      <c r="Z79" s="347"/>
      <c r="AA79" s="176"/>
      <c r="AB79" s="176"/>
      <c r="AC79" s="347"/>
      <c r="AD79" s="176"/>
      <c r="AE79" s="176"/>
      <c r="AF79" s="347"/>
      <c r="AG79" s="176"/>
      <c r="AH79" s="176"/>
      <c r="AI79" s="347"/>
      <c r="AJ79" s="176"/>
      <c r="AK79" s="176"/>
      <c r="AL79" s="347"/>
      <c r="AM79" s="176"/>
      <c r="AN79" s="176"/>
      <c r="AO79" s="347"/>
      <c r="AP79" s="176"/>
      <c r="AQ79" s="176"/>
      <c r="AR79" s="347"/>
      <c r="AS79" s="176"/>
      <c r="AT79" s="176"/>
      <c r="AU79" s="347"/>
      <c r="AV79" s="176"/>
      <c r="AW79" s="176"/>
      <c r="AX79" s="347"/>
      <c r="AY79" s="176"/>
      <c r="AZ79" s="176"/>
      <c r="BA79" s="347"/>
      <c r="BB79" s="176"/>
      <c r="BC79" s="176"/>
      <c r="BD79" s="347"/>
      <c r="BE79" s="176"/>
      <c r="BF79" s="176"/>
      <c r="BG79" s="347"/>
      <c r="BH79" s="55"/>
    </row>
    <row r="80" spans="21:60" x14ac:dyDescent="0.25">
      <c r="U80" s="52"/>
      <c r="V80" s="514"/>
      <c r="W80" s="162">
        <f>W79+31</f>
        <v>42340</v>
      </c>
      <c r="X80" s="591"/>
      <c r="Y80" s="591"/>
      <c r="Z80" s="347"/>
      <c r="AA80" s="591"/>
      <c r="AB80" s="591"/>
      <c r="AC80" s="347"/>
      <c r="AD80" s="176"/>
      <c r="AE80" s="176"/>
      <c r="AF80" s="347"/>
      <c r="AG80" s="176"/>
      <c r="AH80" s="176"/>
      <c r="AI80" s="347"/>
      <c r="AJ80" s="176"/>
      <c r="AK80" s="176"/>
      <c r="AL80" s="347"/>
      <c r="AM80" s="176"/>
      <c r="AN80" s="176"/>
      <c r="AO80" s="347"/>
      <c r="AP80" s="176"/>
      <c r="AQ80" s="176"/>
      <c r="AR80" s="347"/>
      <c r="AS80" s="176"/>
      <c r="AT80" s="176"/>
      <c r="AU80" s="347"/>
      <c r="AV80" s="176"/>
      <c r="AW80" s="176"/>
      <c r="AX80" s="347"/>
      <c r="AY80" s="176"/>
      <c r="AZ80" s="176"/>
      <c r="BA80" s="347"/>
      <c r="BB80" s="176"/>
      <c r="BC80" s="176"/>
      <c r="BD80" s="347"/>
      <c r="BE80" s="176"/>
      <c r="BF80" s="176"/>
      <c r="BG80" s="347"/>
      <c r="BH80" s="55"/>
    </row>
    <row r="81" spans="21:60" x14ac:dyDescent="0.25">
      <c r="U81" s="52"/>
      <c r="V81" s="514"/>
      <c r="W81" s="162">
        <f t="shared" ref="W81:W114" si="18">W80+31</f>
        <v>42371</v>
      </c>
      <c r="X81" s="591"/>
      <c r="Y81" s="591"/>
      <c r="Z81" s="347"/>
      <c r="AA81" s="591"/>
      <c r="AB81" s="591"/>
      <c r="AC81" s="347"/>
      <c r="AD81" s="591"/>
      <c r="AE81" s="591"/>
      <c r="AF81" s="347"/>
      <c r="AG81" s="176"/>
      <c r="AH81" s="176"/>
      <c r="AI81" s="347"/>
      <c r="AJ81" s="176"/>
      <c r="AK81" s="176"/>
      <c r="AL81" s="347"/>
      <c r="AM81" s="176"/>
      <c r="AN81" s="176"/>
      <c r="AO81" s="347"/>
      <c r="AP81" s="176"/>
      <c r="AQ81" s="176"/>
      <c r="AR81" s="347"/>
      <c r="AS81" s="176"/>
      <c r="AT81" s="176"/>
      <c r="AU81" s="347"/>
      <c r="AV81" s="176"/>
      <c r="AW81" s="176"/>
      <c r="AX81" s="347"/>
      <c r="AY81" s="176"/>
      <c r="AZ81" s="176"/>
      <c r="BA81" s="347"/>
      <c r="BB81" s="176"/>
      <c r="BC81" s="176"/>
      <c r="BD81" s="347"/>
      <c r="BE81" s="176"/>
      <c r="BF81" s="176"/>
      <c r="BG81" s="347"/>
      <c r="BH81" s="55"/>
    </row>
    <row r="82" spans="21:60" x14ac:dyDescent="0.25">
      <c r="U82" s="52"/>
      <c r="V82" s="514"/>
      <c r="W82" s="162">
        <f t="shared" si="18"/>
        <v>42402</v>
      </c>
      <c r="X82" s="591"/>
      <c r="Y82" s="591"/>
      <c r="Z82" s="347"/>
      <c r="AA82" s="591"/>
      <c r="AB82" s="591"/>
      <c r="AC82" s="347"/>
      <c r="AD82" s="591"/>
      <c r="AE82" s="591"/>
      <c r="AF82" s="347"/>
      <c r="AG82" s="591"/>
      <c r="AH82" s="591"/>
      <c r="AI82" s="347"/>
      <c r="AJ82" s="176"/>
      <c r="AK82" s="176"/>
      <c r="AL82" s="347"/>
      <c r="AM82" s="176"/>
      <c r="AN82" s="176"/>
      <c r="AO82" s="347"/>
      <c r="AP82" s="176"/>
      <c r="AQ82" s="176"/>
      <c r="AR82" s="347"/>
      <c r="AS82" s="176"/>
      <c r="AT82" s="176"/>
      <c r="AU82" s="347"/>
      <c r="AV82" s="176"/>
      <c r="AW82" s="176"/>
      <c r="AX82" s="347"/>
      <c r="AY82" s="176"/>
      <c r="AZ82" s="176"/>
      <c r="BA82" s="347"/>
      <c r="BB82" s="176"/>
      <c r="BC82" s="176"/>
      <c r="BD82" s="347"/>
      <c r="BE82" s="176"/>
      <c r="BF82" s="176"/>
      <c r="BG82" s="347"/>
      <c r="BH82" s="55"/>
    </row>
    <row r="83" spans="21:60" x14ac:dyDescent="0.25">
      <c r="U83" s="52"/>
      <c r="V83" s="514"/>
      <c r="W83" s="162">
        <f t="shared" si="18"/>
        <v>42433</v>
      </c>
      <c r="X83" s="591"/>
      <c r="Y83" s="591"/>
      <c r="Z83" s="347"/>
      <c r="AA83" s="591"/>
      <c r="AB83" s="591"/>
      <c r="AC83" s="347"/>
      <c r="AD83" s="591"/>
      <c r="AE83" s="591"/>
      <c r="AF83" s="347"/>
      <c r="AG83" s="591"/>
      <c r="AH83" s="591"/>
      <c r="AI83" s="347"/>
      <c r="AJ83" s="591"/>
      <c r="AK83" s="591"/>
      <c r="AL83" s="347"/>
      <c r="AM83" s="176"/>
      <c r="AN83" s="176"/>
      <c r="AO83" s="347"/>
      <c r="AP83" s="176"/>
      <c r="AQ83" s="176"/>
      <c r="AR83" s="347"/>
      <c r="AS83" s="176"/>
      <c r="AT83" s="176"/>
      <c r="AU83" s="347"/>
      <c r="AV83" s="176"/>
      <c r="AW83" s="176"/>
      <c r="AX83" s="347"/>
      <c r="AY83" s="176"/>
      <c r="AZ83" s="176"/>
      <c r="BA83" s="347"/>
      <c r="BB83" s="176"/>
      <c r="BC83" s="176"/>
      <c r="BD83" s="347"/>
      <c r="BE83" s="176"/>
      <c r="BF83" s="176"/>
      <c r="BG83" s="347"/>
      <c r="BH83" s="55"/>
    </row>
    <row r="84" spans="21:60" x14ac:dyDescent="0.25">
      <c r="U84" s="160"/>
      <c r="V84" s="514"/>
      <c r="W84" s="162">
        <f t="shared" si="18"/>
        <v>42464</v>
      </c>
      <c r="X84" s="591"/>
      <c r="Y84" s="591"/>
      <c r="Z84" s="347"/>
      <c r="AA84" s="591"/>
      <c r="AB84" s="591"/>
      <c r="AC84" s="347"/>
      <c r="AD84" s="591"/>
      <c r="AE84" s="591"/>
      <c r="AF84" s="347"/>
      <c r="AG84" s="591"/>
      <c r="AH84" s="591"/>
      <c r="AI84" s="347"/>
      <c r="AJ84" s="591"/>
      <c r="AK84" s="591"/>
      <c r="AL84" s="347"/>
      <c r="AM84" s="591"/>
      <c r="AN84" s="591"/>
      <c r="AO84" s="37"/>
      <c r="AP84" s="176"/>
      <c r="AQ84" s="176"/>
      <c r="AR84" s="347"/>
      <c r="AS84" s="176"/>
      <c r="AT84" s="176"/>
      <c r="AU84" s="347"/>
      <c r="AV84" s="176"/>
      <c r="AW84" s="176"/>
      <c r="AX84" s="347"/>
      <c r="AY84" s="176"/>
      <c r="AZ84" s="176"/>
      <c r="BA84" s="347"/>
      <c r="BB84" s="176"/>
      <c r="BC84" s="176"/>
      <c r="BD84" s="347"/>
      <c r="BE84" s="176"/>
      <c r="BF84" s="176"/>
      <c r="BG84" s="347"/>
      <c r="BH84" s="55"/>
    </row>
    <row r="85" spans="21:60" x14ac:dyDescent="0.25">
      <c r="U85" s="160"/>
      <c r="V85" s="514"/>
      <c r="W85" s="162">
        <f t="shared" si="18"/>
        <v>42495</v>
      </c>
      <c r="X85" s="591"/>
      <c r="Y85" s="591"/>
      <c r="Z85" s="347"/>
      <c r="AA85" s="591"/>
      <c r="AB85" s="591"/>
      <c r="AC85" s="347"/>
      <c r="AD85" s="591"/>
      <c r="AE85" s="591"/>
      <c r="AF85" s="347"/>
      <c r="AG85" s="591"/>
      <c r="AH85" s="591"/>
      <c r="AI85" s="347"/>
      <c r="AJ85" s="591"/>
      <c r="AK85" s="591"/>
      <c r="AL85" s="347"/>
      <c r="AM85" s="591"/>
      <c r="AN85" s="591"/>
      <c r="AO85" s="37"/>
      <c r="AP85" s="591"/>
      <c r="AQ85" s="591"/>
      <c r="AR85" s="37"/>
      <c r="AS85" s="176"/>
      <c r="AT85" s="176"/>
      <c r="AU85" s="347"/>
      <c r="AV85" s="176"/>
      <c r="AW85" s="176"/>
      <c r="AX85" s="347"/>
      <c r="AY85" s="176"/>
      <c r="AZ85" s="176"/>
      <c r="BA85" s="347"/>
      <c r="BB85" s="176"/>
      <c r="BC85" s="176"/>
      <c r="BD85" s="347"/>
      <c r="BE85" s="176"/>
      <c r="BF85" s="176"/>
      <c r="BG85" s="347"/>
      <c r="BH85" s="55"/>
    </row>
    <row r="86" spans="21:60" x14ac:dyDescent="0.25">
      <c r="U86" s="160"/>
      <c r="V86" s="514"/>
      <c r="W86" s="162">
        <f t="shared" si="18"/>
        <v>42526</v>
      </c>
      <c r="X86" s="591"/>
      <c r="Y86" s="591"/>
      <c r="Z86" s="347"/>
      <c r="AA86" s="591"/>
      <c r="AB86" s="591"/>
      <c r="AC86" s="347"/>
      <c r="AD86" s="591"/>
      <c r="AE86" s="591"/>
      <c r="AF86" s="347"/>
      <c r="AG86" s="591"/>
      <c r="AH86" s="591"/>
      <c r="AI86" s="347"/>
      <c r="AJ86" s="591"/>
      <c r="AK86" s="591"/>
      <c r="AL86" s="347"/>
      <c r="AM86" s="591"/>
      <c r="AN86" s="591"/>
      <c r="AO86" s="37"/>
      <c r="AP86" s="591"/>
      <c r="AQ86" s="591"/>
      <c r="AR86" s="37"/>
      <c r="AS86" s="591"/>
      <c r="AT86" s="591"/>
      <c r="AU86" s="37"/>
      <c r="AV86" s="176"/>
      <c r="AW86" s="176"/>
      <c r="AX86" s="347"/>
      <c r="AY86" s="176"/>
      <c r="AZ86" s="176"/>
      <c r="BA86" s="347"/>
      <c r="BB86" s="176"/>
      <c r="BC86" s="176"/>
      <c r="BD86" s="347"/>
      <c r="BE86" s="176"/>
      <c r="BF86" s="176"/>
      <c r="BG86" s="347"/>
      <c r="BH86" s="55"/>
    </row>
    <row r="87" spans="21:60" x14ac:dyDescent="0.25">
      <c r="U87" s="160"/>
      <c r="V87" s="514"/>
      <c r="W87" s="162">
        <f t="shared" si="18"/>
        <v>42557</v>
      </c>
      <c r="X87" s="3"/>
      <c r="Y87" s="3"/>
      <c r="Z87" s="159">
        <f>(X87-Y87)*0.1</f>
        <v>0</v>
      </c>
      <c r="AA87" s="591"/>
      <c r="AB87" s="591"/>
      <c r="AC87" s="347"/>
      <c r="AD87" s="591"/>
      <c r="AE87" s="591"/>
      <c r="AF87" s="347"/>
      <c r="AG87" s="591"/>
      <c r="AH87" s="591"/>
      <c r="AI87" s="347"/>
      <c r="AJ87" s="591"/>
      <c r="AK87" s="591"/>
      <c r="AL87" s="347"/>
      <c r="AM87" s="591"/>
      <c r="AN87" s="591"/>
      <c r="AO87" s="37"/>
      <c r="AP87" s="591"/>
      <c r="AQ87" s="591"/>
      <c r="AR87" s="37"/>
      <c r="AS87" s="591"/>
      <c r="AT87" s="591"/>
      <c r="AU87" s="37"/>
      <c r="AV87" s="591"/>
      <c r="AW87" s="591"/>
      <c r="AX87" s="37"/>
      <c r="AY87" s="176"/>
      <c r="AZ87" s="176"/>
      <c r="BA87" s="347"/>
      <c r="BB87" s="176"/>
      <c r="BC87" s="176"/>
      <c r="BD87" s="347"/>
      <c r="BE87" s="176"/>
      <c r="BF87" s="176"/>
      <c r="BG87" s="347"/>
      <c r="BH87" s="55"/>
    </row>
    <row r="88" spans="21:60" x14ac:dyDescent="0.25">
      <c r="U88" s="160"/>
      <c r="V88" s="514"/>
      <c r="W88" s="162">
        <f t="shared" si="18"/>
        <v>42588</v>
      </c>
      <c r="X88" s="3"/>
      <c r="Y88" s="3"/>
      <c r="Z88" s="159">
        <f>(X88-Y88)*0.2</f>
        <v>0</v>
      </c>
      <c r="AA88" s="3"/>
      <c r="AB88" s="3"/>
      <c r="AC88" s="159">
        <f>(AA88-AB88)*0.1</f>
        <v>0</v>
      </c>
      <c r="AD88" s="591"/>
      <c r="AE88" s="591"/>
      <c r="AF88" s="347"/>
      <c r="AG88" s="591"/>
      <c r="AH88" s="591"/>
      <c r="AI88" s="347"/>
      <c r="AJ88" s="591"/>
      <c r="AK88" s="591"/>
      <c r="AL88" s="347"/>
      <c r="AM88" s="591"/>
      <c r="AN88" s="591"/>
      <c r="AO88" s="37"/>
      <c r="AP88" s="591"/>
      <c r="AQ88" s="591"/>
      <c r="AR88" s="37"/>
      <c r="AS88" s="591"/>
      <c r="AT88" s="591"/>
      <c r="AU88" s="37"/>
      <c r="AV88" s="591"/>
      <c r="AW88" s="591"/>
      <c r="AX88" s="37"/>
      <c r="AY88" s="591"/>
      <c r="AZ88" s="591"/>
      <c r="BA88" s="37"/>
      <c r="BB88" s="176"/>
      <c r="BC88" s="176"/>
      <c r="BD88" s="347"/>
      <c r="BE88" s="176"/>
      <c r="BF88" s="176"/>
      <c r="BG88" s="347"/>
      <c r="BH88" s="55"/>
    </row>
    <row r="89" spans="21:60" x14ac:dyDescent="0.25">
      <c r="U89" s="160"/>
      <c r="V89" s="514"/>
      <c r="W89" s="162">
        <f t="shared" si="18"/>
        <v>42619</v>
      </c>
      <c r="X89" s="3"/>
      <c r="Y89" s="3"/>
      <c r="Z89" s="159">
        <f>(X89-Y89)*0.3</f>
        <v>0</v>
      </c>
      <c r="AA89" s="3"/>
      <c r="AB89" s="3"/>
      <c r="AC89" s="159">
        <f>(AA89-AB89)*0.2</f>
        <v>0</v>
      </c>
      <c r="AD89" s="3"/>
      <c r="AE89" s="3"/>
      <c r="AF89" s="159">
        <f>(AD89-AE89)*0.1</f>
        <v>0</v>
      </c>
      <c r="AG89" s="591"/>
      <c r="AH89" s="591"/>
      <c r="AI89" s="347"/>
      <c r="AJ89" s="591"/>
      <c r="AK89" s="591"/>
      <c r="AL89" s="347"/>
      <c r="AM89" s="591"/>
      <c r="AN89" s="591"/>
      <c r="AO89" s="37"/>
      <c r="AP89" s="591"/>
      <c r="AQ89" s="591"/>
      <c r="AR89" s="37"/>
      <c r="AS89" s="591"/>
      <c r="AT89" s="591"/>
      <c r="AU89" s="37"/>
      <c r="AV89" s="591"/>
      <c r="AW89" s="591"/>
      <c r="AX89" s="37"/>
      <c r="AY89" s="591"/>
      <c r="AZ89" s="591"/>
      <c r="BA89" s="37"/>
      <c r="BB89" s="591"/>
      <c r="BC89" s="591"/>
      <c r="BD89" s="37"/>
      <c r="BE89" s="176"/>
      <c r="BF89" s="176"/>
      <c r="BG89" s="347"/>
      <c r="BH89" s="55"/>
    </row>
    <row r="90" spans="21:60" x14ac:dyDescent="0.25">
      <c r="U90" s="160"/>
      <c r="V90" s="514"/>
      <c r="W90" s="162">
        <f t="shared" si="18"/>
        <v>42650</v>
      </c>
      <c r="X90" s="3"/>
      <c r="Y90" s="3"/>
      <c r="Z90" s="159">
        <f>(X90-Y90)*0.4</f>
        <v>0</v>
      </c>
      <c r="AA90" s="3"/>
      <c r="AB90" s="3"/>
      <c r="AC90" s="159">
        <f>(AA90-AB90)*0.3</f>
        <v>0</v>
      </c>
      <c r="AD90" s="3"/>
      <c r="AE90" s="3"/>
      <c r="AF90" s="159">
        <f>(AD90-AE90)*0.2</f>
        <v>0</v>
      </c>
      <c r="AG90" s="3"/>
      <c r="AH90" s="3"/>
      <c r="AI90" s="159">
        <f>(AG90-AH90)*0.1</f>
        <v>0</v>
      </c>
      <c r="AJ90" s="591"/>
      <c r="AK90" s="591"/>
      <c r="AL90" s="347"/>
      <c r="AM90" s="591"/>
      <c r="AN90" s="591"/>
      <c r="AO90" s="37"/>
      <c r="AP90" s="591"/>
      <c r="AQ90" s="591"/>
      <c r="AR90" s="37"/>
      <c r="AS90" s="591"/>
      <c r="AT90" s="591"/>
      <c r="AU90" s="37"/>
      <c r="AV90" s="591"/>
      <c r="AW90" s="591"/>
      <c r="AX90" s="37"/>
      <c r="AY90" s="591"/>
      <c r="AZ90" s="591"/>
      <c r="BA90" s="37"/>
      <c r="BB90" s="591"/>
      <c r="BC90" s="591"/>
      <c r="BD90" s="37"/>
      <c r="BE90" s="591"/>
      <c r="BF90" s="591"/>
      <c r="BG90" s="370"/>
      <c r="BH90" s="55"/>
    </row>
    <row r="91" spans="21:60" x14ac:dyDescent="0.25">
      <c r="U91" s="160"/>
      <c r="V91" s="514"/>
      <c r="W91" s="162">
        <f t="shared" si="18"/>
        <v>42681</v>
      </c>
      <c r="X91" s="3"/>
      <c r="Y91" s="3"/>
      <c r="Z91" s="159">
        <f t="shared" ref="Z91:Z100" si="19">(X91-Y91)*0.5</f>
        <v>0</v>
      </c>
      <c r="AA91" s="3"/>
      <c r="AB91" s="3"/>
      <c r="AC91" s="159">
        <f>(AA91-AB91)*0.4</f>
        <v>0</v>
      </c>
      <c r="AD91" s="3"/>
      <c r="AE91" s="3"/>
      <c r="AF91" s="159">
        <f>(AD91-AE91)*0.3</f>
        <v>0</v>
      </c>
      <c r="AG91" s="3"/>
      <c r="AH91" s="3"/>
      <c r="AI91" s="159">
        <f>(AG91-AH91)*0.2</f>
        <v>0</v>
      </c>
      <c r="AJ91" s="3"/>
      <c r="AK91" s="3"/>
      <c r="AL91" s="159">
        <f>(AJ91-AK91)*0.1</f>
        <v>0</v>
      </c>
      <c r="AM91" s="591"/>
      <c r="AN91" s="591"/>
      <c r="AO91" s="37"/>
      <c r="AP91" s="591"/>
      <c r="AQ91" s="591"/>
      <c r="AR91" s="37"/>
      <c r="AS91" s="591"/>
      <c r="AT91" s="591"/>
      <c r="AU91" s="37"/>
      <c r="AV91" s="591"/>
      <c r="AW91" s="591"/>
      <c r="AX91" s="37"/>
      <c r="AY91" s="591"/>
      <c r="AZ91" s="591"/>
      <c r="BA91" s="37"/>
      <c r="BB91" s="591"/>
      <c r="BC91" s="591"/>
      <c r="BD91" s="37"/>
      <c r="BE91" s="591"/>
      <c r="BF91" s="591"/>
      <c r="BG91" s="240"/>
      <c r="BH91" s="55"/>
    </row>
    <row r="92" spans="21:60" x14ac:dyDescent="0.25">
      <c r="U92" s="160"/>
      <c r="V92" s="514"/>
      <c r="W92" s="162">
        <f t="shared" si="18"/>
        <v>42712</v>
      </c>
      <c r="X92" s="179"/>
      <c r="Y92" s="179"/>
      <c r="Z92" s="159">
        <f t="shared" si="19"/>
        <v>0</v>
      </c>
      <c r="AA92" s="3"/>
      <c r="AB92" s="3"/>
      <c r="AC92" s="159">
        <f>(AA92-AB92)*0.5</f>
        <v>0</v>
      </c>
      <c r="AD92" s="3"/>
      <c r="AE92" s="3"/>
      <c r="AF92" s="159">
        <f>(AD92-AE92)*0.4</f>
        <v>0</v>
      </c>
      <c r="AG92" s="3"/>
      <c r="AH92" s="3"/>
      <c r="AI92" s="159">
        <f>(AG92-AH92)*0.3</f>
        <v>0</v>
      </c>
      <c r="AJ92" s="3"/>
      <c r="AK92" s="3"/>
      <c r="AL92" s="159">
        <f>(AJ92-AK92)*0.2</f>
        <v>0</v>
      </c>
      <c r="AM92" s="3"/>
      <c r="AN92" s="3"/>
      <c r="AO92" s="159">
        <f>(AM92-AN92)*0.1</f>
        <v>0</v>
      </c>
      <c r="AP92" s="591"/>
      <c r="AQ92" s="591"/>
      <c r="AR92" s="37"/>
      <c r="AS92" s="591"/>
      <c r="AT92" s="591"/>
      <c r="AU92" s="37"/>
      <c r="AV92" s="591"/>
      <c r="AW92" s="591"/>
      <c r="AX92" s="37"/>
      <c r="AY92" s="591"/>
      <c r="AZ92" s="591"/>
      <c r="BA92" s="37"/>
      <c r="BB92" s="591"/>
      <c r="BC92" s="591"/>
      <c r="BD92" s="37"/>
      <c r="BE92" s="591"/>
      <c r="BF92" s="591"/>
      <c r="BG92" s="241"/>
      <c r="BH92" s="55"/>
    </row>
    <row r="93" spans="21:60" x14ac:dyDescent="0.25">
      <c r="U93" s="160"/>
      <c r="V93" s="514"/>
      <c r="W93" s="162">
        <f t="shared" si="18"/>
        <v>42743</v>
      </c>
      <c r="X93" s="179"/>
      <c r="Y93" s="179"/>
      <c r="Z93" s="159">
        <f t="shared" si="19"/>
        <v>0</v>
      </c>
      <c r="AA93" s="179"/>
      <c r="AB93" s="179"/>
      <c r="AC93" s="159">
        <f t="shared" ref="AC93:AC114" si="20">(AA93-AB93)*0.5</f>
        <v>0</v>
      </c>
      <c r="AD93" s="3"/>
      <c r="AE93" s="3"/>
      <c r="AF93" s="159">
        <f>(AD93-AE93)*0.5</f>
        <v>0</v>
      </c>
      <c r="AG93" s="3"/>
      <c r="AH93" s="3"/>
      <c r="AI93" s="159">
        <f>(AG93-AH93)*0.4</f>
        <v>0</v>
      </c>
      <c r="AJ93" s="3"/>
      <c r="AK93" s="3"/>
      <c r="AL93" s="159">
        <f>(AJ93-AK93)*0.3</f>
        <v>0</v>
      </c>
      <c r="AM93" s="3"/>
      <c r="AN93" s="3"/>
      <c r="AO93" s="159">
        <f>(AM93-AN93)*0.2</f>
        <v>0</v>
      </c>
      <c r="AP93" s="3"/>
      <c r="AQ93" s="3"/>
      <c r="AR93" s="159">
        <f>(AP93-AQ93)*0.1</f>
        <v>0</v>
      </c>
      <c r="AS93" s="591"/>
      <c r="AT93" s="591"/>
      <c r="AU93" s="37"/>
      <c r="AV93" s="591"/>
      <c r="AW93" s="591"/>
      <c r="AX93" s="37"/>
      <c r="AY93" s="591"/>
      <c r="AZ93" s="591"/>
      <c r="BA93" s="37"/>
      <c r="BB93" s="591"/>
      <c r="BC93" s="591"/>
      <c r="BD93" s="37"/>
      <c r="BE93" s="591"/>
      <c r="BF93" s="591"/>
      <c r="BG93" s="241"/>
      <c r="BH93" s="55"/>
    </row>
    <row r="94" spans="21:60" x14ac:dyDescent="0.25">
      <c r="U94" s="52"/>
      <c r="V94" s="514"/>
      <c r="W94" s="162">
        <f t="shared" si="18"/>
        <v>42774</v>
      </c>
      <c r="X94" s="179"/>
      <c r="Y94" s="179"/>
      <c r="Z94" s="159">
        <f t="shared" si="19"/>
        <v>0</v>
      </c>
      <c r="AA94" s="179"/>
      <c r="AB94" s="179"/>
      <c r="AC94" s="159">
        <f t="shared" si="20"/>
        <v>0</v>
      </c>
      <c r="AD94" s="179"/>
      <c r="AE94" s="179"/>
      <c r="AF94" s="159">
        <f t="shared" ref="AF94:AF114" si="21">(AD94-AE94)*0.5</f>
        <v>0</v>
      </c>
      <c r="AG94" s="3"/>
      <c r="AH94" s="3"/>
      <c r="AI94" s="159">
        <f>(AG94-AH94)*0.5</f>
        <v>0</v>
      </c>
      <c r="AJ94" s="3"/>
      <c r="AK94" s="3"/>
      <c r="AL94" s="159">
        <f>(AJ94-AK94)*0.4</f>
        <v>0</v>
      </c>
      <c r="AM94" s="3"/>
      <c r="AN94" s="3"/>
      <c r="AO94" s="159">
        <f>(AM94-AN94)*0.3</f>
        <v>0</v>
      </c>
      <c r="AP94" s="3"/>
      <c r="AQ94" s="3"/>
      <c r="AR94" s="159">
        <f>(AP94-AQ94)*0.2</f>
        <v>0</v>
      </c>
      <c r="AS94" s="3"/>
      <c r="AT94" s="3"/>
      <c r="AU94" s="159">
        <f>(AS94-AT94)*0.1</f>
        <v>0</v>
      </c>
      <c r="AV94" s="591"/>
      <c r="AW94" s="591"/>
      <c r="AX94" s="37"/>
      <c r="AY94" s="591"/>
      <c r="AZ94" s="591"/>
      <c r="BA94" s="37"/>
      <c r="BB94" s="591"/>
      <c r="BC94" s="591"/>
      <c r="BD94" s="37"/>
      <c r="BE94" s="591"/>
      <c r="BF94" s="591"/>
      <c r="BG94" s="241"/>
      <c r="BH94" s="55"/>
    </row>
    <row r="95" spans="21:60" x14ac:dyDescent="0.25">
      <c r="U95" s="52"/>
      <c r="V95" s="514"/>
      <c r="W95" s="162">
        <f t="shared" si="18"/>
        <v>42805</v>
      </c>
      <c r="X95" s="179"/>
      <c r="Y95" s="179"/>
      <c r="Z95" s="159">
        <f t="shared" si="19"/>
        <v>0</v>
      </c>
      <c r="AA95" s="179"/>
      <c r="AB95" s="179"/>
      <c r="AC95" s="159">
        <f t="shared" si="20"/>
        <v>0</v>
      </c>
      <c r="AD95" s="179"/>
      <c r="AE95" s="179"/>
      <c r="AF95" s="159">
        <f t="shared" si="21"/>
        <v>0</v>
      </c>
      <c r="AG95" s="179"/>
      <c r="AH95" s="179"/>
      <c r="AI95" s="159">
        <f t="shared" ref="AI95:AI112" si="22">(AG95-AH95)*0.5</f>
        <v>0</v>
      </c>
      <c r="AJ95" s="3"/>
      <c r="AK95" s="3"/>
      <c r="AL95" s="159">
        <f t="shared" ref="AL95:AL113" si="23">(AJ95-AK95)*0.5</f>
        <v>0</v>
      </c>
      <c r="AM95" s="3"/>
      <c r="AN95" s="3"/>
      <c r="AO95" s="159">
        <f>(AM95-AN95)*0.4</f>
        <v>0</v>
      </c>
      <c r="AP95" s="3"/>
      <c r="AQ95" s="3"/>
      <c r="AR95" s="159">
        <f>(AP95-AQ95)*0.3</f>
        <v>0</v>
      </c>
      <c r="AS95" s="3"/>
      <c r="AT95" s="3"/>
      <c r="AU95" s="159">
        <f>(AS95-AT95)*0.2</f>
        <v>0</v>
      </c>
      <c r="AV95" s="3"/>
      <c r="AW95" s="3"/>
      <c r="AX95" s="159">
        <f>(AV95-AW95)*0.1</f>
        <v>0</v>
      </c>
      <c r="AY95" s="591"/>
      <c r="AZ95" s="591"/>
      <c r="BA95" s="37"/>
      <c r="BB95" s="591"/>
      <c r="BC95" s="591"/>
      <c r="BD95" s="37"/>
      <c r="BE95" s="591"/>
      <c r="BF95" s="591"/>
      <c r="BG95" s="241"/>
      <c r="BH95" s="55"/>
    </row>
    <row r="96" spans="21:60" x14ac:dyDescent="0.25">
      <c r="U96" s="52"/>
      <c r="V96" s="514"/>
      <c r="W96" s="162">
        <f t="shared" si="18"/>
        <v>42836</v>
      </c>
      <c r="X96" s="179"/>
      <c r="Y96" s="179"/>
      <c r="Z96" s="159">
        <f t="shared" si="19"/>
        <v>0</v>
      </c>
      <c r="AA96" s="179"/>
      <c r="AB96" s="179"/>
      <c r="AC96" s="159">
        <f t="shared" si="20"/>
        <v>0</v>
      </c>
      <c r="AD96" s="179"/>
      <c r="AE96" s="179"/>
      <c r="AF96" s="159">
        <f t="shared" si="21"/>
        <v>0</v>
      </c>
      <c r="AG96" s="179"/>
      <c r="AH96" s="179"/>
      <c r="AI96" s="159">
        <f t="shared" si="22"/>
        <v>0</v>
      </c>
      <c r="AJ96" s="179"/>
      <c r="AK96" s="179"/>
      <c r="AL96" s="159">
        <f t="shared" si="23"/>
        <v>0</v>
      </c>
      <c r="AM96" s="3"/>
      <c r="AN96" s="3"/>
      <c r="AO96" s="159">
        <f>(AM96-AN96)*0.5</f>
        <v>0</v>
      </c>
      <c r="AP96" s="3"/>
      <c r="AQ96" s="3"/>
      <c r="AR96" s="159">
        <f>(AP96-AQ96)*0.4</f>
        <v>0</v>
      </c>
      <c r="AS96" s="3"/>
      <c r="AT96" s="3"/>
      <c r="AU96" s="159">
        <f>(AS96-AT96)*0.3</f>
        <v>0</v>
      </c>
      <c r="AV96" s="3"/>
      <c r="AW96" s="3"/>
      <c r="AX96" s="159">
        <f>(AV96-AW96)*0.2</f>
        <v>0</v>
      </c>
      <c r="AY96" s="3"/>
      <c r="AZ96" s="3"/>
      <c r="BA96" s="159">
        <f>(AY96-AZ96)*0.1</f>
        <v>0</v>
      </c>
      <c r="BB96" s="591"/>
      <c r="BC96" s="591"/>
      <c r="BD96" s="37"/>
      <c r="BE96" s="591"/>
      <c r="BF96" s="591"/>
      <c r="BG96" s="241"/>
      <c r="BH96" s="55"/>
    </row>
    <row r="97" spans="19:60" x14ac:dyDescent="0.25">
      <c r="U97" s="52"/>
      <c r="V97" s="514"/>
      <c r="W97" s="162">
        <f t="shared" si="18"/>
        <v>42867</v>
      </c>
      <c r="X97" s="179"/>
      <c r="Y97" s="179"/>
      <c r="Z97" s="159">
        <f t="shared" si="19"/>
        <v>0</v>
      </c>
      <c r="AA97" s="179"/>
      <c r="AB97" s="179"/>
      <c r="AC97" s="159">
        <f t="shared" si="20"/>
        <v>0</v>
      </c>
      <c r="AD97" s="179"/>
      <c r="AE97" s="179"/>
      <c r="AF97" s="159">
        <f t="shared" si="21"/>
        <v>0</v>
      </c>
      <c r="AG97" s="179"/>
      <c r="AH97" s="179"/>
      <c r="AI97" s="159">
        <f t="shared" si="22"/>
        <v>0</v>
      </c>
      <c r="AJ97" s="179"/>
      <c r="AK97" s="179"/>
      <c r="AL97" s="159">
        <f t="shared" si="23"/>
        <v>0</v>
      </c>
      <c r="AM97" s="179"/>
      <c r="AN97" s="179"/>
      <c r="AO97" s="159">
        <f t="shared" ref="AO97:AO112" si="24">(AM97-AN97)*0.5</f>
        <v>0</v>
      </c>
      <c r="AP97" s="3"/>
      <c r="AQ97" s="3"/>
      <c r="AR97" s="159">
        <f>(AP97-AQ97)*0.5</f>
        <v>0</v>
      </c>
      <c r="AS97" s="3"/>
      <c r="AT97" s="3"/>
      <c r="AU97" s="159">
        <f>(AS97-AT97)*0.4</f>
        <v>0</v>
      </c>
      <c r="AV97" s="3"/>
      <c r="AW97" s="3"/>
      <c r="AX97" s="159">
        <f>(AV97-AW97)*0.3</f>
        <v>0</v>
      </c>
      <c r="AY97" s="3"/>
      <c r="AZ97" s="3"/>
      <c r="BA97" s="159">
        <f>(AY97-AZ97)*0.2</f>
        <v>0</v>
      </c>
      <c r="BB97" s="3"/>
      <c r="BC97" s="3"/>
      <c r="BD97" s="159">
        <f>(BB97-BC97)*0.1</f>
        <v>0</v>
      </c>
      <c r="BE97" s="591"/>
      <c r="BF97" s="591"/>
      <c r="BG97" s="241"/>
      <c r="BH97" s="55"/>
    </row>
    <row r="98" spans="19:60" x14ac:dyDescent="0.25">
      <c r="U98" s="52"/>
      <c r="V98" s="514"/>
      <c r="W98" s="162">
        <f t="shared" si="18"/>
        <v>42898</v>
      </c>
      <c r="X98" s="179"/>
      <c r="Y98" s="179"/>
      <c r="Z98" s="159">
        <f t="shared" si="19"/>
        <v>0</v>
      </c>
      <c r="AA98" s="179"/>
      <c r="AB98" s="179"/>
      <c r="AC98" s="159">
        <f t="shared" si="20"/>
        <v>0</v>
      </c>
      <c r="AD98" s="179"/>
      <c r="AE98" s="179"/>
      <c r="AF98" s="159">
        <f t="shared" si="21"/>
        <v>0</v>
      </c>
      <c r="AG98" s="179"/>
      <c r="AH98" s="179"/>
      <c r="AI98" s="159">
        <f t="shared" si="22"/>
        <v>0</v>
      </c>
      <c r="AJ98" s="179"/>
      <c r="AK98" s="179"/>
      <c r="AL98" s="159">
        <f t="shared" si="23"/>
        <v>0</v>
      </c>
      <c r="AM98" s="179"/>
      <c r="AN98" s="179"/>
      <c r="AO98" s="159">
        <f t="shared" si="24"/>
        <v>0</v>
      </c>
      <c r="AP98" s="179"/>
      <c r="AQ98" s="179"/>
      <c r="AR98" s="159">
        <f t="shared" ref="AR98:AR113" si="25">(AP98-AQ98)*0.5</f>
        <v>0</v>
      </c>
      <c r="AS98" s="3"/>
      <c r="AT98" s="3"/>
      <c r="AU98" s="159">
        <f>(AS98-AT98)*0.5</f>
        <v>0</v>
      </c>
      <c r="AV98" s="3"/>
      <c r="AW98" s="3"/>
      <c r="AX98" s="159">
        <f>(AV98-AW98)*0.4</f>
        <v>0</v>
      </c>
      <c r="AY98" s="3"/>
      <c r="AZ98" s="3"/>
      <c r="BA98" s="159">
        <f>(AY98-AZ98)*0.3</f>
        <v>0</v>
      </c>
      <c r="BB98" s="3"/>
      <c r="BC98" s="3"/>
      <c r="BD98" s="159">
        <f>(BB98-BC98)*0.2</f>
        <v>0</v>
      </c>
      <c r="BE98" s="3"/>
      <c r="BF98" s="3"/>
      <c r="BG98" s="159">
        <f>(BE98-BF98)*0.1</f>
        <v>0</v>
      </c>
      <c r="BH98" s="55"/>
    </row>
    <row r="99" spans="19:60" s="164" customFormat="1" x14ac:dyDescent="0.25">
      <c r="S99" s="163"/>
      <c r="U99" s="52"/>
      <c r="V99" s="514"/>
      <c r="W99" s="162">
        <f t="shared" si="18"/>
        <v>42929</v>
      </c>
      <c r="X99" s="179"/>
      <c r="Y99" s="179"/>
      <c r="Z99" s="159">
        <f t="shared" si="19"/>
        <v>0</v>
      </c>
      <c r="AA99" s="179"/>
      <c r="AB99" s="179"/>
      <c r="AC99" s="159">
        <f t="shared" si="20"/>
        <v>0</v>
      </c>
      <c r="AD99" s="179"/>
      <c r="AE99" s="179"/>
      <c r="AF99" s="159">
        <f t="shared" si="21"/>
        <v>0</v>
      </c>
      <c r="AG99" s="179"/>
      <c r="AH99" s="179"/>
      <c r="AI99" s="159">
        <f t="shared" si="22"/>
        <v>0</v>
      </c>
      <c r="AJ99" s="179"/>
      <c r="AK99" s="179"/>
      <c r="AL99" s="159">
        <f t="shared" si="23"/>
        <v>0</v>
      </c>
      <c r="AM99" s="179"/>
      <c r="AN99" s="179"/>
      <c r="AO99" s="159">
        <f t="shared" si="24"/>
        <v>0</v>
      </c>
      <c r="AP99" s="179"/>
      <c r="AQ99" s="179"/>
      <c r="AR99" s="159">
        <f t="shared" si="25"/>
        <v>0</v>
      </c>
      <c r="AS99" s="179"/>
      <c r="AT99" s="179"/>
      <c r="AU99" s="159">
        <f t="shared" ref="AU99:AU114" si="26">(AS99-AT99)*0.5</f>
        <v>0</v>
      </c>
      <c r="AV99" s="3"/>
      <c r="AW99" s="3"/>
      <c r="AX99" s="159">
        <f>(AV99-AW99)*0.5</f>
        <v>0</v>
      </c>
      <c r="AY99" s="3"/>
      <c r="AZ99" s="3"/>
      <c r="BA99" s="159">
        <f>(AY99-AZ99)*0.4</f>
        <v>0</v>
      </c>
      <c r="BB99" s="3"/>
      <c r="BC99" s="3"/>
      <c r="BD99" s="159">
        <f>(BB99-BC99)*0.3</f>
        <v>0</v>
      </c>
      <c r="BE99" s="3"/>
      <c r="BF99" s="3"/>
      <c r="BG99" s="159">
        <f>(BE99-BF99)*0.2</f>
        <v>0</v>
      </c>
      <c r="BH99" s="55"/>
    </row>
    <row r="100" spans="19:60" s="164" customFormat="1" x14ac:dyDescent="0.25">
      <c r="S100" s="163"/>
      <c r="U100" s="52"/>
      <c r="V100" s="514"/>
      <c r="W100" s="162">
        <f t="shared" si="18"/>
        <v>42960</v>
      </c>
      <c r="X100" s="179"/>
      <c r="Y100" s="179"/>
      <c r="Z100" s="159">
        <f t="shared" si="19"/>
        <v>0</v>
      </c>
      <c r="AA100" s="179"/>
      <c r="AB100" s="179"/>
      <c r="AC100" s="159">
        <f t="shared" si="20"/>
        <v>0</v>
      </c>
      <c r="AD100" s="179"/>
      <c r="AE100" s="179"/>
      <c r="AF100" s="159">
        <f t="shared" si="21"/>
        <v>0</v>
      </c>
      <c r="AG100" s="179"/>
      <c r="AH100" s="179"/>
      <c r="AI100" s="159">
        <f t="shared" si="22"/>
        <v>0</v>
      </c>
      <c r="AJ100" s="179"/>
      <c r="AK100" s="179"/>
      <c r="AL100" s="159">
        <f t="shared" si="23"/>
        <v>0</v>
      </c>
      <c r="AM100" s="179"/>
      <c r="AN100" s="179"/>
      <c r="AO100" s="159">
        <f t="shared" si="24"/>
        <v>0</v>
      </c>
      <c r="AP100" s="179"/>
      <c r="AQ100" s="179"/>
      <c r="AR100" s="159">
        <f t="shared" si="25"/>
        <v>0</v>
      </c>
      <c r="AS100" s="179"/>
      <c r="AT100" s="179"/>
      <c r="AU100" s="159">
        <f t="shared" si="26"/>
        <v>0</v>
      </c>
      <c r="AV100" s="179"/>
      <c r="AW100" s="179"/>
      <c r="AX100" s="159">
        <f t="shared" ref="AX100:AX113" si="27">(AV100-AW100)*0.5</f>
        <v>0</v>
      </c>
      <c r="AY100" s="3"/>
      <c r="AZ100" s="3"/>
      <c r="BA100" s="159">
        <f>(AY100-AZ100)*0.5</f>
        <v>0</v>
      </c>
      <c r="BB100" s="3"/>
      <c r="BC100" s="3"/>
      <c r="BD100" s="159">
        <f>(BB100-BC100)*0.4</f>
        <v>0</v>
      </c>
      <c r="BE100" s="3"/>
      <c r="BF100" s="3"/>
      <c r="BG100" s="159">
        <f>(BE100-BF100)*0.3</f>
        <v>0</v>
      </c>
      <c r="BH100" s="55"/>
    </row>
    <row r="101" spans="19:60" s="164" customFormat="1" x14ac:dyDescent="0.25">
      <c r="S101" s="163"/>
      <c r="U101" s="52"/>
      <c r="V101" s="514"/>
      <c r="W101" s="162">
        <f t="shared" si="18"/>
        <v>42991</v>
      </c>
      <c r="X101" s="179"/>
      <c r="Y101" s="179"/>
      <c r="Z101" s="159">
        <f>(X101-Y101)*0.5</f>
        <v>0</v>
      </c>
      <c r="AA101" s="179"/>
      <c r="AB101" s="179"/>
      <c r="AC101" s="159">
        <f t="shared" si="20"/>
        <v>0</v>
      </c>
      <c r="AD101" s="179"/>
      <c r="AE101" s="179"/>
      <c r="AF101" s="159">
        <f t="shared" si="21"/>
        <v>0</v>
      </c>
      <c r="AG101" s="179"/>
      <c r="AH101" s="179"/>
      <c r="AI101" s="159">
        <f t="shared" si="22"/>
        <v>0</v>
      </c>
      <c r="AJ101" s="179"/>
      <c r="AK101" s="179"/>
      <c r="AL101" s="159">
        <f t="shared" si="23"/>
        <v>0</v>
      </c>
      <c r="AM101" s="179"/>
      <c r="AN101" s="179"/>
      <c r="AO101" s="159">
        <f t="shared" si="24"/>
        <v>0</v>
      </c>
      <c r="AP101" s="179"/>
      <c r="AQ101" s="179"/>
      <c r="AR101" s="159">
        <f t="shared" si="25"/>
        <v>0</v>
      </c>
      <c r="AS101" s="179"/>
      <c r="AT101" s="179"/>
      <c r="AU101" s="159">
        <f t="shared" si="26"/>
        <v>0</v>
      </c>
      <c r="AV101" s="179"/>
      <c r="AW101" s="179"/>
      <c r="AX101" s="159">
        <f t="shared" si="27"/>
        <v>0</v>
      </c>
      <c r="AY101" s="179"/>
      <c r="AZ101" s="179"/>
      <c r="BA101" s="159">
        <f t="shared" ref="BA101:BA114" si="28">(AY101-AZ101)*0.5</f>
        <v>0</v>
      </c>
      <c r="BB101" s="3"/>
      <c r="BC101" s="3"/>
      <c r="BD101" s="159">
        <f>(BB101-BC101)*0.5</f>
        <v>0</v>
      </c>
      <c r="BE101" s="3"/>
      <c r="BF101" s="3"/>
      <c r="BG101" s="159">
        <f>(BE101-BF101)*0.4</f>
        <v>0</v>
      </c>
      <c r="BH101" s="55"/>
    </row>
    <row r="102" spans="19:60" s="164" customFormat="1" x14ac:dyDescent="0.25">
      <c r="S102" s="163"/>
      <c r="U102" s="52"/>
      <c r="V102" s="514"/>
      <c r="W102" s="162">
        <f t="shared" si="18"/>
        <v>43022</v>
      </c>
      <c r="X102" s="179"/>
      <c r="Y102" s="179"/>
      <c r="Z102" s="159">
        <f t="shared" ref="Z102:Z114" si="29">(X102-Y102)*0.5</f>
        <v>0</v>
      </c>
      <c r="AA102" s="179"/>
      <c r="AB102" s="179"/>
      <c r="AC102" s="159">
        <f t="shared" si="20"/>
        <v>0</v>
      </c>
      <c r="AD102" s="179"/>
      <c r="AE102" s="179"/>
      <c r="AF102" s="159">
        <f t="shared" si="21"/>
        <v>0</v>
      </c>
      <c r="AG102" s="179"/>
      <c r="AH102" s="179"/>
      <c r="AI102" s="159">
        <f t="shared" si="22"/>
        <v>0</v>
      </c>
      <c r="AJ102" s="179"/>
      <c r="AK102" s="179"/>
      <c r="AL102" s="159">
        <f t="shared" si="23"/>
        <v>0</v>
      </c>
      <c r="AM102" s="179"/>
      <c r="AN102" s="179"/>
      <c r="AO102" s="159">
        <f t="shared" si="24"/>
        <v>0</v>
      </c>
      <c r="AP102" s="179"/>
      <c r="AQ102" s="179"/>
      <c r="AR102" s="159">
        <f t="shared" si="25"/>
        <v>0</v>
      </c>
      <c r="AS102" s="179"/>
      <c r="AT102" s="179"/>
      <c r="AU102" s="159">
        <f t="shared" si="26"/>
        <v>0</v>
      </c>
      <c r="AV102" s="179"/>
      <c r="AW102" s="179"/>
      <c r="AX102" s="159">
        <f t="shared" si="27"/>
        <v>0</v>
      </c>
      <c r="AY102" s="179"/>
      <c r="AZ102" s="179"/>
      <c r="BA102" s="159">
        <f t="shared" si="28"/>
        <v>0</v>
      </c>
      <c r="BB102" s="179"/>
      <c r="BC102" s="179"/>
      <c r="BD102" s="159">
        <f t="shared" ref="BD102:BD113" si="30">(BB102-BC102)*0.5</f>
        <v>0</v>
      </c>
      <c r="BE102" s="3"/>
      <c r="BF102" s="3"/>
      <c r="BG102" s="159">
        <f>(BE102-BF102)*0.5</f>
        <v>0</v>
      </c>
      <c r="BH102" s="55"/>
    </row>
    <row r="103" spans="19:60" s="164" customFormat="1" x14ac:dyDescent="0.25">
      <c r="S103" s="163"/>
      <c r="U103" s="52"/>
      <c r="V103" s="514"/>
      <c r="W103" s="162">
        <f t="shared" si="18"/>
        <v>43053</v>
      </c>
      <c r="X103" s="179"/>
      <c r="Y103" s="179"/>
      <c r="Z103" s="159">
        <f t="shared" si="29"/>
        <v>0</v>
      </c>
      <c r="AA103" s="179"/>
      <c r="AB103" s="179"/>
      <c r="AC103" s="159">
        <f t="shared" si="20"/>
        <v>0</v>
      </c>
      <c r="AD103" s="179"/>
      <c r="AE103" s="179"/>
      <c r="AF103" s="159">
        <f t="shared" si="21"/>
        <v>0</v>
      </c>
      <c r="AG103" s="179"/>
      <c r="AH103" s="179"/>
      <c r="AI103" s="159">
        <f t="shared" si="22"/>
        <v>0</v>
      </c>
      <c r="AJ103" s="179"/>
      <c r="AK103" s="179"/>
      <c r="AL103" s="159">
        <f t="shared" si="23"/>
        <v>0</v>
      </c>
      <c r="AM103" s="179"/>
      <c r="AN103" s="179"/>
      <c r="AO103" s="159">
        <f t="shared" si="24"/>
        <v>0</v>
      </c>
      <c r="AP103" s="179"/>
      <c r="AQ103" s="179"/>
      <c r="AR103" s="159">
        <f t="shared" si="25"/>
        <v>0</v>
      </c>
      <c r="AS103" s="179"/>
      <c r="AT103" s="179"/>
      <c r="AU103" s="159">
        <f t="shared" si="26"/>
        <v>0</v>
      </c>
      <c r="AV103" s="179"/>
      <c r="AW103" s="179"/>
      <c r="AX103" s="159">
        <f t="shared" si="27"/>
        <v>0</v>
      </c>
      <c r="AY103" s="179"/>
      <c r="AZ103" s="179"/>
      <c r="BA103" s="159">
        <f t="shared" si="28"/>
        <v>0</v>
      </c>
      <c r="BB103" s="179"/>
      <c r="BC103" s="179"/>
      <c r="BD103" s="159">
        <f t="shared" si="30"/>
        <v>0</v>
      </c>
      <c r="BE103" s="179"/>
      <c r="BF103" s="179"/>
      <c r="BG103" s="159">
        <f t="shared" ref="BG103:BG114" si="31">(BE103-BF103)*0.5</f>
        <v>0</v>
      </c>
      <c r="BH103" s="55"/>
    </row>
    <row r="104" spans="19:60" s="164" customFormat="1" x14ac:dyDescent="0.25">
      <c r="S104" s="163"/>
      <c r="U104" s="52"/>
      <c r="V104" s="514"/>
      <c r="W104" s="162">
        <f t="shared" si="18"/>
        <v>43084</v>
      </c>
      <c r="X104" s="179"/>
      <c r="Y104" s="179"/>
      <c r="Z104" s="159">
        <f t="shared" si="29"/>
        <v>0</v>
      </c>
      <c r="AA104" s="179"/>
      <c r="AB104" s="179"/>
      <c r="AC104" s="159">
        <f>(AA104-AB104)*0.5</f>
        <v>0</v>
      </c>
      <c r="AD104" s="179"/>
      <c r="AE104" s="179"/>
      <c r="AF104" s="159">
        <f t="shared" si="21"/>
        <v>0</v>
      </c>
      <c r="AG104" s="179"/>
      <c r="AH104" s="179"/>
      <c r="AI104" s="159">
        <f t="shared" si="22"/>
        <v>0</v>
      </c>
      <c r="AJ104" s="179"/>
      <c r="AK104" s="179"/>
      <c r="AL104" s="159">
        <f t="shared" si="23"/>
        <v>0</v>
      </c>
      <c r="AM104" s="179"/>
      <c r="AN104" s="179"/>
      <c r="AO104" s="159">
        <f t="shared" si="24"/>
        <v>0</v>
      </c>
      <c r="AP104" s="179"/>
      <c r="AQ104" s="179"/>
      <c r="AR104" s="159">
        <f t="shared" si="25"/>
        <v>0</v>
      </c>
      <c r="AS104" s="179"/>
      <c r="AT104" s="179"/>
      <c r="AU104" s="159">
        <f t="shared" si="26"/>
        <v>0</v>
      </c>
      <c r="AV104" s="179"/>
      <c r="AW104" s="179"/>
      <c r="AX104" s="159">
        <f t="shared" si="27"/>
        <v>0</v>
      </c>
      <c r="AY104" s="179"/>
      <c r="AZ104" s="179"/>
      <c r="BA104" s="159">
        <f t="shared" si="28"/>
        <v>0</v>
      </c>
      <c r="BB104" s="179"/>
      <c r="BC104" s="179"/>
      <c r="BD104" s="159">
        <f t="shared" si="30"/>
        <v>0</v>
      </c>
      <c r="BE104" s="179"/>
      <c r="BF104" s="179"/>
      <c r="BG104" s="159">
        <f t="shared" si="31"/>
        <v>0</v>
      </c>
      <c r="BH104" s="55"/>
    </row>
    <row r="105" spans="19:60" s="164" customFormat="1" x14ac:dyDescent="0.25">
      <c r="S105" s="163"/>
      <c r="U105" s="52"/>
      <c r="V105" s="514"/>
      <c r="W105" s="162">
        <f t="shared" si="18"/>
        <v>43115</v>
      </c>
      <c r="X105" s="179"/>
      <c r="Y105" s="179"/>
      <c r="Z105" s="159">
        <f t="shared" si="29"/>
        <v>0</v>
      </c>
      <c r="AA105" s="179"/>
      <c r="AB105" s="179"/>
      <c r="AC105" s="159">
        <f t="shared" si="20"/>
        <v>0</v>
      </c>
      <c r="AD105" s="179"/>
      <c r="AE105" s="179"/>
      <c r="AF105" s="159">
        <f>(AD105-AE105)*0.5</f>
        <v>0</v>
      </c>
      <c r="AG105" s="179"/>
      <c r="AH105" s="179"/>
      <c r="AI105" s="159">
        <f t="shared" si="22"/>
        <v>0</v>
      </c>
      <c r="AJ105" s="179"/>
      <c r="AK105" s="179"/>
      <c r="AL105" s="159">
        <f t="shared" si="23"/>
        <v>0</v>
      </c>
      <c r="AM105" s="179"/>
      <c r="AN105" s="179"/>
      <c r="AO105" s="159">
        <f t="shared" si="24"/>
        <v>0</v>
      </c>
      <c r="AP105" s="179"/>
      <c r="AQ105" s="179"/>
      <c r="AR105" s="159">
        <f t="shared" si="25"/>
        <v>0</v>
      </c>
      <c r="AS105" s="179"/>
      <c r="AT105" s="179"/>
      <c r="AU105" s="159">
        <f t="shared" si="26"/>
        <v>0</v>
      </c>
      <c r="AV105" s="179"/>
      <c r="AW105" s="179"/>
      <c r="AX105" s="159">
        <f t="shared" si="27"/>
        <v>0</v>
      </c>
      <c r="AY105" s="179"/>
      <c r="AZ105" s="179"/>
      <c r="BA105" s="159">
        <f t="shared" si="28"/>
        <v>0</v>
      </c>
      <c r="BB105" s="179"/>
      <c r="BC105" s="179"/>
      <c r="BD105" s="159">
        <f>(BB105-BC105)*0.5</f>
        <v>0</v>
      </c>
      <c r="BE105" s="179"/>
      <c r="BF105" s="179"/>
      <c r="BG105" s="159">
        <f t="shared" si="31"/>
        <v>0</v>
      </c>
      <c r="BH105" s="55"/>
    </row>
    <row r="106" spans="19:60" s="164" customFormat="1" x14ac:dyDescent="0.25">
      <c r="S106" s="163"/>
      <c r="U106" s="52"/>
      <c r="V106" s="514"/>
      <c r="W106" s="162">
        <f t="shared" si="18"/>
        <v>43146</v>
      </c>
      <c r="X106" s="179"/>
      <c r="Y106" s="179"/>
      <c r="Z106" s="159">
        <f t="shared" si="29"/>
        <v>0</v>
      </c>
      <c r="AA106" s="179"/>
      <c r="AB106" s="179"/>
      <c r="AC106" s="159">
        <f t="shared" si="20"/>
        <v>0</v>
      </c>
      <c r="AD106" s="179"/>
      <c r="AE106" s="179"/>
      <c r="AF106" s="159">
        <f t="shared" si="21"/>
        <v>0</v>
      </c>
      <c r="AG106" s="179"/>
      <c r="AH106" s="179"/>
      <c r="AI106" s="159">
        <f t="shared" si="22"/>
        <v>0</v>
      </c>
      <c r="AJ106" s="179"/>
      <c r="AK106" s="179"/>
      <c r="AL106" s="159">
        <f t="shared" si="23"/>
        <v>0</v>
      </c>
      <c r="AM106" s="179"/>
      <c r="AN106" s="179"/>
      <c r="AO106" s="159">
        <f t="shared" si="24"/>
        <v>0</v>
      </c>
      <c r="AP106" s="179"/>
      <c r="AQ106" s="179"/>
      <c r="AR106" s="159">
        <f t="shared" si="25"/>
        <v>0</v>
      </c>
      <c r="AS106" s="179"/>
      <c r="AT106" s="179"/>
      <c r="AU106" s="159">
        <f t="shared" si="26"/>
        <v>0</v>
      </c>
      <c r="AV106" s="179"/>
      <c r="AW106" s="179"/>
      <c r="AX106" s="159">
        <f t="shared" si="27"/>
        <v>0</v>
      </c>
      <c r="AY106" s="179"/>
      <c r="AZ106" s="179"/>
      <c r="BA106" s="159">
        <f>(AY106-AZ106)*0.5</f>
        <v>0</v>
      </c>
      <c r="BB106" s="179"/>
      <c r="BC106" s="179"/>
      <c r="BD106" s="159">
        <f t="shared" si="30"/>
        <v>0</v>
      </c>
      <c r="BE106" s="179"/>
      <c r="BF106" s="179"/>
      <c r="BG106" s="159">
        <f t="shared" si="31"/>
        <v>0</v>
      </c>
      <c r="BH106" s="55"/>
    </row>
    <row r="107" spans="19:60" x14ac:dyDescent="0.25">
      <c r="U107" s="52"/>
      <c r="V107" s="514"/>
      <c r="W107" s="162">
        <f t="shared" si="18"/>
        <v>43177</v>
      </c>
      <c r="X107" s="179"/>
      <c r="Y107" s="179"/>
      <c r="Z107" s="159">
        <f t="shared" si="29"/>
        <v>0</v>
      </c>
      <c r="AA107" s="179"/>
      <c r="AB107" s="179"/>
      <c r="AC107" s="159">
        <f>(AA107-AB107)*0.5</f>
        <v>0</v>
      </c>
      <c r="AD107" s="179"/>
      <c r="AE107" s="179"/>
      <c r="AF107" s="159">
        <f t="shared" si="21"/>
        <v>0</v>
      </c>
      <c r="AG107" s="179"/>
      <c r="AH107" s="179"/>
      <c r="AI107" s="159">
        <f t="shared" si="22"/>
        <v>0</v>
      </c>
      <c r="AJ107" s="179"/>
      <c r="AK107" s="179"/>
      <c r="AL107" s="159">
        <f t="shared" si="23"/>
        <v>0</v>
      </c>
      <c r="AM107" s="179"/>
      <c r="AN107" s="179"/>
      <c r="AO107" s="159">
        <f t="shared" si="24"/>
        <v>0</v>
      </c>
      <c r="AP107" s="179"/>
      <c r="AQ107" s="179"/>
      <c r="AR107" s="159">
        <f>(AP107-AQ107)*0.5</f>
        <v>0</v>
      </c>
      <c r="AS107" s="179"/>
      <c r="AT107" s="179"/>
      <c r="AU107" s="159">
        <f t="shared" si="26"/>
        <v>0</v>
      </c>
      <c r="AV107" s="179"/>
      <c r="AW107" s="179"/>
      <c r="AX107" s="159">
        <f t="shared" si="27"/>
        <v>0</v>
      </c>
      <c r="AY107" s="179"/>
      <c r="AZ107" s="179"/>
      <c r="BA107" s="159">
        <f t="shared" si="28"/>
        <v>0</v>
      </c>
      <c r="BB107" s="179"/>
      <c r="BC107" s="179"/>
      <c r="BD107" s="159">
        <f>(BB107-BC107)*0.5</f>
        <v>0</v>
      </c>
      <c r="BE107" s="179"/>
      <c r="BF107" s="179"/>
      <c r="BG107" s="159">
        <f t="shared" si="31"/>
        <v>0</v>
      </c>
      <c r="BH107" s="55"/>
    </row>
    <row r="108" spans="19:60" x14ac:dyDescent="0.25">
      <c r="U108" s="52"/>
      <c r="V108" s="514"/>
      <c r="W108" s="162">
        <f t="shared" si="18"/>
        <v>43208</v>
      </c>
      <c r="X108" s="179"/>
      <c r="Y108" s="179"/>
      <c r="Z108" s="159">
        <f t="shared" si="29"/>
        <v>0</v>
      </c>
      <c r="AA108" s="179"/>
      <c r="AB108" s="179"/>
      <c r="AC108" s="159">
        <f t="shared" si="20"/>
        <v>0</v>
      </c>
      <c r="AD108" s="179"/>
      <c r="AE108" s="179"/>
      <c r="AF108" s="159">
        <f t="shared" si="21"/>
        <v>0</v>
      </c>
      <c r="AG108" s="179"/>
      <c r="AH108" s="179"/>
      <c r="AI108" s="159">
        <f>(AG108-AH108)*0.5</f>
        <v>0</v>
      </c>
      <c r="AJ108" s="179"/>
      <c r="AK108" s="179"/>
      <c r="AL108" s="159">
        <f>(AJ108-AK108)*0.5</f>
        <v>0</v>
      </c>
      <c r="AM108" s="179"/>
      <c r="AN108" s="179"/>
      <c r="AO108" s="159">
        <f>(AM108-AN108)*0.5</f>
        <v>0</v>
      </c>
      <c r="AP108" s="179"/>
      <c r="AQ108" s="179"/>
      <c r="AR108" s="159">
        <f t="shared" si="25"/>
        <v>0</v>
      </c>
      <c r="AS108" s="179"/>
      <c r="AT108" s="179"/>
      <c r="AU108" s="159">
        <f t="shared" si="26"/>
        <v>0</v>
      </c>
      <c r="AV108" s="179"/>
      <c r="AW108" s="179"/>
      <c r="AX108" s="159">
        <f t="shared" si="27"/>
        <v>0</v>
      </c>
      <c r="AY108" s="179"/>
      <c r="AZ108" s="179"/>
      <c r="BA108" s="159">
        <f t="shared" si="28"/>
        <v>0</v>
      </c>
      <c r="BB108" s="179"/>
      <c r="BC108" s="179"/>
      <c r="BD108" s="159">
        <f t="shared" si="30"/>
        <v>0</v>
      </c>
      <c r="BE108" s="179"/>
      <c r="BF108" s="179"/>
      <c r="BG108" s="159">
        <f>(BE108-BF108)*0.5</f>
        <v>0</v>
      </c>
      <c r="BH108" s="55"/>
    </row>
    <row r="109" spans="19:60" x14ac:dyDescent="0.25">
      <c r="U109" s="52"/>
      <c r="V109" s="514"/>
      <c r="W109" s="162">
        <f t="shared" si="18"/>
        <v>43239</v>
      </c>
      <c r="X109" s="179"/>
      <c r="Y109" s="179"/>
      <c r="Z109" s="159">
        <f t="shared" si="29"/>
        <v>0</v>
      </c>
      <c r="AA109" s="179"/>
      <c r="AB109" s="179"/>
      <c r="AC109" s="159">
        <f t="shared" si="20"/>
        <v>0</v>
      </c>
      <c r="AD109" s="179"/>
      <c r="AE109" s="179"/>
      <c r="AF109" s="159">
        <f t="shared" si="21"/>
        <v>0</v>
      </c>
      <c r="AG109" s="179"/>
      <c r="AH109" s="179"/>
      <c r="AI109" s="159">
        <f t="shared" si="22"/>
        <v>0</v>
      </c>
      <c r="AJ109" s="179"/>
      <c r="AK109" s="179"/>
      <c r="AL109" s="159">
        <f t="shared" si="23"/>
        <v>0</v>
      </c>
      <c r="AM109" s="179"/>
      <c r="AN109" s="179"/>
      <c r="AO109" s="159">
        <f t="shared" si="24"/>
        <v>0</v>
      </c>
      <c r="AP109" s="179"/>
      <c r="AQ109" s="179"/>
      <c r="AR109" s="159">
        <f t="shared" si="25"/>
        <v>0</v>
      </c>
      <c r="AS109" s="179"/>
      <c r="AT109" s="179"/>
      <c r="AU109" s="159">
        <f>(AS109-AT109)*0.5</f>
        <v>0</v>
      </c>
      <c r="AV109" s="179"/>
      <c r="AW109" s="179"/>
      <c r="AX109" s="159">
        <f t="shared" si="27"/>
        <v>0</v>
      </c>
      <c r="AY109" s="179"/>
      <c r="AZ109" s="179"/>
      <c r="BA109" s="159">
        <f t="shared" si="28"/>
        <v>0</v>
      </c>
      <c r="BB109" s="179"/>
      <c r="BC109" s="179"/>
      <c r="BD109" s="159">
        <f t="shared" si="30"/>
        <v>0</v>
      </c>
      <c r="BE109" s="179"/>
      <c r="BF109" s="179"/>
      <c r="BG109" s="159">
        <f t="shared" si="31"/>
        <v>0</v>
      </c>
      <c r="BH109" s="55"/>
    </row>
    <row r="110" spans="19:60" x14ac:dyDescent="0.25">
      <c r="U110" s="52"/>
      <c r="V110" s="514"/>
      <c r="W110" s="162">
        <f t="shared" si="18"/>
        <v>43270</v>
      </c>
      <c r="X110" s="179"/>
      <c r="Y110" s="179"/>
      <c r="Z110" s="159">
        <f t="shared" si="29"/>
        <v>0</v>
      </c>
      <c r="AA110" s="179"/>
      <c r="AB110" s="179"/>
      <c r="AC110" s="159">
        <f>(AA110-AB110)*0.5</f>
        <v>0</v>
      </c>
      <c r="AD110" s="179"/>
      <c r="AE110" s="179"/>
      <c r="AF110" s="159">
        <f>(AD110-AE110)*0.5</f>
        <v>0</v>
      </c>
      <c r="AG110" s="179"/>
      <c r="AH110" s="179"/>
      <c r="AI110" s="159">
        <f t="shared" si="22"/>
        <v>0</v>
      </c>
      <c r="AJ110" s="179"/>
      <c r="AK110" s="179"/>
      <c r="AL110" s="159">
        <f t="shared" si="23"/>
        <v>0</v>
      </c>
      <c r="AM110" s="179"/>
      <c r="AN110" s="179"/>
      <c r="AO110" s="159">
        <f t="shared" si="24"/>
        <v>0</v>
      </c>
      <c r="AP110" s="179"/>
      <c r="AQ110" s="179"/>
      <c r="AR110" s="159">
        <f>(AP110-AQ110)*0.5</f>
        <v>0</v>
      </c>
      <c r="AS110" s="179"/>
      <c r="AT110" s="179"/>
      <c r="AU110" s="159">
        <f t="shared" si="26"/>
        <v>0</v>
      </c>
      <c r="AV110" s="179"/>
      <c r="AW110" s="179"/>
      <c r="AX110" s="159">
        <f>(AV110-AW110)*0.5</f>
        <v>0</v>
      </c>
      <c r="AY110" s="179"/>
      <c r="AZ110" s="179"/>
      <c r="BA110" s="159">
        <f t="shared" si="28"/>
        <v>0</v>
      </c>
      <c r="BB110" s="179"/>
      <c r="BC110" s="179"/>
      <c r="BD110" s="159">
        <f>(BB110-BC110)*0.5</f>
        <v>0</v>
      </c>
      <c r="BE110" s="179"/>
      <c r="BF110" s="179"/>
      <c r="BG110" s="159">
        <f>(BE110-BF110)*0.5</f>
        <v>0</v>
      </c>
      <c r="BH110" s="55"/>
    </row>
    <row r="111" spans="19:60" x14ac:dyDescent="0.25">
      <c r="U111" s="52"/>
      <c r="V111" s="514"/>
      <c r="W111" s="162">
        <f t="shared" si="18"/>
        <v>43301</v>
      </c>
      <c r="X111" s="179"/>
      <c r="Y111" s="179"/>
      <c r="Z111" s="159">
        <f t="shared" si="29"/>
        <v>0</v>
      </c>
      <c r="AA111" s="179"/>
      <c r="AB111" s="179"/>
      <c r="AC111" s="159">
        <f t="shared" si="20"/>
        <v>0</v>
      </c>
      <c r="AD111" s="179"/>
      <c r="AE111" s="179"/>
      <c r="AF111" s="159">
        <f t="shared" si="21"/>
        <v>0</v>
      </c>
      <c r="AG111" s="179"/>
      <c r="AH111" s="179"/>
      <c r="AI111" s="159">
        <f t="shared" si="22"/>
        <v>0</v>
      </c>
      <c r="AJ111" s="179"/>
      <c r="AK111" s="179"/>
      <c r="AL111" s="159">
        <f t="shared" si="23"/>
        <v>0</v>
      </c>
      <c r="AM111" s="179"/>
      <c r="AN111" s="179"/>
      <c r="AO111" s="159">
        <f t="shared" si="24"/>
        <v>0</v>
      </c>
      <c r="AP111" s="179"/>
      <c r="AQ111" s="179"/>
      <c r="AR111" s="159">
        <f t="shared" si="25"/>
        <v>0</v>
      </c>
      <c r="AS111" s="179"/>
      <c r="AT111" s="179"/>
      <c r="AU111" s="159">
        <f t="shared" si="26"/>
        <v>0</v>
      </c>
      <c r="AV111" s="179"/>
      <c r="AW111" s="179"/>
      <c r="AX111" s="159">
        <f t="shared" si="27"/>
        <v>0</v>
      </c>
      <c r="AY111" s="179"/>
      <c r="AZ111" s="179"/>
      <c r="BA111" s="159">
        <f t="shared" si="28"/>
        <v>0</v>
      </c>
      <c r="BB111" s="179"/>
      <c r="BC111" s="179"/>
      <c r="BD111" s="159">
        <f t="shared" si="30"/>
        <v>0</v>
      </c>
      <c r="BE111" s="179"/>
      <c r="BF111" s="179"/>
      <c r="BG111" s="159">
        <f t="shared" si="31"/>
        <v>0</v>
      </c>
      <c r="BH111" s="55"/>
    </row>
    <row r="112" spans="19:60" x14ac:dyDescent="0.25">
      <c r="U112" s="52"/>
      <c r="V112" s="514"/>
      <c r="W112" s="162">
        <f t="shared" si="18"/>
        <v>43332</v>
      </c>
      <c r="X112" s="179"/>
      <c r="Y112" s="179"/>
      <c r="Z112" s="159">
        <f t="shared" si="29"/>
        <v>0</v>
      </c>
      <c r="AA112" s="179"/>
      <c r="AB112" s="179"/>
      <c r="AC112" s="159">
        <f t="shared" si="20"/>
        <v>0</v>
      </c>
      <c r="AD112" s="179"/>
      <c r="AE112" s="179"/>
      <c r="AF112" s="159">
        <f t="shared" si="21"/>
        <v>0</v>
      </c>
      <c r="AG112" s="179"/>
      <c r="AH112" s="179"/>
      <c r="AI112" s="159">
        <f t="shared" si="22"/>
        <v>0</v>
      </c>
      <c r="AJ112" s="179"/>
      <c r="AK112" s="179"/>
      <c r="AL112" s="159">
        <f t="shared" si="23"/>
        <v>0</v>
      </c>
      <c r="AM112" s="179"/>
      <c r="AN112" s="179"/>
      <c r="AO112" s="159">
        <f t="shared" si="24"/>
        <v>0</v>
      </c>
      <c r="AP112" s="179"/>
      <c r="AQ112" s="179"/>
      <c r="AR112" s="159">
        <f t="shared" si="25"/>
        <v>0</v>
      </c>
      <c r="AS112" s="179"/>
      <c r="AT112" s="179"/>
      <c r="AU112" s="159">
        <f t="shared" si="26"/>
        <v>0</v>
      </c>
      <c r="AV112" s="179"/>
      <c r="AW112" s="179"/>
      <c r="AX112" s="159">
        <f t="shared" si="27"/>
        <v>0</v>
      </c>
      <c r="AY112" s="179"/>
      <c r="AZ112" s="179"/>
      <c r="BA112" s="159">
        <f t="shared" si="28"/>
        <v>0</v>
      </c>
      <c r="BB112" s="179"/>
      <c r="BC112" s="179"/>
      <c r="BD112" s="159">
        <f t="shared" si="30"/>
        <v>0</v>
      </c>
      <c r="BE112" s="179"/>
      <c r="BF112" s="179"/>
      <c r="BG112" s="159">
        <f t="shared" si="31"/>
        <v>0</v>
      </c>
      <c r="BH112" s="55"/>
    </row>
    <row r="113" spans="21:60" x14ac:dyDescent="0.25">
      <c r="U113" s="52"/>
      <c r="V113" s="514"/>
      <c r="W113" s="162">
        <f t="shared" si="18"/>
        <v>43363</v>
      </c>
      <c r="X113" s="179"/>
      <c r="Y113" s="179"/>
      <c r="Z113" s="159">
        <f>(X113-Y113)*0.5</f>
        <v>0</v>
      </c>
      <c r="AA113" s="179"/>
      <c r="AB113" s="179"/>
      <c r="AC113" s="159">
        <f>(AA113-AB113)*0.5</f>
        <v>0</v>
      </c>
      <c r="AD113" s="179"/>
      <c r="AE113" s="179"/>
      <c r="AF113" s="159">
        <f>(AD113-AE113)*0.5</f>
        <v>0</v>
      </c>
      <c r="AG113" s="179"/>
      <c r="AH113" s="179"/>
      <c r="AI113" s="159">
        <f>(AG113-AH113)*0.5</f>
        <v>0</v>
      </c>
      <c r="AJ113" s="179"/>
      <c r="AK113" s="179"/>
      <c r="AL113" s="159">
        <f t="shared" si="23"/>
        <v>0</v>
      </c>
      <c r="AM113" s="179"/>
      <c r="AN113" s="179"/>
      <c r="AO113" s="159">
        <f>(AM113-AN113)*0.5</f>
        <v>0</v>
      </c>
      <c r="AP113" s="179"/>
      <c r="AQ113" s="179"/>
      <c r="AR113" s="159">
        <f t="shared" si="25"/>
        <v>0</v>
      </c>
      <c r="AS113" s="179"/>
      <c r="AT113" s="179"/>
      <c r="AU113" s="159">
        <f>(AS113-AT113)*0.5</f>
        <v>0</v>
      </c>
      <c r="AV113" s="179"/>
      <c r="AW113" s="179"/>
      <c r="AX113" s="159">
        <f t="shared" si="27"/>
        <v>0</v>
      </c>
      <c r="AY113" s="179"/>
      <c r="AZ113" s="179"/>
      <c r="BA113" s="159">
        <f t="shared" si="28"/>
        <v>0</v>
      </c>
      <c r="BB113" s="179"/>
      <c r="BC113" s="179"/>
      <c r="BD113" s="159">
        <f t="shared" si="30"/>
        <v>0</v>
      </c>
      <c r="BE113" s="179"/>
      <c r="BF113" s="179"/>
      <c r="BG113" s="159">
        <f t="shared" si="31"/>
        <v>0</v>
      </c>
      <c r="BH113" s="55"/>
    </row>
    <row r="114" spans="21:60" x14ac:dyDescent="0.25">
      <c r="U114" s="52"/>
      <c r="V114" s="514"/>
      <c r="W114" s="162">
        <f t="shared" si="18"/>
        <v>43394</v>
      </c>
      <c r="X114" s="179"/>
      <c r="Y114" s="179"/>
      <c r="Z114" s="159">
        <f t="shared" si="29"/>
        <v>0</v>
      </c>
      <c r="AA114" s="179"/>
      <c r="AB114" s="179"/>
      <c r="AC114" s="159">
        <f t="shared" si="20"/>
        <v>0</v>
      </c>
      <c r="AD114" s="179"/>
      <c r="AE114" s="179"/>
      <c r="AF114" s="159">
        <f t="shared" si="21"/>
        <v>0</v>
      </c>
      <c r="AG114" s="179"/>
      <c r="AH114" s="179"/>
      <c r="AI114" s="159">
        <f>(AG114-AH114)*0.5</f>
        <v>0</v>
      </c>
      <c r="AJ114" s="179"/>
      <c r="AK114" s="179"/>
      <c r="AL114" s="159">
        <f>(AJ114-AK114)*0.5</f>
        <v>0</v>
      </c>
      <c r="AM114" s="179"/>
      <c r="AN114" s="179"/>
      <c r="AO114" s="159">
        <f>(AM114-AN114)*0.5</f>
        <v>0</v>
      </c>
      <c r="AP114" s="179"/>
      <c r="AQ114" s="179"/>
      <c r="AR114" s="159">
        <f>(AP114-AQ114)*0.5</f>
        <v>0</v>
      </c>
      <c r="AS114" s="179"/>
      <c r="AT114" s="179"/>
      <c r="AU114" s="159">
        <f t="shared" si="26"/>
        <v>0</v>
      </c>
      <c r="AV114" s="179"/>
      <c r="AW114" s="179"/>
      <c r="AX114" s="159">
        <f>(AV114-AW114)*0.5</f>
        <v>0</v>
      </c>
      <c r="AY114" s="179"/>
      <c r="AZ114" s="179"/>
      <c r="BA114" s="159">
        <f t="shared" si="28"/>
        <v>0</v>
      </c>
      <c r="BB114" s="179"/>
      <c r="BC114" s="179"/>
      <c r="BD114" s="159">
        <f>(BB114-BC114)*0.5</f>
        <v>0</v>
      </c>
      <c r="BE114" s="371"/>
      <c r="BF114" s="179"/>
      <c r="BG114" s="159">
        <f t="shared" si="31"/>
        <v>0</v>
      </c>
      <c r="BH114" s="55"/>
    </row>
    <row r="115" spans="21:60" x14ac:dyDescent="0.25">
      <c r="U115" s="52"/>
      <c r="V115" s="338"/>
      <c r="W115" s="237" t="s">
        <v>73</v>
      </c>
      <c r="X115" s="238">
        <f>SUM(X79:X114)</f>
        <v>0</v>
      </c>
      <c r="Y115" s="238">
        <f t="shared" ref="Y115:AA115" si="32">SUM(Y79:Y114)</f>
        <v>0</v>
      </c>
      <c r="Z115" s="239">
        <f>SUM(Z79:Z114)</f>
        <v>0</v>
      </c>
      <c r="AA115" s="238">
        <f t="shared" si="32"/>
        <v>0</v>
      </c>
      <c r="AB115" s="238">
        <f t="shared" ref="AB115:BG115" si="33">SUM(AB79:AB114)</f>
        <v>0</v>
      </c>
      <c r="AC115" s="239">
        <f t="shared" si="33"/>
        <v>0</v>
      </c>
      <c r="AD115" s="238">
        <f t="shared" si="33"/>
        <v>0</v>
      </c>
      <c r="AE115" s="238">
        <f t="shared" si="33"/>
        <v>0</v>
      </c>
      <c r="AF115" s="239">
        <f t="shared" si="33"/>
        <v>0</v>
      </c>
      <c r="AG115" s="238">
        <f t="shared" si="33"/>
        <v>0</v>
      </c>
      <c r="AH115" s="238">
        <f t="shared" si="33"/>
        <v>0</v>
      </c>
      <c r="AI115" s="239">
        <f t="shared" si="33"/>
        <v>0</v>
      </c>
      <c r="AJ115" s="238">
        <f t="shared" si="33"/>
        <v>0</v>
      </c>
      <c r="AK115" s="238">
        <f t="shared" si="33"/>
        <v>0</v>
      </c>
      <c r="AL115" s="239">
        <f t="shared" si="33"/>
        <v>0</v>
      </c>
      <c r="AM115" s="238">
        <f t="shared" si="33"/>
        <v>0</v>
      </c>
      <c r="AN115" s="238">
        <f t="shared" si="33"/>
        <v>0</v>
      </c>
      <c r="AO115" s="239">
        <f t="shared" si="33"/>
        <v>0</v>
      </c>
      <c r="AP115" s="238">
        <f t="shared" si="33"/>
        <v>0</v>
      </c>
      <c r="AQ115" s="238">
        <f t="shared" si="33"/>
        <v>0</v>
      </c>
      <c r="AR115" s="239">
        <f t="shared" si="33"/>
        <v>0</v>
      </c>
      <c r="AS115" s="238">
        <f t="shared" si="33"/>
        <v>0</v>
      </c>
      <c r="AT115" s="238">
        <f t="shared" si="33"/>
        <v>0</v>
      </c>
      <c r="AU115" s="239">
        <f t="shared" si="33"/>
        <v>0</v>
      </c>
      <c r="AV115" s="238">
        <f t="shared" si="33"/>
        <v>0</v>
      </c>
      <c r="AW115" s="238">
        <f t="shared" si="33"/>
        <v>0</v>
      </c>
      <c r="AX115" s="239">
        <f t="shared" si="33"/>
        <v>0</v>
      </c>
      <c r="AY115" s="238">
        <f t="shared" si="33"/>
        <v>0</v>
      </c>
      <c r="AZ115" s="238">
        <f t="shared" si="33"/>
        <v>0</v>
      </c>
      <c r="BA115" s="239">
        <f t="shared" si="33"/>
        <v>0</v>
      </c>
      <c r="BB115" s="238">
        <f t="shared" si="33"/>
        <v>0</v>
      </c>
      <c r="BC115" s="238">
        <f t="shared" si="33"/>
        <v>0</v>
      </c>
      <c r="BD115" s="239">
        <f t="shared" si="33"/>
        <v>0</v>
      </c>
      <c r="BE115" s="238">
        <f t="shared" si="33"/>
        <v>0</v>
      </c>
      <c r="BF115" s="238">
        <f t="shared" si="33"/>
        <v>0</v>
      </c>
      <c r="BG115" s="239">
        <f t="shared" si="33"/>
        <v>0</v>
      </c>
      <c r="BH115" s="55"/>
    </row>
    <row r="116" spans="21:60" x14ac:dyDescent="0.25">
      <c r="U116" s="52"/>
      <c r="V116" s="338"/>
      <c r="W116" s="338"/>
      <c r="X116" s="338"/>
      <c r="Y116" s="338"/>
      <c r="Z116" s="338"/>
      <c r="AA116" s="338"/>
      <c r="AB116" s="338"/>
      <c r="AC116" s="338"/>
      <c r="AD116" s="338"/>
      <c r="AE116" s="338"/>
      <c r="AF116" s="338"/>
      <c r="AG116" s="338"/>
      <c r="AH116" s="338"/>
      <c r="AI116" s="338"/>
      <c r="AJ116" s="338"/>
      <c r="AK116" s="338"/>
      <c r="AL116" s="338"/>
      <c r="AM116" s="338"/>
      <c r="AN116" s="338"/>
      <c r="AO116" s="338"/>
      <c r="AP116" s="338"/>
      <c r="AQ116" s="338"/>
      <c r="AR116" s="338"/>
      <c r="AS116" s="338"/>
      <c r="AT116" s="338"/>
      <c r="AU116" s="338"/>
      <c r="AV116" s="338"/>
      <c r="AW116" s="338"/>
      <c r="AX116" s="338"/>
      <c r="AY116" s="338"/>
      <c r="AZ116" s="338"/>
      <c r="BA116" s="338"/>
      <c r="BB116" s="338"/>
      <c r="BC116" s="338"/>
      <c r="BD116" s="338"/>
      <c r="BE116" s="338"/>
      <c r="BF116" s="338"/>
      <c r="BG116" s="338"/>
      <c r="BH116" s="55"/>
    </row>
    <row r="117" spans="21:60" x14ac:dyDescent="0.25">
      <c r="U117" s="52"/>
      <c r="V117" s="338"/>
      <c r="W117" s="338"/>
      <c r="X117" s="338"/>
      <c r="Y117" s="338"/>
      <c r="Z117" s="338"/>
      <c r="AA117" s="338"/>
      <c r="AB117" s="338"/>
      <c r="AC117" s="338"/>
      <c r="AD117" s="338"/>
      <c r="AE117" s="338"/>
      <c r="AF117" s="338"/>
      <c r="AG117" s="338"/>
      <c r="AH117" s="338"/>
      <c r="AI117" s="338"/>
      <c r="AJ117" s="338"/>
      <c r="AK117" s="338"/>
      <c r="AL117" s="338"/>
      <c r="AM117" s="338"/>
      <c r="AN117" s="338"/>
      <c r="AO117" s="338"/>
      <c r="AP117" s="338"/>
      <c r="AQ117" s="338"/>
      <c r="AR117" s="338"/>
      <c r="AS117" s="338"/>
      <c r="AT117" s="338"/>
      <c r="AU117" s="338"/>
      <c r="AV117" s="338"/>
      <c r="AW117" s="338"/>
      <c r="AX117" s="338"/>
      <c r="AY117" s="338"/>
      <c r="AZ117" s="338"/>
      <c r="BA117" s="338"/>
      <c r="BB117" s="338"/>
      <c r="BC117" s="338"/>
      <c r="BD117" s="338"/>
      <c r="BE117" s="338"/>
      <c r="BF117" s="338"/>
      <c r="BG117" s="338"/>
      <c r="BH117" s="55"/>
    </row>
    <row r="118" spans="21:60" x14ac:dyDescent="0.25">
      <c r="U118" s="52"/>
      <c r="V118" s="338"/>
      <c r="W118" s="338"/>
      <c r="X118" s="242"/>
      <c r="Y118" s="338" t="s">
        <v>175</v>
      </c>
      <c r="Z118" s="338"/>
      <c r="AA118" s="338"/>
      <c r="AB118" s="338"/>
      <c r="AC118" s="338"/>
      <c r="AD118" s="338"/>
      <c r="AE118" s="338"/>
      <c r="AF118" s="338"/>
      <c r="AG118" s="338"/>
      <c r="AH118" s="338"/>
      <c r="AI118" s="338"/>
      <c r="AJ118" s="338"/>
      <c r="AK118" s="338"/>
      <c r="AL118" s="338"/>
      <c r="AM118" s="338"/>
      <c r="AN118" s="338"/>
      <c r="AO118" s="338"/>
      <c r="AP118" s="338"/>
      <c r="AQ118" s="338"/>
      <c r="AR118" s="338"/>
      <c r="AS118" s="338"/>
      <c r="AT118" s="338"/>
      <c r="AU118" s="338"/>
      <c r="AV118" s="338"/>
      <c r="AW118" s="338"/>
      <c r="AX118" s="338"/>
      <c r="AY118" s="338"/>
      <c r="AZ118" s="338"/>
      <c r="BA118" s="338"/>
      <c r="BB118" s="338"/>
      <c r="BC118" s="338"/>
      <c r="BD118" s="338"/>
      <c r="BE118" s="338"/>
      <c r="BF118" s="338"/>
      <c r="BG118" s="338"/>
      <c r="BH118" s="55"/>
    </row>
    <row r="119" spans="21:60" x14ac:dyDescent="0.25">
      <c r="U119" s="52"/>
      <c r="V119" s="338"/>
      <c r="W119" s="338"/>
      <c r="X119" s="56"/>
      <c r="Y119" s="338" t="s">
        <v>176</v>
      </c>
      <c r="Z119" s="338"/>
      <c r="AA119" s="338"/>
      <c r="AB119" s="338"/>
      <c r="AC119" s="338"/>
      <c r="AD119" s="338"/>
      <c r="AE119" s="338"/>
      <c r="AF119" s="338"/>
      <c r="AG119" s="338"/>
      <c r="AH119" s="338"/>
      <c r="AI119" s="338"/>
      <c r="AJ119" s="338"/>
      <c r="AK119" s="338"/>
      <c r="AL119" s="338"/>
      <c r="AM119" s="338"/>
      <c r="AN119" s="338"/>
      <c r="AO119" s="338"/>
      <c r="AP119" s="338"/>
      <c r="AQ119" s="338"/>
      <c r="AR119" s="338"/>
      <c r="AS119" s="338"/>
      <c r="AT119" s="338"/>
      <c r="AU119" s="338"/>
      <c r="AV119" s="338"/>
      <c r="AW119" s="338"/>
      <c r="AX119" s="338"/>
      <c r="AY119" s="338"/>
      <c r="AZ119" s="338"/>
      <c r="BA119" s="338"/>
      <c r="BB119" s="338"/>
      <c r="BC119" s="338"/>
      <c r="BD119" s="338"/>
      <c r="BE119" s="338"/>
      <c r="BF119" s="338"/>
      <c r="BG119" s="338"/>
      <c r="BH119" s="55"/>
    </row>
    <row r="120" spans="21:60" x14ac:dyDescent="0.25">
      <c r="U120" s="52"/>
      <c r="V120" s="338"/>
      <c r="W120" s="338"/>
      <c r="X120" s="300"/>
      <c r="Y120" s="288" t="s">
        <v>326</v>
      </c>
      <c r="Z120" s="338"/>
      <c r="AA120" s="338"/>
      <c r="AB120" s="338"/>
      <c r="AC120" s="338"/>
      <c r="AD120" s="338"/>
      <c r="AE120" s="338"/>
      <c r="AF120" s="338"/>
      <c r="AG120" s="338"/>
      <c r="AH120" s="338"/>
      <c r="AI120" s="338"/>
      <c r="AJ120" s="338"/>
      <c r="AK120" s="338"/>
      <c r="AL120" s="338"/>
      <c r="AM120" s="338"/>
      <c r="AN120" s="338"/>
      <c r="AO120" s="338"/>
      <c r="AP120" s="338"/>
      <c r="AQ120" s="338"/>
      <c r="AR120" s="338"/>
      <c r="AS120" s="338"/>
      <c r="AT120" s="338"/>
      <c r="AU120" s="338"/>
      <c r="AV120" s="338"/>
      <c r="AW120" s="338"/>
      <c r="AX120" s="338"/>
      <c r="AY120" s="338"/>
      <c r="AZ120" s="338"/>
      <c r="BA120" s="338"/>
      <c r="BB120" s="338"/>
      <c r="BC120" s="338"/>
      <c r="BD120" s="338"/>
      <c r="BE120" s="338"/>
      <c r="BF120" s="338"/>
      <c r="BG120" s="338"/>
      <c r="BH120" s="55"/>
    </row>
    <row r="121" spans="21:60" ht="15.75" thickBot="1" x14ac:dyDescent="0.3">
      <c r="U121" s="57"/>
      <c r="V121" s="58"/>
      <c r="W121" s="58"/>
      <c r="X121" s="161"/>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60"/>
    </row>
    <row r="123" spans="21:60" x14ac:dyDescent="0.25">
      <c r="W123" s="243"/>
      <c r="X123" s="601" t="s">
        <v>79</v>
      </c>
      <c r="Y123" s="602"/>
      <c r="Z123" s="602"/>
      <c r="AA123" s="602"/>
      <c r="AB123" s="602"/>
      <c r="AC123" s="602"/>
      <c r="AD123" s="602"/>
      <c r="AE123" s="602"/>
      <c r="AF123" s="602"/>
      <c r="AG123" s="602"/>
      <c r="AH123" s="602"/>
      <c r="AI123" s="603"/>
      <c r="AJ123" s="603"/>
      <c r="AK123" s="603"/>
      <c r="AL123" s="603"/>
      <c r="AM123" s="604"/>
      <c r="AN123" s="604"/>
      <c r="AO123" s="604"/>
      <c r="AP123" s="604"/>
      <c r="AQ123" s="604"/>
    </row>
    <row r="124" spans="21:60" ht="34.5" customHeight="1" x14ac:dyDescent="0.25">
      <c r="U124" s="164"/>
      <c r="V124" s="164"/>
      <c r="W124" s="553" t="s">
        <v>228</v>
      </c>
      <c r="X124" s="571" t="s">
        <v>229</v>
      </c>
      <c r="Y124" s="572"/>
      <c r="Z124" s="572"/>
      <c r="AA124" s="572"/>
      <c r="AB124" s="572"/>
      <c r="AC124" s="572"/>
      <c r="AD124" s="572"/>
      <c r="AE124" s="572"/>
      <c r="AF124" s="572"/>
      <c r="AG124" s="572"/>
      <c r="AH124" s="572"/>
      <c r="AI124" s="605"/>
      <c r="AJ124" s="605"/>
      <c r="AK124" s="605"/>
      <c r="AL124" s="605"/>
      <c r="AM124" s="605"/>
      <c r="AN124" s="605"/>
      <c r="AO124" s="605"/>
      <c r="AP124" s="605"/>
      <c r="AQ124" s="606"/>
      <c r="AR124" s="164"/>
      <c r="AS124" s="164"/>
      <c r="AT124" s="164"/>
      <c r="AU124" s="164"/>
      <c r="AV124" s="164"/>
      <c r="AW124" s="164"/>
      <c r="AX124" s="164"/>
      <c r="AY124" s="164"/>
      <c r="AZ124" s="164"/>
      <c r="BA124" s="164"/>
      <c r="BB124" s="164"/>
      <c r="BC124" s="164"/>
      <c r="BD124" s="164"/>
      <c r="BE124" s="164"/>
      <c r="BF124" s="164"/>
      <c r="BG124" s="164"/>
      <c r="BH124" s="164"/>
    </row>
    <row r="125" spans="21:60" x14ac:dyDescent="0.25">
      <c r="U125" s="164"/>
      <c r="V125" s="164"/>
      <c r="W125" s="554"/>
      <c r="X125" s="596" t="s">
        <v>270</v>
      </c>
      <c r="Y125" s="597"/>
      <c r="Z125" s="597"/>
      <c r="AA125" s="597"/>
      <c r="AB125" s="597"/>
      <c r="AC125" s="597"/>
      <c r="AD125" s="597"/>
      <c r="AE125" s="597"/>
      <c r="AF125" s="597"/>
      <c r="AG125" s="597"/>
      <c r="AH125" s="597"/>
      <c r="AI125" s="598"/>
      <c r="AJ125" s="598"/>
      <c r="AK125" s="598"/>
      <c r="AL125" s="598"/>
      <c r="AM125" s="598"/>
      <c r="AN125" s="598"/>
      <c r="AO125" s="598"/>
      <c r="AP125" s="598"/>
      <c r="AQ125" s="599"/>
      <c r="AR125" s="164"/>
      <c r="AS125" s="164"/>
      <c r="AT125" s="164"/>
      <c r="AU125" s="164"/>
      <c r="AV125" s="164"/>
      <c r="AW125" s="164"/>
      <c r="AX125" s="164"/>
      <c r="AY125" s="164"/>
      <c r="AZ125" s="164"/>
      <c r="BA125" s="164"/>
      <c r="BB125" s="164"/>
      <c r="BC125" s="164"/>
      <c r="BD125" s="164"/>
      <c r="BE125" s="164"/>
      <c r="BF125" s="164"/>
      <c r="BG125" s="164"/>
      <c r="BH125" s="164"/>
    </row>
    <row r="126" spans="21:60" x14ac:dyDescent="0.25">
      <c r="U126" s="164"/>
      <c r="V126" s="164"/>
      <c r="W126" s="553" t="s">
        <v>231</v>
      </c>
      <c r="X126" s="571" t="s">
        <v>318</v>
      </c>
      <c r="Y126" s="547"/>
      <c r="Z126" s="547"/>
      <c r="AA126" s="547"/>
      <c r="AB126" s="547"/>
      <c r="AC126" s="547"/>
      <c r="AD126" s="547"/>
      <c r="AE126" s="547"/>
      <c r="AF126" s="547"/>
      <c r="AG126" s="547"/>
      <c r="AH126" s="547"/>
      <c r="AI126" s="547"/>
      <c r="AJ126" s="547"/>
      <c r="AK126" s="547"/>
      <c r="AL126" s="547"/>
      <c r="AM126" s="547"/>
      <c r="AN126" s="547"/>
      <c r="AO126" s="547"/>
      <c r="AP126" s="547"/>
      <c r="AQ126" s="595"/>
      <c r="AR126" s="164"/>
      <c r="AS126" s="164"/>
      <c r="AT126" s="164"/>
      <c r="AU126" s="164"/>
      <c r="AV126" s="164"/>
      <c r="AW126" s="164"/>
      <c r="AX126" s="164"/>
      <c r="AY126" s="164"/>
      <c r="AZ126" s="164"/>
      <c r="BA126" s="164"/>
      <c r="BB126" s="164"/>
      <c r="BC126" s="164"/>
      <c r="BD126" s="164"/>
      <c r="BE126" s="164"/>
      <c r="BF126" s="164"/>
      <c r="BG126" s="164"/>
      <c r="BH126" s="164"/>
    </row>
    <row r="127" spans="21:60" x14ac:dyDescent="0.25">
      <c r="U127" s="164"/>
      <c r="V127" s="164"/>
      <c r="W127" s="554"/>
      <c r="X127" s="596" t="s">
        <v>271</v>
      </c>
      <c r="Y127" s="597"/>
      <c r="Z127" s="597"/>
      <c r="AA127" s="597"/>
      <c r="AB127" s="597"/>
      <c r="AC127" s="597"/>
      <c r="AD127" s="597"/>
      <c r="AE127" s="597"/>
      <c r="AF127" s="597"/>
      <c r="AG127" s="597"/>
      <c r="AH127" s="597"/>
      <c r="AI127" s="598"/>
      <c r="AJ127" s="598"/>
      <c r="AK127" s="598"/>
      <c r="AL127" s="598"/>
      <c r="AM127" s="598"/>
      <c r="AN127" s="598"/>
      <c r="AO127" s="598"/>
      <c r="AP127" s="598"/>
      <c r="AQ127" s="599"/>
      <c r="AR127" s="164"/>
      <c r="AS127" s="164"/>
      <c r="AT127" s="164"/>
      <c r="AU127" s="164"/>
      <c r="AV127" s="164"/>
      <c r="AW127" s="164"/>
      <c r="AX127" s="164"/>
      <c r="AY127" s="164"/>
      <c r="AZ127" s="164"/>
      <c r="BA127" s="164"/>
      <c r="BB127" s="164"/>
      <c r="BC127" s="164"/>
      <c r="BD127" s="164"/>
      <c r="BE127" s="164"/>
      <c r="BF127" s="164"/>
      <c r="BG127" s="164"/>
      <c r="BH127" s="164"/>
    </row>
    <row r="128" spans="21:60" ht="15" customHeight="1" x14ac:dyDescent="0.25">
      <c r="U128" s="164"/>
      <c r="V128" s="164"/>
      <c r="W128" s="553" t="s">
        <v>233</v>
      </c>
      <c r="X128" s="555" t="s">
        <v>264</v>
      </c>
      <c r="Y128" s="556"/>
      <c r="Z128" s="556"/>
      <c r="AA128" s="556"/>
      <c r="AB128" s="556"/>
      <c r="AC128" s="556"/>
      <c r="AD128" s="556"/>
      <c r="AE128" s="556"/>
      <c r="AF128" s="556"/>
      <c r="AG128" s="556"/>
      <c r="AH128" s="556"/>
      <c r="AI128" s="556"/>
      <c r="AJ128" s="556"/>
      <c r="AK128" s="556"/>
      <c r="AL128" s="556"/>
      <c r="AM128" s="556"/>
      <c r="AN128" s="556"/>
      <c r="AO128" s="556"/>
      <c r="AP128" s="556"/>
      <c r="AQ128" s="581"/>
      <c r="AR128" s="164"/>
      <c r="AS128" s="164"/>
      <c r="AT128" s="164"/>
      <c r="AU128" s="164"/>
      <c r="AV128" s="164"/>
      <c r="AW128" s="164"/>
      <c r="AX128" s="164"/>
      <c r="AY128" s="164"/>
      <c r="AZ128" s="164"/>
      <c r="BA128" s="164"/>
      <c r="BB128" s="164"/>
      <c r="BC128" s="164"/>
      <c r="BD128" s="164"/>
      <c r="BE128" s="164"/>
      <c r="BF128" s="164"/>
      <c r="BG128" s="164"/>
      <c r="BH128" s="164"/>
    </row>
    <row r="129" spans="21:60" x14ac:dyDescent="0.25">
      <c r="U129" s="164"/>
      <c r="V129" s="164"/>
      <c r="W129" s="554"/>
      <c r="X129" s="582"/>
      <c r="Y129" s="583"/>
      <c r="Z129" s="583"/>
      <c r="AA129" s="583"/>
      <c r="AB129" s="583"/>
      <c r="AC129" s="583"/>
      <c r="AD129" s="583"/>
      <c r="AE129" s="583"/>
      <c r="AF129" s="583"/>
      <c r="AG129" s="583"/>
      <c r="AH129" s="583"/>
      <c r="AI129" s="583"/>
      <c r="AJ129" s="583"/>
      <c r="AK129" s="583"/>
      <c r="AL129" s="583"/>
      <c r="AM129" s="583"/>
      <c r="AN129" s="583"/>
      <c r="AO129" s="583"/>
      <c r="AP129" s="583"/>
      <c r="AQ129" s="584"/>
      <c r="AR129" s="164"/>
      <c r="AS129" s="164"/>
      <c r="AT129" s="164"/>
      <c r="AU129" s="164"/>
      <c r="AV129" s="164"/>
      <c r="AW129" s="164"/>
      <c r="AX129" s="164"/>
      <c r="AY129" s="164"/>
      <c r="AZ129" s="164"/>
      <c r="BA129" s="164"/>
      <c r="BB129" s="164"/>
      <c r="BC129" s="164"/>
      <c r="BD129" s="164"/>
      <c r="BE129" s="164"/>
      <c r="BF129" s="164"/>
      <c r="BG129" s="164"/>
      <c r="BH129" s="164"/>
    </row>
    <row r="130" spans="21:60" ht="15" customHeight="1" x14ac:dyDescent="0.25">
      <c r="U130" s="164"/>
      <c r="V130" s="164"/>
      <c r="W130" s="553" t="s">
        <v>234</v>
      </c>
      <c r="X130" s="555" t="s">
        <v>230</v>
      </c>
      <c r="Y130" s="556"/>
      <c r="Z130" s="556"/>
      <c r="AA130" s="556"/>
      <c r="AB130" s="556"/>
      <c r="AC130" s="556"/>
      <c r="AD130" s="556"/>
      <c r="AE130" s="556"/>
      <c r="AF130" s="556"/>
      <c r="AG130" s="556"/>
      <c r="AH130" s="556"/>
      <c r="AI130" s="556"/>
      <c r="AJ130" s="556"/>
      <c r="AK130" s="556"/>
      <c r="AL130" s="556"/>
      <c r="AM130" s="556"/>
      <c r="AN130" s="556"/>
      <c r="AO130" s="556"/>
      <c r="AP130" s="556"/>
      <c r="AQ130" s="581"/>
      <c r="AR130" s="164"/>
      <c r="AS130" s="164"/>
      <c r="AT130" s="164"/>
      <c r="AU130" s="164"/>
      <c r="AV130" s="164"/>
      <c r="AW130" s="164"/>
      <c r="AX130" s="164"/>
      <c r="AY130" s="164"/>
      <c r="AZ130" s="164"/>
      <c r="BA130" s="164"/>
      <c r="BB130" s="164"/>
      <c r="BC130" s="164"/>
      <c r="BD130" s="164"/>
      <c r="BE130" s="164"/>
      <c r="BF130" s="164"/>
      <c r="BG130" s="164"/>
      <c r="BH130" s="164"/>
    </row>
    <row r="131" spans="21:60" x14ac:dyDescent="0.25">
      <c r="U131" s="164"/>
      <c r="V131" s="164"/>
      <c r="W131" s="554"/>
      <c r="X131" s="582"/>
      <c r="Y131" s="583"/>
      <c r="Z131" s="583"/>
      <c r="AA131" s="583"/>
      <c r="AB131" s="583"/>
      <c r="AC131" s="583"/>
      <c r="AD131" s="583"/>
      <c r="AE131" s="583"/>
      <c r="AF131" s="583"/>
      <c r="AG131" s="583"/>
      <c r="AH131" s="583"/>
      <c r="AI131" s="583"/>
      <c r="AJ131" s="583"/>
      <c r="AK131" s="583"/>
      <c r="AL131" s="583"/>
      <c r="AM131" s="583"/>
      <c r="AN131" s="583"/>
      <c r="AO131" s="583"/>
      <c r="AP131" s="583"/>
      <c r="AQ131" s="584"/>
      <c r="AR131" s="164"/>
      <c r="AS131" s="164"/>
      <c r="AT131" s="164"/>
      <c r="AU131" s="164"/>
      <c r="AV131" s="164"/>
      <c r="AW131" s="164"/>
      <c r="AX131" s="164"/>
      <c r="AY131" s="164"/>
      <c r="AZ131" s="164"/>
      <c r="BA131" s="164"/>
      <c r="BB131" s="164"/>
      <c r="BC131" s="164"/>
      <c r="BD131" s="164"/>
      <c r="BE131" s="164"/>
      <c r="BF131" s="164"/>
      <c r="BG131" s="164"/>
      <c r="BH131" s="164"/>
    </row>
    <row r="133" spans="21:60" x14ac:dyDescent="0.25">
      <c r="W133" s="537" t="s">
        <v>113</v>
      </c>
      <c r="X133" s="600"/>
      <c r="Y133" s="600"/>
      <c r="Z133" s="600"/>
      <c r="AA133" s="600"/>
      <c r="AB133" s="600"/>
      <c r="AC133" s="600"/>
      <c r="AD133" s="600"/>
      <c r="AE133" s="600"/>
      <c r="AF133" s="600"/>
      <c r="AG133" s="600"/>
      <c r="AH133" s="600"/>
      <c r="AI133" s="600"/>
      <c r="AJ133" s="600"/>
      <c r="AK133" s="600"/>
      <c r="AL133" s="600"/>
      <c r="AM133" s="600"/>
      <c r="AN133" s="600"/>
      <c r="AO133" s="600"/>
      <c r="AP133" s="600"/>
    </row>
    <row r="134" spans="21:60" ht="27.75" customHeight="1" x14ac:dyDescent="0.25">
      <c r="W134" s="537" t="s">
        <v>114</v>
      </c>
      <c r="X134" s="609"/>
      <c r="Y134" s="609"/>
      <c r="Z134" s="609"/>
      <c r="AA134" s="609"/>
      <c r="AB134" s="609"/>
      <c r="AC134" s="609"/>
      <c r="AD134" s="609"/>
      <c r="AE134" s="609"/>
      <c r="AF134" s="609"/>
      <c r="AG134" s="609"/>
      <c r="AH134" s="533"/>
      <c r="AI134" s="533"/>
      <c r="AJ134" s="533"/>
      <c r="AK134" s="533"/>
      <c r="AL134" s="533"/>
      <c r="AM134" s="533"/>
      <c r="AN134" s="533"/>
      <c r="AO134" s="533"/>
      <c r="AP134" s="600"/>
    </row>
    <row r="137" spans="21:60" ht="19.5" thickBot="1" x14ac:dyDescent="0.3">
      <c r="U137" s="136" t="s">
        <v>201</v>
      </c>
      <c r="V137" s="330"/>
      <c r="W137" s="330"/>
      <c r="X137" s="330"/>
      <c r="Y137" s="330"/>
      <c r="Z137" s="244"/>
      <c r="AA137" s="330"/>
      <c r="AB137" s="330"/>
      <c r="AC137" s="330"/>
      <c r="AD137" s="330"/>
      <c r="AE137" s="245"/>
      <c r="AF137" s="245"/>
      <c r="AG137" s="245"/>
      <c r="AH137" s="245"/>
      <c r="AI137" s="245"/>
      <c r="AJ137" s="245"/>
      <c r="AK137" s="245"/>
      <c r="AL137" s="245"/>
      <c r="AM137" s="245"/>
      <c r="AN137" s="245"/>
      <c r="AO137" s="245"/>
    </row>
    <row r="138" spans="21:60" x14ac:dyDescent="0.25">
      <c r="U138" s="246"/>
      <c r="V138" s="247"/>
      <c r="W138" s="247"/>
      <c r="X138" s="247"/>
      <c r="Y138" s="247"/>
      <c r="Z138" s="248"/>
      <c r="AA138" s="247"/>
      <c r="AB138" s="247"/>
      <c r="AC138" s="247"/>
      <c r="AD138" s="249"/>
      <c r="AE138" s="245"/>
      <c r="AF138" s="245"/>
      <c r="AG138" s="245"/>
      <c r="AH138" s="245"/>
      <c r="AI138" s="245"/>
      <c r="AJ138" s="245"/>
      <c r="AK138" s="245"/>
      <c r="AL138" s="245"/>
      <c r="AM138" s="245"/>
      <c r="AN138" s="245"/>
      <c r="AO138" s="245"/>
    </row>
    <row r="139" spans="21:60" ht="55.5" customHeight="1" x14ac:dyDescent="0.25">
      <c r="U139" s="117"/>
      <c r="V139" s="330"/>
      <c r="W139" s="330"/>
      <c r="X139" s="89" t="s">
        <v>226</v>
      </c>
      <c r="Y139" s="89" t="s">
        <v>227</v>
      </c>
      <c r="Z139" s="167" t="s">
        <v>75</v>
      </c>
      <c r="AA139" s="168" t="s">
        <v>238</v>
      </c>
      <c r="AB139" s="168" t="s">
        <v>239</v>
      </c>
      <c r="AC139" s="90" t="s">
        <v>143</v>
      </c>
      <c r="AD139" s="119"/>
      <c r="AE139" s="245"/>
      <c r="AF139" s="245"/>
      <c r="AG139" s="245"/>
      <c r="AH139" s="245"/>
      <c r="AI139" s="245"/>
      <c r="AJ139" s="245"/>
      <c r="AK139" s="245"/>
      <c r="AL139" s="245"/>
      <c r="AM139" s="245"/>
      <c r="AN139" s="245"/>
      <c r="AO139" s="245"/>
    </row>
    <row r="140" spans="21:60" x14ac:dyDescent="0.25">
      <c r="U140" s="117"/>
      <c r="V140" s="541" t="s">
        <v>202</v>
      </c>
      <c r="W140" s="141" t="s">
        <v>203</v>
      </c>
      <c r="X140" s="343"/>
      <c r="Y140" s="343"/>
      <c r="Z140" s="368"/>
      <c r="AA140" s="343"/>
      <c r="AB140" s="343"/>
      <c r="AC140" s="367"/>
      <c r="AD140" s="119"/>
      <c r="AE140" s="245"/>
      <c r="AF140" s="245"/>
      <c r="AG140" s="245"/>
      <c r="AH140" s="245"/>
      <c r="AI140" s="245"/>
      <c r="AJ140" s="245"/>
      <c r="AK140" s="245"/>
      <c r="AL140" s="245"/>
      <c r="AM140" s="245"/>
      <c r="AN140" s="245"/>
      <c r="AO140" s="245"/>
    </row>
    <row r="141" spans="21:60" x14ac:dyDescent="0.25">
      <c r="U141" s="117"/>
      <c r="V141" s="501"/>
      <c r="W141" s="142" t="s">
        <v>204</v>
      </c>
      <c r="X141" s="3"/>
      <c r="Y141" s="3"/>
      <c r="Z141" s="369">
        <f>(X141-Y141)*0.1</f>
        <v>0</v>
      </c>
      <c r="AA141" s="3"/>
      <c r="AB141" s="3"/>
      <c r="AC141" s="250">
        <f>(AA141-AB141)*0.1</f>
        <v>0</v>
      </c>
      <c r="AD141" s="119"/>
      <c r="AE141" s="245"/>
      <c r="AF141" s="245"/>
      <c r="AG141" s="245"/>
      <c r="AH141" s="245"/>
      <c r="AI141" s="245"/>
      <c r="AJ141" s="245"/>
      <c r="AK141" s="245"/>
      <c r="AL141" s="245"/>
      <c r="AM141" s="245"/>
      <c r="AN141" s="245"/>
      <c r="AO141" s="245"/>
    </row>
    <row r="142" spans="21:60" x14ac:dyDescent="0.25">
      <c r="U142" s="117"/>
      <c r="V142" s="501"/>
      <c r="W142" s="142" t="s">
        <v>205</v>
      </c>
      <c r="X142" s="3"/>
      <c r="Y142" s="3"/>
      <c r="Z142" s="369">
        <f>(X142-Y142)*0.2</f>
        <v>0</v>
      </c>
      <c r="AA142" s="3"/>
      <c r="AB142" s="3"/>
      <c r="AC142" s="250">
        <f>(AA142-AB142)*0.2</f>
        <v>0</v>
      </c>
      <c r="AD142" s="119"/>
      <c r="AE142" s="245"/>
      <c r="AF142" s="245"/>
      <c r="AG142" s="245"/>
      <c r="AH142" s="245"/>
      <c r="AI142" s="245"/>
      <c r="AJ142" s="245"/>
      <c r="AK142" s="245"/>
      <c r="AL142" s="245"/>
      <c r="AM142" s="245"/>
      <c r="AN142" s="245"/>
      <c r="AO142" s="245"/>
    </row>
    <row r="143" spans="21:60" x14ac:dyDescent="0.25">
      <c r="U143" s="117"/>
      <c r="V143" s="501"/>
      <c r="W143" s="142" t="s">
        <v>206</v>
      </c>
      <c r="X143" s="3"/>
      <c r="Y143" s="3"/>
      <c r="Z143" s="369">
        <f>(X143-Y143)*0.3</f>
        <v>0</v>
      </c>
      <c r="AA143" s="3"/>
      <c r="AB143" s="3"/>
      <c r="AC143" s="250">
        <f>(AA143-AB143)*0.3</f>
        <v>0</v>
      </c>
      <c r="AD143" s="119"/>
      <c r="AE143" s="245"/>
      <c r="AF143" s="245"/>
      <c r="AG143" s="245"/>
      <c r="AH143" s="245"/>
      <c r="AI143" s="245"/>
      <c r="AJ143" s="245"/>
      <c r="AK143" s="245"/>
      <c r="AL143" s="245"/>
      <c r="AM143" s="245"/>
      <c r="AN143" s="245"/>
      <c r="AO143" s="245"/>
    </row>
    <row r="144" spans="21:60" x14ac:dyDescent="0.25">
      <c r="U144" s="117"/>
      <c r="V144" s="501"/>
      <c r="W144" s="142" t="s">
        <v>207</v>
      </c>
      <c r="X144" s="3"/>
      <c r="Y144" s="3"/>
      <c r="Z144" s="369">
        <f>(X144-Y144)*0.4</f>
        <v>0</v>
      </c>
      <c r="AA144" s="3"/>
      <c r="AB144" s="3"/>
      <c r="AC144" s="250">
        <f>(AA144-AB144)*0.4</f>
        <v>0</v>
      </c>
      <c r="AD144" s="119"/>
      <c r="AE144" s="245"/>
      <c r="AF144" s="245"/>
      <c r="AG144" s="245"/>
      <c r="AH144" s="245"/>
      <c r="AI144" s="245"/>
      <c r="AJ144" s="245"/>
      <c r="AK144" s="245"/>
      <c r="AL144" s="245"/>
      <c r="AM144" s="245"/>
      <c r="AN144" s="245"/>
      <c r="AO144" s="245"/>
    </row>
    <row r="145" spans="21:43" x14ac:dyDescent="0.25">
      <c r="U145" s="117"/>
      <c r="V145" s="501"/>
      <c r="W145" s="142" t="s">
        <v>208</v>
      </c>
      <c r="X145" s="3"/>
      <c r="Y145" s="3"/>
      <c r="Z145" s="369">
        <f>(X145-Y145)*0.5</f>
        <v>0</v>
      </c>
      <c r="AA145" s="3"/>
      <c r="AB145" s="3"/>
      <c r="AC145" s="250">
        <f>(AA145-AB145)*0.5</f>
        <v>0</v>
      </c>
      <c r="AD145" s="119"/>
      <c r="AE145" s="245"/>
      <c r="AF145" s="245"/>
      <c r="AG145" s="245"/>
      <c r="AH145" s="245"/>
      <c r="AI145" s="245"/>
      <c r="AJ145" s="245"/>
      <c r="AK145" s="245"/>
      <c r="AL145" s="245"/>
      <c r="AM145" s="245"/>
      <c r="AN145" s="245"/>
      <c r="AO145" s="245"/>
    </row>
    <row r="146" spans="21:43" x14ac:dyDescent="0.25">
      <c r="U146" s="117"/>
      <c r="V146" s="330"/>
      <c r="W146" s="251" t="s">
        <v>73</v>
      </c>
      <c r="X146" s="252">
        <f>SUM(X140:X145)</f>
        <v>0</v>
      </c>
      <c r="Y146" s="252">
        <f>SUM(Y140:Y145)</f>
        <v>0</v>
      </c>
      <c r="Z146" s="314">
        <f>SUM(Z141:Z145)</f>
        <v>0</v>
      </c>
      <c r="AA146" s="252">
        <f>SUM(AA140:AA145)</f>
        <v>0</v>
      </c>
      <c r="AB146" s="252">
        <f>SUM(AB140:AB145)</f>
        <v>0</v>
      </c>
      <c r="AC146" s="314">
        <f>SUM(AC141:AC145)</f>
        <v>0</v>
      </c>
      <c r="AD146" s="119"/>
      <c r="AE146" s="245"/>
      <c r="AF146" s="245"/>
      <c r="AG146" s="245"/>
      <c r="AH146" s="245"/>
      <c r="AI146" s="245"/>
      <c r="AJ146" s="245"/>
      <c r="AK146" s="245"/>
      <c r="AL146" s="245"/>
      <c r="AM146" s="245"/>
      <c r="AN146" s="245"/>
      <c r="AO146" s="245"/>
    </row>
    <row r="147" spans="21:43" ht="15.75" thickBot="1" x14ac:dyDescent="0.3">
      <c r="U147" s="254"/>
      <c r="V147" s="255"/>
      <c r="W147" s="255"/>
      <c r="X147" s="255"/>
      <c r="Y147" s="255"/>
      <c r="Z147" s="256"/>
      <c r="AA147" s="255"/>
      <c r="AB147" s="255"/>
      <c r="AC147" s="255"/>
      <c r="AD147" s="257"/>
      <c r="AE147" s="245"/>
      <c r="AF147" s="245"/>
      <c r="AG147" s="245"/>
      <c r="AH147" s="245"/>
      <c r="AI147" s="245"/>
      <c r="AJ147" s="245"/>
      <c r="AK147" s="245"/>
      <c r="AL147" s="245"/>
      <c r="AM147" s="245"/>
      <c r="AN147" s="245"/>
      <c r="AO147" s="245"/>
    </row>
    <row r="148" spans="21:43" x14ac:dyDescent="0.25">
      <c r="U148" s="245"/>
      <c r="V148" s="245"/>
      <c r="W148" s="245"/>
      <c r="X148" s="245"/>
      <c r="Y148" s="245"/>
      <c r="Z148" s="258"/>
      <c r="AA148" s="245"/>
      <c r="AB148" s="245"/>
      <c r="AC148" s="245"/>
      <c r="AD148" s="245"/>
      <c r="AE148" s="245"/>
      <c r="AF148" s="245"/>
      <c r="AG148" s="245"/>
      <c r="AH148" s="245"/>
      <c r="AI148" s="245"/>
      <c r="AJ148" s="245"/>
      <c r="AK148" s="245"/>
      <c r="AL148" s="245"/>
      <c r="AM148" s="245"/>
      <c r="AN148" s="245"/>
      <c r="AO148" s="245"/>
    </row>
    <row r="149" spans="21:43" x14ac:dyDescent="0.25">
      <c r="U149" s="245"/>
      <c r="V149" s="245"/>
      <c r="W149" s="245"/>
      <c r="X149" s="259" t="s">
        <v>209</v>
      </c>
      <c r="Y149" s="245"/>
      <c r="Z149" s="258"/>
      <c r="AA149" s="245"/>
      <c r="AB149" s="245"/>
      <c r="AC149" s="245"/>
      <c r="AD149" s="245"/>
      <c r="AE149" s="245"/>
      <c r="AF149" s="245"/>
      <c r="AG149" s="245"/>
      <c r="AH149" s="245"/>
      <c r="AI149" s="245"/>
      <c r="AJ149" s="245"/>
      <c r="AK149" s="245"/>
      <c r="AL149" s="245"/>
      <c r="AM149" s="245"/>
      <c r="AN149" s="245"/>
      <c r="AO149" s="245"/>
    </row>
    <row r="150" spans="21:43" x14ac:dyDescent="0.25">
      <c r="U150" s="245"/>
      <c r="V150" s="245"/>
      <c r="W150" s="542" t="s">
        <v>202</v>
      </c>
      <c r="X150" s="543" t="s">
        <v>210</v>
      </c>
      <c r="Y150" s="544"/>
      <c r="Z150" s="544"/>
      <c r="AA150" s="544"/>
      <c r="AB150" s="544"/>
      <c r="AC150" s="544"/>
      <c r="AD150" s="544"/>
      <c r="AE150" s="544"/>
      <c r="AF150" s="544"/>
      <c r="AG150" s="544"/>
      <c r="AH150" s="544"/>
      <c r="AI150" s="544"/>
      <c r="AJ150" s="544"/>
      <c r="AK150" s="544"/>
      <c r="AL150" s="544"/>
      <c r="AM150" s="544"/>
      <c r="AN150" s="544"/>
      <c r="AO150" s="544"/>
      <c r="AP150" s="501"/>
      <c r="AQ150" s="501"/>
    </row>
    <row r="151" spans="21:43" x14ac:dyDescent="0.25">
      <c r="U151" s="245"/>
      <c r="V151" s="245"/>
      <c r="W151" s="542"/>
      <c r="X151" s="543"/>
      <c r="Y151" s="544"/>
      <c r="Z151" s="544"/>
      <c r="AA151" s="544"/>
      <c r="AB151" s="544"/>
      <c r="AC151" s="544"/>
      <c r="AD151" s="544"/>
      <c r="AE151" s="544"/>
      <c r="AF151" s="544"/>
      <c r="AG151" s="544"/>
      <c r="AH151" s="544"/>
      <c r="AI151" s="544"/>
      <c r="AJ151" s="544"/>
      <c r="AK151" s="544"/>
      <c r="AL151" s="544"/>
      <c r="AM151" s="544"/>
      <c r="AN151" s="544"/>
      <c r="AO151" s="544"/>
      <c r="AP151" s="501"/>
      <c r="AQ151" s="501"/>
    </row>
    <row r="152" spans="21:43" ht="9" customHeight="1" x14ac:dyDescent="0.25">
      <c r="U152" s="245"/>
      <c r="V152" s="245"/>
      <c r="W152" s="542"/>
      <c r="X152" s="544"/>
      <c r="Y152" s="544"/>
      <c r="Z152" s="544"/>
      <c r="AA152" s="544"/>
      <c r="AB152" s="544"/>
      <c r="AC152" s="544"/>
      <c r="AD152" s="544"/>
      <c r="AE152" s="544"/>
      <c r="AF152" s="544"/>
      <c r="AG152" s="544"/>
      <c r="AH152" s="544"/>
      <c r="AI152" s="544"/>
      <c r="AJ152" s="544"/>
      <c r="AK152" s="544"/>
      <c r="AL152" s="544"/>
      <c r="AM152" s="544"/>
      <c r="AN152" s="544"/>
      <c r="AO152" s="544"/>
      <c r="AP152" s="501"/>
      <c r="AQ152" s="501"/>
    </row>
    <row r="153" spans="21:43" ht="30" customHeight="1" x14ac:dyDescent="0.25">
      <c r="U153" s="245"/>
      <c r="V153" s="245"/>
      <c r="W153" s="553" t="s">
        <v>228</v>
      </c>
      <c r="X153" s="610" t="s">
        <v>229</v>
      </c>
      <c r="Y153" s="610"/>
      <c r="Z153" s="610"/>
      <c r="AA153" s="610"/>
      <c r="AB153" s="610"/>
      <c r="AC153" s="610"/>
      <c r="AD153" s="610"/>
      <c r="AE153" s="610"/>
      <c r="AF153" s="610"/>
      <c r="AG153" s="610"/>
      <c r="AH153" s="610"/>
      <c r="AI153" s="611"/>
      <c r="AJ153" s="611"/>
      <c r="AK153" s="611"/>
      <c r="AL153" s="611"/>
      <c r="AM153" s="611"/>
      <c r="AN153" s="611"/>
      <c r="AO153" s="611"/>
      <c r="AP153" s="611"/>
      <c r="AQ153" s="611"/>
    </row>
    <row r="154" spans="21:43" x14ac:dyDescent="0.25">
      <c r="U154" s="245"/>
      <c r="V154" s="245"/>
      <c r="W154" s="554"/>
      <c r="X154" s="596" t="s">
        <v>272</v>
      </c>
      <c r="Y154" s="597"/>
      <c r="Z154" s="597"/>
      <c r="AA154" s="597"/>
      <c r="AB154" s="597"/>
      <c r="AC154" s="597"/>
      <c r="AD154" s="597"/>
      <c r="AE154" s="597"/>
      <c r="AF154" s="597"/>
      <c r="AG154" s="597"/>
      <c r="AH154" s="597"/>
      <c r="AI154" s="598"/>
      <c r="AJ154" s="598"/>
      <c r="AK154" s="598"/>
      <c r="AL154" s="598"/>
      <c r="AM154" s="598"/>
      <c r="AN154" s="598"/>
      <c r="AO154" s="598"/>
      <c r="AP154" s="598"/>
      <c r="AQ154" s="599"/>
    </row>
    <row r="155" spans="21:43" ht="22.5" customHeight="1" x14ac:dyDescent="0.25">
      <c r="U155" s="245"/>
      <c r="V155" s="245"/>
      <c r="W155" s="607" t="s">
        <v>231</v>
      </c>
      <c r="X155" s="571" t="s">
        <v>317</v>
      </c>
      <c r="Y155" s="547"/>
      <c r="Z155" s="547"/>
      <c r="AA155" s="547"/>
      <c r="AB155" s="547"/>
      <c r="AC155" s="547"/>
      <c r="AD155" s="547"/>
      <c r="AE155" s="547"/>
      <c r="AF155" s="547"/>
      <c r="AG155" s="547"/>
      <c r="AH155" s="547"/>
      <c r="AI155" s="547"/>
      <c r="AJ155" s="547"/>
      <c r="AK155" s="547"/>
      <c r="AL155" s="547"/>
      <c r="AM155" s="547"/>
      <c r="AN155" s="547"/>
      <c r="AO155" s="547"/>
      <c r="AP155" s="547"/>
      <c r="AQ155" s="595"/>
    </row>
    <row r="156" spans="21:43" x14ac:dyDescent="0.25">
      <c r="U156" s="245"/>
      <c r="V156" s="245"/>
      <c r="W156" s="608"/>
      <c r="X156" s="596" t="s">
        <v>271</v>
      </c>
      <c r="Y156" s="597"/>
      <c r="Z156" s="597"/>
      <c r="AA156" s="597"/>
      <c r="AB156" s="597"/>
      <c r="AC156" s="597"/>
      <c r="AD156" s="597"/>
      <c r="AE156" s="597"/>
      <c r="AF156" s="597"/>
      <c r="AG156" s="597"/>
      <c r="AH156" s="597"/>
      <c r="AI156" s="598"/>
      <c r="AJ156" s="598"/>
      <c r="AK156" s="598"/>
      <c r="AL156" s="598"/>
      <c r="AM156" s="598"/>
      <c r="AN156" s="598"/>
      <c r="AO156" s="598"/>
      <c r="AP156" s="598"/>
      <c r="AQ156" s="599"/>
    </row>
    <row r="157" spans="21:43" ht="15" customHeight="1" x14ac:dyDescent="0.25">
      <c r="U157" s="245"/>
      <c r="V157" s="245"/>
      <c r="W157" s="553" t="s">
        <v>233</v>
      </c>
      <c r="X157" s="555" t="s">
        <v>264</v>
      </c>
      <c r="Y157" s="556"/>
      <c r="Z157" s="556"/>
      <c r="AA157" s="556"/>
      <c r="AB157" s="556"/>
      <c r="AC157" s="556"/>
      <c r="AD157" s="556"/>
      <c r="AE157" s="556"/>
      <c r="AF157" s="556"/>
      <c r="AG157" s="556"/>
      <c r="AH157" s="556"/>
      <c r="AI157" s="556"/>
      <c r="AJ157" s="556"/>
      <c r="AK157" s="556"/>
      <c r="AL157" s="556"/>
      <c r="AM157" s="556"/>
      <c r="AN157" s="556"/>
      <c r="AO157" s="556"/>
      <c r="AP157" s="556"/>
      <c r="AQ157" s="581"/>
    </row>
    <row r="158" spans="21:43" x14ac:dyDescent="0.25">
      <c r="U158" s="245"/>
      <c r="V158" s="245"/>
      <c r="W158" s="554"/>
      <c r="X158" s="582"/>
      <c r="Y158" s="583"/>
      <c r="Z158" s="583"/>
      <c r="AA158" s="583"/>
      <c r="AB158" s="583"/>
      <c r="AC158" s="583"/>
      <c r="AD158" s="583"/>
      <c r="AE158" s="583"/>
      <c r="AF158" s="583"/>
      <c r="AG158" s="583"/>
      <c r="AH158" s="583"/>
      <c r="AI158" s="583"/>
      <c r="AJ158" s="583"/>
      <c r="AK158" s="583"/>
      <c r="AL158" s="583"/>
      <c r="AM158" s="583"/>
      <c r="AN158" s="583"/>
      <c r="AO158" s="583"/>
      <c r="AP158" s="583"/>
      <c r="AQ158" s="584"/>
    </row>
    <row r="159" spans="21:43" ht="15" customHeight="1" x14ac:dyDescent="0.25">
      <c r="U159" s="245"/>
      <c r="V159" s="245"/>
      <c r="W159" s="553" t="s">
        <v>234</v>
      </c>
      <c r="X159" s="555" t="s">
        <v>230</v>
      </c>
      <c r="Y159" s="556"/>
      <c r="Z159" s="556"/>
      <c r="AA159" s="556"/>
      <c r="AB159" s="556"/>
      <c r="AC159" s="556"/>
      <c r="AD159" s="556"/>
      <c r="AE159" s="556"/>
      <c r="AF159" s="556"/>
      <c r="AG159" s="556"/>
      <c r="AH159" s="556"/>
      <c r="AI159" s="556"/>
      <c r="AJ159" s="556"/>
      <c r="AK159" s="556"/>
      <c r="AL159" s="556"/>
      <c r="AM159" s="556"/>
      <c r="AN159" s="556"/>
      <c r="AO159" s="556"/>
      <c r="AP159" s="556"/>
      <c r="AQ159" s="581"/>
    </row>
    <row r="160" spans="21:43" x14ac:dyDescent="0.25">
      <c r="U160" s="245"/>
      <c r="V160" s="245"/>
      <c r="W160" s="554"/>
      <c r="X160" s="582"/>
      <c r="Y160" s="583"/>
      <c r="Z160" s="583"/>
      <c r="AA160" s="583"/>
      <c r="AB160" s="583"/>
      <c r="AC160" s="583"/>
      <c r="AD160" s="583"/>
      <c r="AE160" s="583"/>
      <c r="AF160" s="583"/>
      <c r="AG160" s="583"/>
      <c r="AH160" s="583"/>
      <c r="AI160" s="583"/>
      <c r="AJ160" s="583"/>
      <c r="AK160" s="583"/>
      <c r="AL160" s="583"/>
      <c r="AM160" s="583"/>
      <c r="AN160" s="583"/>
      <c r="AO160" s="583"/>
      <c r="AP160" s="583"/>
      <c r="AQ160" s="584"/>
    </row>
  </sheetData>
  <sheetProtection password="B3C1" sheet="1" objects="1" scenarios="1" selectLockedCells="1"/>
  <mergeCells count="135">
    <mergeCell ref="W159:W160"/>
    <mergeCell ref="X153:AQ153"/>
    <mergeCell ref="X154:AQ154"/>
    <mergeCell ref="X150:AQ152"/>
    <mergeCell ref="W130:W131"/>
    <mergeCell ref="X126:AQ126"/>
    <mergeCell ref="AP85:AP92"/>
    <mergeCell ref="W153:W154"/>
    <mergeCell ref="W155:W156"/>
    <mergeCell ref="W157:W158"/>
    <mergeCell ref="X156:AQ156"/>
    <mergeCell ref="W126:W127"/>
    <mergeCell ref="W128:W129"/>
    <mergeCell ref="W133:AP133"/>
    <mergeCell ref="W134:AP134"/>
    <mergeCell ref="X127:AQ127"/>
    <mergeCell ref="X155:AQ155"/>
    <mergeCell ref="X159:AQ160"/>
    <mergeCell ref="X157:AQ158"/>
    <mergeCell ref="X125:AQ125"/>
    <mergeCell ref="AH82:AH89"/>
    <mergeCell ref="X124:AQ124"/>
    <mergeCell ref="X123:AQ123"/>
    <mergeCell ref="V140:V145"/>
    <mergeCell ref="W150:W152"/>
    <mergeCell ref="C40:E40"/>
    <mergeCell ref="AH38:AH45"/>
    <mergeCell ref="V76:W78"/>
    <mergeCell ref="AP41:AP48"/>
    <mergeCell ref="AQ41:AQ48"/>
    <mergeCell ref="AY77:AZ77"/>
    <mergeCell ref="BB77:BD77"/>
    <mergeCell ref="AW87:AW94"/>
    <mergeCell ref="X128:AQ129"/>
    <mergeCell ref="X130:AQ131"/>
    <mergeCell ref="V35:V70"/>
    <mergeCell ref="V79:V114"/>
    <mergeCell ref="AS77:AT77"/>
    <mergeCell ref="X35:X42"/>
    <mergeCell ref="Y35:Y42"/>
    <mergeCell ref="AA36:AA43"/>
    <mergeCell ref="X75:BG75"/>
    <mergeCell ref="BE46:BE53"/>
    <mergeCell ref="AT86:AT93"/>
    <mergeCell ref="AV87:AV94"/>
    <mergeCell ref="AJ39:AJ46"/>
    <mergeCell ref="AD37:AD44"/>
    <mergeCell ref="X77:Z77"/>
    <mergeCell ref="AY88:AY95"/>
    <mergeCell ref="AZ88:AZ95"/>
    <mergeCell ref="BB89:BB96"/>
    <mergeCell ref="BC89:BC96"/>
    <mergeCell ref="AE81:AE88"/>
    <mergeCell ref="AV77:AW77"/>
    <mergeCell ref="AA80:AA87"/>
    <mergeCell ref="AB80:AB87"/>
    <mergeCell ref="AA77:AC77"/>
    <mergeCell ref="AD77:AF77"/>
    <mergeCell ref="AG77:AI77"/>
    <mergeCell ref="AJ77:AK77"/>
    <mergeCell ref="AM77:AN77"/>
    <mergeCell ref="AP77:AQ77"/>
    <mergeCell ref="AG82:AG89"/>
    <mergeCell ref="C25:E25"/>
    <mergeCell ref="W124:W125"/>
    <mergeCell ref="C34:E34"/>
    <mergeCell ref="C35:E35"/>
    <mergeCell ref="C36:E36"/>
    <mergeCell ref="C42:E42"/>
    <mergeCell ref="X31:BG31"/>
    <mergeCell ref="X32:BG32"/>
    <mergeCell ref="B30:S30"/>
    <mergeCell ref="C32:E33"/>
    <mergeCell ref="BE33:BF33"/>
    <mergeCell ref="AP33:AQ33"/>
    <mergeCell ref="AS33:AT33"/>
    <mergeCell ref="AV33:AW33"/>
    <mergeCell ref="C41:E41"/>
    <mergeCell ref="AY33:AZ33"/>
    <mergeCell ref="BB33:BD33"/>
    <mergeCell ref="AM33:AN33"/>
    <mergeCell ref="AZ44:AZ51"/>
    <mergeCell ref="BB45:BB52"/>
    <mergeCell ref="C37:E37"/>
    <mergeCell ref="C38:E38"/>
    <mergeCell ref="C39:E39"/>
    <mergeCell ref="U24:BO25"/>
    <mergeCell ref="V32:W34"/>
    <mergeCell ref="AS42:AS49"/>
    <mergeCell ref="AT42:AT49"/>
    <mergeCell ref="AV43:AV50"/>
    <mergeCell ref="AW43:AW50"/>
    <mergeCell ref="AY44:AY51"/>
    <mergeCell ref="C2:K2"/>
    <mergeCell ref="C3:K3"/>
    <mergeCell ref="C7:G7"/>
    <mergeCell ref="H7:K7"/>
    <mergeCell ref="C8:G8"/>
    <mergeCell ref="H8:K8"/>
    <mergeCell ref="C15:E16"/>
    <mergeCell ref="C17:E17"/>
    <mergeCell ref="C18:E18"/>
    <mergeCell ref="C20:E20"/>
    <mergeCell ref="C23:E23"/>
    <mergeCell ref="C24:E24"/>
    <mergeCell ref="C21:E21"/>
    <mergeCell ref="C22:E22"/>
    <mergeCell ref="C19:E19"/>
    <mergeCell ref="B5:L5"/>
    <mergeCell ref="AJ33:AK33"/>
    <mergeCell ref="AB36:AB43"/>
    <mergeCell ref="AA33:AC33"/>
    <mergeCell ref="AD33:AF33"/>
    <mergeCell ref="AG33:AI33"/>
    <mergeCell ref="AE37:AE44"/>
    <mergeCell ref="AG38:AG45"/>
    <mergeCell ref="AJ83:AJ90"/>
    <mergeCell ref="AK83:AK90"/>
    <mergeCell ref="X76:BG76"/>
    <mergeCell ref="AM84:AM91"/>
    <mergeCell ref="BE90:BE97"/>
    <mergeCell ref="BF90:BF97"/>
    <mergeCell ref="AK39:AK46"/>
    <mergeCell ref="X33:Z33"/>
    <mergeCell ref="BF46:BF53"/>
    <mergeCell ref="AQ85:AQ92"/>
    <mergeCell ref="AS86:AS93"/>
    <mergeCell ref="BC45:BC52"/>
    <mergeCell ref="AM40:AM47"/>
    <mergeCell ref="AN40:AN47"/>
    <mergeCell ref="AD81:AD88"/>
    <mergeCell ref="X79:X86"/>
    <mergeCell ref="Y79:Y86"/>
    <mergeCell ref="AN84:AN91"/>
    <mergeCell ref="BE77:BF77"/>
  </mergeCell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V196"/>
  <sheetViews>
    <sheetView zoomScale="90" zoomScaleNormal="90" workbookViewId="0">
      <selection activeCell="E12" sqref="E12"/>
    </sheetView>
  </sheetViews>
  <sheetFormatPr defaultColWidth="9.140625" defaultRowHeight="15" x14ac:dyDescent="0.25"/>
  <cols>
    <col min="1" max="1" width="9.140625" style="14"/>
    <col min="2" max="2" width="3.28515625" style="14" customWidth="1"/>
    <col min="3" max="4" width="13.7109375" style="14" customWidth="1"/>
    <col min="5" max="5" width="17.28515625" style="14" customWidth="1"/>
    <col min="6" max="8" width="16.42578125" style="14" customWidth="1"/>
    <col min="9" max="9" width="15.42578125" style="14" customWidth="1"/>
    <col min="10" max="11" width="16.42578125" style="14" customWidth="1"/>
    <col min="12" max="17" width="23" style="14" customWidth="1"/>
    <col min="18" max="18" width="22" style="14" customWidth="1"/>
    <col min="19" max="19" width="35" style="15" customWidth="1"/>
    <col min="20" max="20" width="11.28515625" style="14" customWidth="1"/>
    <col min="21" max="21" width="13.140625" style="14" customWidth="1"/>
    <col min="22" max="22" width="10.28515625" style="14" customWidth="1"/>
    <col min="23" max="23" width="20.42578125" style="14" customWidth="1"/>
    <col min="24" max="25" width="11.85546875" style="14" customWidth="1"/>
    <col min="26" max="26" width="11.85546875" style="14" hidden="1" customWidth="1"/>
    <col min="27" max="28" width="11.85546875" style="14" customWidth="1"/>
    <col min="29" max="29" width="11.85546875" style="14" hidden="1" customWidth="1"/>
    <col min="30" max="31" width="11.85546875" style="14" customWidth="1"/>
    <col min="32" max="32" width="11.85546875" style="14" hidden="1" customWidth="1"/>
    <col min="33" max="34" width="11.85546875" style="14" customWidth="1"/>
    <col min="35" max="35" width="11.85546875" style="14" hidden="1" customWidth="1"/>
    <col min="36" max="37" width="11.85546875" style="14" customWidth="1"/>
    <col min="38" max="38" width="11.85546875" style="14" hidden="1" customWidth="1"/>
    <col min="39" max="40" width="11.85546875" style="14" customWidth="1"/>
    <col min="41" max="41" width="11.85546875" style="14" hidden="1" customWidth="1"/>
    <col min="42" max="43" width="11.85546875" style="14" customWidth="1"/>
    <col min="44" max="44" width="11.85546875" style="14" hidden="1" customWidth="1"/>
    <col min="45" max="46" width="11.85546875" style="14" customWidth="1"/>
    <col min="47" max="47" width="11.85546875" style="14" hidden="1" customWidth="1"/>
    <col min="48" max="49" width="11.85546875" style="14" customWidth="1"/>
    <col min="50" max="50" width="11.85546875" style="14" hidden="1" customWidth="1"/>
    <col min="51" max="52" width="11.85546875" style="14" customWidth="1"/>
    <col min="53" max="53" width="11.85546875" style="14" hidden="1" customWidth="1"/>
    <col min="54" max="55" width="11.85546875" style="14" customWidth="1"/>
    <col min="56" max="56" width="11.85546875" style="14" hidden="1" customWidth="1"/>
    <col min="57" max="58" width="11.85546875" style="14" customWidth="1"/>
    <col min="59" max="59" width="11.85546875" style="14" hidden="1" customWidth="1"/>
    <col min="60" max="16384" width="9.140625" style="14"/>
  </cols>
  <sheetData>
    <row r="1" spans="2:100" ht="15.75" thickBot="1" x14ac:dyDescent="0.3"/>
    <row r="2" spans="2:100" ht="32.25" customHeight="1" x14ac:dyDescent="0.25">
      <c r="C2" s="487" t="s">
        <v>39</v>
      </c>
      <c r="D2" s="488"/>
      <c r="E2" s="488"/>
      <c r="F2" s="488"/>
      <c r="G2" s="488"/>
      <c r="H2" s="488"/>
      <c r="I2" s="488"/>
      <c r="J2" s="488"/>
      <c r="K2" s="489"/>
      <c r="L2" s="16"/>
      <c r="M2" s="16"/>
      <c r="N2" s="16"/>
      <c r="O2" s="16"/>
      <c r="P2" s="16"/>
    </row>
    <row r="3" spans="2:100" ht="18.75" customHeight="1" thickBot="1" x14ac:dyDescent="0.3">
      <c r="C3" s="490" t="s">
        <v>327</v>
      </c>
      <c r="D3" s="491"/>
      <c r="E3" s="491"/>
      <c r="F3" s="491"/>
      <c r="G3" s="491"/>
      <c r="H3" s="491"/>
      <c r="I3" s="491"/>
      <c r="J3" s="491"/>
      <c r="K3" s="492"/>
      <c r="L3" s="16"/>
      <c r="M3" s="16"/>
      <c r="N3" s="16"/>
      <c r="O3" s="16"/>
      <c r="P3" s="16"/>
    </row>
    <row r="4" spans="2:100" ht="18.75" customHeight="1" thickBot="1" x14ac:dyDescent="0.3">
      <c r="C4" s="17"/>
      <c r="D4" s="17"/>
      <c r="E4" s="17"/>
      <c r="F4" s="17"/>
      <c r="G4" s="17"/>
      <c r="H4" s="17"/>
      <c r="I4" s="17"/>
      <c r="J4" s="17"/>
      <c r="K4" s="17"/>
      <c r="L4" s="16"/>
      <c r="M4" s="16"/>
      <c r="N4" s="16"/>
      <c r="O4" s="16"/>
      <c r="P4" s="16"/>
    </row>
    <row r="5" spans="2:100" ht="32.25" customHeight="1" thickBot="1" x14ac:dyDescent="0.3">
      <c r="B5" s="578" t="s">
        <v>65</v>
      </c>
      <c r="C5" s="579"/>
      <c r="D5" s="579"/>
      <c r="E5" s="579"/>
      <c r="F5" s="579"/>
      <c r="G5" s="579"/>
      <c r="H5" s="579"/>
      <c r="I5" s="579"/>
      <c r="J5" s="579"/>
      <c r="K5" s="579"/>
      <c r="L5" s="580"/>
      <c r="M5" s="16"/>
      <c r="N5" s="16"/>
      <c r="O5" s="16"/>
      <c r="P5" s="16"/>
    </row>
    <row r="6" spans="2:100" ht="21" x14ac:dyDescent="0.25">
      <c r="B6" s="18"/>
      <c r="C6" s="19"/>
      <c r="D6" s="19"/>
      <c r="E6" s="19"/>
      <c r="F6" s="19"/>
      <c r="G6" s="19"/>
      <c r="H6" s="19"/>
      <c r="I6" s="19"/>
      <c r="J6" s="19"/>
      <c r="K6" s="19"/>
      <c r="L6" s="20"/>
      <c r="M6" s="16"/>
      <c r="N6" s="16"/>
      <c r="O6" s="16"/>
      <c r="P6" s="16"/>
    </row>
    <row r="7" spans="2:100" x14ac:dyDescent="0.25">
      <c r="B7" s="21"/>
      <c r="C7" s="612" t="s">
        <v>37</v>
      </c>
      <c r="D7" s="612"/>
      <c r="E7" s="612"/>
      <c r="F7" s="612"/>
      <c r="G7" s="612"/>
      <c r="H7" s="613">
        <f>Info!D4</f>
        <v>0</v>
      </c>
      <c r="I7" s="614"/>
      <c r="J7" s="614"/>
      <c r="K7" s="615"/>
      <c r="L7" s="22"/>
    </row>
    <row r="8" spans="2:100" x14ac:dyDescent="0.25">
      <c r="B8" s="21"/>
      <c r="C8" s="612" t="s">
        <v>61</v>
      </c>
      <c r="D8" s="612"/>
      <c r="E8" s="612"/>
      <c r="F8" s="612"/>
      <c r="G8" s="612"/>
      <c r="H8" s="616" t="s">
        <v>108</v>
      </c>
      <c r="I8" s="616"/>
      <c r="J8" s="616"/>
      <c r="K8" s="616"/>
      <c r="L8" s="22"/>
      <c r="AG8" s="15"/>
      <c r="CR8" s="23"/>
      <c r="CS8" s="23"/>
      <c r="CT8" s="23"/>
      <c r="CU8" s="23"/>
      <c r="CV8" s="23"/>
    </row>
    <row r="9" spans="2:100" x14ac:dyDescent="0.25">
      <c r="B9" s="21"/>
      <c r="C9" s="23"/>
      <c r="D9" s="23"/>
      <c r="E9" s="23"/>
      <c r="F9" s="23"/>
      <c r="G9" s="23"/>
      <c r="H9" s="23"/>
      <c r="I9" s="23"/>
      <c r="J9" s="23"/>
      <c r="K9" s="23"/>
      <c r="L9" s="22"/>
      <c r="CR9" s="23"/>
      <c r="CS9" s="23"/>
      <c r="CT9" s="23"/>
      <c r="CU9" s="23"/>
      <c r="CV9" s="23"/>
    </row>
    <row r="10" spans="2:100" ht="18" x14ac:dyDescent="0.35">
      <c r="B10" s="21"/>
      <c r="C10" s="23"/>
      <c r="D10" s="23"/>
      <c r="E10" s="24" t="s">
        <v>164</v>
      </c>
      <c r="F10" s="25"/>
      <c r="G10" s="26" t="s">
        <v>115</v>
      </c>
      <c r="H10" s="23"/>
      <c r="I10" s="26" t="s">
        <v>155</v>
      </c>
      <c r="J10" s="23"/>
      <c r="K10" s="43" t="s">
        <v>88</v>
      </c>
      <c r="L10" s="22"/>
      <c r="CR10" s="23"/>
      <c r="CS10" s="23"/>
      <c r="CT10" s="23"/>
      <c r="CU10" s="23"/>
      <c r="CV10" s="23"/>
    </row>
    <row r="11" spans="2:100" x14ac:dyDescent="0.25">
      <c r="B11" s="21"/>
      <c r="C11" s="23"/>
      <c r="D11" s="23"/>
      <c r="E11" s="30" t="s">
        <v>0</v>
      </c>
      <c r="F11" s="25"/>
      <c r="G11" s="30" t="s">
        <v>1</v>
      </c>
      <c r="H11" s="23"/>
      <c r="I11" s="30" t="s">
        <v>1</v>
      </c>
      <c r="J11" s="23"/>
      <c r="K11" s="44" t="s">
        <v>1</v>
      </c>
      <c r="L11" s="22"/>
      <c r="CR11" s="23"/>
      <c r="CS11" s="23"/>
      <c r="CT11" s="23"/>
      <c r="CU11" s="23"/>
      <c r="CV11" s="23"/>
    </row>
    <row r="12" spans="2:100" x14ac:dyDescent="0.25">
      <c r="B12" s="21"/>
      <c r="C12" s="23"/>
      <c r="D12" s="23"/>
      <c r="E12" s="1"/>
      <c r="F12" s="23"/>
      <c r="G12" s="1"/>
      <c r="H12" s="23"/>
      <c r="I12" s="1"/>
      <c r="J12" s="23"/>
      <c r="K12" s="13">
        <f>IF(K25&lt;0.05*I25,K25,0.05*I25)</f>
        <v>0</v>
      </c>
      <c r="L12" s="22"/>
      <c r="CR12" s="23"/>
      <c r="CS12" s="23"/>
      <c r="CT12" s="23"/>
      <c r="CU12" s="23"/>
      <c r="CV12" s="23"/>
    </row>
    <row r="13" spans="2:100" ht="15" customHeight="1" x14ac:dyDescent="0.25">
      <c r="B13" s="21"/>
      <c r="C13" s="23"/>
      <c r="D13" s="31"/>
      <c r="E13" s="23"/>
      <c r="F13" s="31"/>
      <c r="G13" s="23"/>
      <c r="H13" s="32"/>
      <c r="I13" s="23"/>
      <c r="J13" s="23"/>
      <c r="K13" s="23"/>
      <c r="L13" s="22"/>
      <c r="CR13" s="23"/>
      <c r="CS13" s="23"/>
      <c r="CT13" s="23"/>
      <c r="CU13" s="23"/>
      <c r="CV13" s="23"/>
    </row>
    <row r="14" spans="2:100" ht="37.5" customHeight="1" x14ac:dyDescent="0.25">
      <c r="B14" s="21"/>
      <c r="C14" s="33"/>
      <c r="D14" s="23"/>
      <c r="E14" s="23"/>
      <c r="F14" s="23"/>
      <c r="G14" s="23"/>
      <c r="H14" s="23"/>
      <c r="I14" s="23"/>
      <c r="J14" s="23"/>
      <c r="K14" s="23"/>
      <c r="L14" s="22"/>
      <c r="CR14" s="23"/>
      <c r="CS14" s="23"/>
      <c r="CT14" s="23"/>
      <c r="CU14" s="23"/>
      <c r="CV14" s="23"/>
    </row>
    <row r="15" spans="2:100" ht="48.75" customHeight="1" x14ac:dyDescent="0.25">
      <c r="B15" s="21"/>
      <c r="C15" s="513" t="s">
        <v>2</v>
      </c>
      <c r="D15" s="513"/>
      <c r="E15" s="513"/>
      <c r="F15" s="181" t="s">
        <v>116</v>
      </c>
      <c r="G15" s="181" t="s">
        <v>11</v>
      </c>
      <c r="H15" s="181" t="s">
        <v>12</v>
      </c>
      <c r="I15" s="182" t="s">
        <v>74</v>
      </c>
      <c r="J15" s="183" t="s">
        <v>48</v>
      </c>
      <c r="K15" s="183" t="s">
        <v>49</v>
      </c>
      <c r="L15" s="22"/>
      <c r="CR15" s="23"/>
      <c r="CS15" s="23"/>
      <c r="CT15" s="23"/>
      <c r="CU15" s="23"/>
      <c r="CV15" s="23"/>
    </row>
    <row r="16" spans="2:100" ht="15" customHeight="1" x14ac:dyDescent="0.25">
      <c r="B16" s="21"/>
      <c r="C16" s="513"/>
      <c r="D16" s="513"/>
      <c r="E16" s="513"/>
      <c r="F16" s="38" t="s">
        <v>1</v>
      </c>
      <c r="G16" s="38" t="s">
        <v>1</v>
      </c>
      <c r="H16" s="38" t="s">
        <v>1</v>
      </c>
      <c r="I16" s="38" t="s">
        <v>1</v>
      </c>
      <c r="J16" s="38" t="s">
        <v>1</v>
      </c>
      <c r="K16" s="38" t="s">
        <v>1</v>
      </c>
      <c r="L16" s="22"/>
      <c r="CR16" s="23"/>
      <c r="CS16" s="23"/>
      <c r="CT16" s="23"/>
      <c r="CU16" s="23"/>
      <c r="CV16" s="23"/>
    </row>
    <row r="17" spans="2:100" x14ac:dyDescent="0.25">
      <c r="B17" s="21"/>
      <c r="C17" s="617" t="s">
        <v>3</v>
      </c>
      <c r="D17" s="617"/>
      <c r="E17" s="617"/>
      <c r="F17" s="2"/>
      <c r="G17" s="2"/>
      <c r="H17" s="2"/>
      <c r="I17" s="11">
        <f>F17-G17-H17</f>
        <v>0</v>
      </c>
      <c r="J17" s="2"/>
      <c r="K17" s="2"/>
      <c r="L17" s="22"/>
      <c r="CR17" s="23"/>
      <c r="CS17" s="23"/>
      <c r="CT17" s="23"/>
      <c r="CU17" s="23"/>
      <c r="CV17" s="23"/>
    </row>
    <row r="18" spans="2:100" x14ac:dyDescent="0.25">
      <c r="B18" s="21"/>
      <c r="C18" s="617" t="s">
        <v>4</v>
      </c>
      <c r="D18" s="617"/>
      <c r="E18" s="617"/>
      <c r="F18" s="2"/>
      <c r="G18" s="2"/>
      <c r="H18" s="2"/>
      <c r="I18" s="11">
        <f t="shared" ref="I18:I23" si="0">F18-G18-H18</f>
        <v>0</v>
      </c>
      <c r="J18" s="2"/>
      <c r="K18" s="2"/>
      <c r="L18" s="22"/>
      <c r="CR18" s="23"/>
      <c r="CS18" s="23"/>
      <c r="CT18" s="23"/>
      <c r="CU18" s="23"/>
      <c r="CV18" s="23"/>
    </row>
    <row r="19" spans="2:100" ht="15" customHeight="1" x14ac:dyDescent="0.25">
      <c r="B19" s="21"/>
      <c r="C19" s="617" t="s">
        <v>9</v>
      </c>
      <c r="D19" s="617"/>
      <c r="E19" s="617"/>
      <c r="F19" s="2"/>
      <c r="G19" s="2"/>
      <c r="H19" s="2"/>
      <c r="I19" s="11">
        <f t="shared" si="0"/>
        <v>0</v>
      </c>
      <c r="J19" s="2"/>
      <c r="K19" s="2"/>
      <c r="L19" s="22"/>
      <c r="CR19" s="23"/>
      <c r="CS19" s="23"/>
      <c r="CT19" s="23"/>
      <c r="CU19" s="23"/>
      <c r="CV19" s="23"/>
    </row>
    <row r="20" spans="2:100" x14ac:dyDescent="0.25">
      <c r="B20" s="21"/>
      <c r="C20" s="617" t="s">
        <v>8</v>
      </c>
      <c r="D20" s="617"/>
      <c r="E20" s="617"/>
      <c r="F20" s="2"/>
      <c r="G20" s="2"/>
      <c r="H20" s="2"/>
      <c r="I20" s="11">
        <f t="shared" si="0"/>
        <v>0</v>
      </c>
      <c r="J20" s="2"/>
      <c r="K20" s="2"/>
      <c r="L20" s="22"/>
      <c r="CR20" s="23"/>
      <c r="CS20" s="23"/>
      <c r="CT20" s="23"/>
      <c r="CU20" s="23"/>
      <c r="CV20" s="23"/>
    </row>
    <row r="21" spans="2:100" x14ac:dyDescent="0.25">
      <c r="B21" s="21"/>
      <c r="C21" s="617" t="s">
        <v>7</v>
      </c>
      <c r="D21" s="617"/>
      <c r="E21" s="617"/>
      <c r="F21" s="2"/>
      <c r="G21" s="2"/>
      <c r="H21" s="2"/>
      <c r="I21" s="11">
        <f>F21-G21-H21</f>
        <v>0</v>
      </c>
      <c r="J21" s="2"/>
      <c r="K21" s="2"/>
      <c r="L21" s="22"/>
      <c r="CR21" s="23"/>
      <c r="CS21" s="23"/>
      <c r="CT21" s="23"/>
      <c r="CU21" s="23"/>
      <c r="CV21" s="23"/>
    </row>
    <row r="22" spans="2:100" x14ac:dyDescent="0.25">
      <c r="B22" s="21"/>
      <c r="C22" s="617" t="s">
        <v>110</v>
      </c>
      <c r="D22" s="617"/>
      <c r="E22" s="617"/>
      <c r="F22" s="2"/>
      <c r="G22" s="2"/>
      <c r="H22" s="2"/>
      <c r="I22" s="11">
        <f t="shared" si="0"/>
        <v>0</v>
      </c>
      <c r="J22" s="2"/>
      <c r="K22" s="2"/>
      <c r="L22" s="22"/>
      <c r="CR22" s="23"/>
      <c r="CS22" s="23"/>
      <c r="CT22" s="23"/>
      <c r="CU22" s="23"/>
      <c r="CV22" s="23"/>
    </row>
    <row r="23" spans="2:100" x14ac:dyDescent="0.25">
      <c r="B23" s="21"/>
      <c r="C23" s="617" t="s">
        <v>111</v>
      </c>
      <c r="D23" s="617"/>
      <c r="E23" s="617"/>
      <c r="F23" s="2"/>
      <c r="G23" s="2"/>
      <c r="H23" s="2"/>
      <c r="I23" s="11">
        <f t="shared" si="0"/>
        <v>0</v>
      </c>
      <c r="J23" s="2"/>
      <c r="K23" s="2"/>
      <c r="L23" s="22"/>
      <c r="CR23" s="23"/>
      <c r="CS23" s="23"/>
      <c r="CT23" s="23"/>
      <c r="CU23" s="23"/>
      <c r="CV23" s="23"/>
    </row>
    <row r="24" spans="2:100" x14ac:dyDescent="0.25">
      <c r="B24" s="21"/>
      <c r="C24" s="617" t="s">
        <v>112</v>
      </c>
      <c r="D24" s="617"/>
      <c r="E24" s="617"/>
      <c r="F24" s="2"/>
      <c r="G24" s="2"/>
      <c r="H24" s="2"/>
      <c r="I24" s="11">
        <f>F24-G24-H24</f>
        <v>0</v>
      </c>
      <c r="J24" s="2"/>
      <c r="K24" s="2"/>
      <c r="L24" s="22"/>
      <c r="U24" s="493" t="s">
        <v>199</v>
      </c>
      <c r="V24" s="618"/>
      <c r="W24" s="618"/>
      <c r="X24" s="618"/>
      <c r="Y24" s="618"/>
      <c r="Z24" s="618"/>
      <c r="AA24" s="618"/>
      <c r="AB24" s="618"/>
      <c r="AC24" s="618"/>
      <c r="AD24" s="618"/>
      <c r="AE24" s="618"/>
      <c r="AF24" s="618"/>
      <c r="AG24" s="618"/>
      <c r="AH24" s="618"/>
      <c r="AI24" s="618"/>
      <c r="AJ24" s="618"/>
      <c r="AK24" s="618"/>
      <c r="AL24" s="618"/>
      <c r="AM24" s="618"/>
      <c r="AN24" s="618"/>
      <c r="AO24" s="618"/>
      <c r="AP24" s="618"/>
      <c r="AQ24" s="618"/>
      <c r="AR24" s="618"/>
      <c r="AS24" s="618"/>
      <c r="AT24" s="618"/>
      <c r="AU24" s="618"/>
      <c r="AV24" s="618"/>
      <c r="AW24" s="618"/>
      <c r="AX24" s="618"/>
      <c r="AY24" s="618"/>
      <c r="AZ24" s="618"/>
      <c r="BA24" s="618"/>
      <c r="BB24" s="618"/>
      <c r="BC24" s="618"/>
      <c r="BD24" s="618"/>
      <c r="BE24" s="618"/>
      <c r="BF24" s="618"/>
      <c r="BG24" s="618"/>
      <c r="BH24" s="618"/>
      <c r="BI24" s="618"/>
      <c r="BJ24" s="618"/>
      <c r="BK24" s="618"/>
      <c r="BL24" s="618"/>
      <c r="BM24" s="618"/>
      <c r="BN24" s="618"/>
      <c r="BO24" s="618"/>
      <c r="CR24" s="23"/>
      <c r="CS24" s="23"/>
      <c r="CT24" s="23"/>
      <c r="CU24" s="23"/>
      <c r="CV24" s="23"/>
    </row>
    <row r="25" spans="2:100" x14ac:dyDescent="0.25">
      <c r="B25" s="21"/>
      <c r="C25" s="612" t="s">
        <v>73</v>
      </c>
      <c r="D25" s="612"/>
      <c r="E25" s="612"/>
      <c r="F25" s="184">
        <f>SUM(F17:F24)</f>
        <v>0</v>
      </c>
      <c r="G25" s="184">
        <f t="shared" ref="G25:I25" si="1">SUM(G17:G24)</f>
        <v>0</v>
      </c>
      <c r="H25" s="184">
        <f t="shared" si="1"/>
        <v>0</v>
      </c>
      <c r="I25" s="184">
        <f t="shared" si="1"/>
        <v>0</v>
      </c>
      <c r="J25" s="184">
        <f>SUM(J17:J24)</f>
        <v>0</v>
      </c>
      <c r="K25" s="184">
        <f>SUM(K17:K24)</f>
        <v>0</v>
      </c>
      <c r="L25" s="22"/>
      <c r="U25" s="618"/>
      <c r="V25" s="618"/>
      <c r="W25" s="618"/>
      <c r="X25" s="618"/>
      <c r="Y25" s="618"/>
      <c r="Z25" s="618"/>
      <c r="AA25" s="618"/>
      <c r="AB25" s="618"/>
      <c r="AC25" s="618"/>
      <c r="AD25" s="618"/>
      <c r="AE25" s="618"/>
      <c r="AF25" s="618"/>
      <c r="AG25" s="618"/>
      <c r="AH25" s="618"/>
      <c r="AI25" s="618"/>
      <c r="AJ25" s="618"/>
      <c r="AK25" s="618"/>
      <c r="AL25" s="618"/>
      <c r="AM25" s="618"/>
      <c r="AN25" s="618"/>
      <c r="AO25" s="618"/>
      <c r="AP25" s="618"/>
      <c r="AQ25" s="618"/>
      <c r="AR25" s="618"/>
      <c r="AS25" s="618"/>
      <c r="AT25" s="618"/>
      <c r="AU25" s="618"/>
      <c r="AV25" s="618"/>
      <c r="AW25" s="618"/>
      <c r="AX25" s="618"/>
      <c r="AY25" s="618"/>
      <c r="AZ25" s="618"/>
      <c r="BA25" s="618"/>
      <c r="BB25" s="618"/>
      <c r="BC25" s="618"/>
      <c r="BD25" s="618"/>
      <c r="BE25" s="618"/>
      <c r="BF25" s="618"/>
      <c r="BG25" s="618"/>
      <c r="BH25" s="618"/>
      <c r="BI25" s="618"/>
      <c r="BJ25" s="618"/>
      <c r="BK25" s="618"/>
      <c r="BL25" s="618"/>
      <c r="BM25" s="618"/>
      <c r="BN25" s="618"/>
      <c r="BO25" s="618"/>
      <c r="CR25" s="23"/>
      <c r="CS25" s="23"/>
      <c r="CT25" s="23"/>
      <c r="CU25" s="23"/>
      <c r="CV25" s="23"/>
    </row>
    <row r="26" spans="2:100" ht="15.75" thickBot="1" x14ac:dyDescent="0.3">
      <c r="B26" s="45"/>
      <c r="C26" s="46"/>
      <c r="D26" s="46"/>
      <c r="E26" s="46"/>
      <c r="F26" s="47"/>
      <c r="G26" s="47"/>
      <c r="H26" s="47"/>
      <c r="I26" s="47"/>
      <c r="J26" s="48"/>
      <c r="K26" s="48"/>
      <c r="L26" s="49"/>
      <c r="CR26" s="23"/>
      <c r="CS26" s="23"/>
      <c r="CT26" s="23"/>
      <c r="CU26" s="23"/>
      <c r="CV26" s="23"/>
    </row>
    <row r="27" spans="2:100" x14ac:dyDescent="0.25">
      <c r="B27" s="23"/>
      <c r="C27" s="40"/>
      <c r="D27" s="40"/>
      <c r="E27" s="40"/>
      <c r="F27" s="41"/>
      <c r="G27" s="41"/>
      <c r="H27" s="41"/>
      <c r="I27" s="41"/>
      <c r="J27" s="23"/>
      <c r="K27" s="23"/>
      <c r="L27" s="23"/>
      <c r="CR27" s="23"/>
      <c r="CS27" s="23"/>
      <c r="CT27" s="23"/>
      <c r="CU27" s="23"/>
      <c r="CV27" s="23"/>
    </row>
    <row r="28" spans="2:100" x14ac:dyDescent="0.25">
      <c r="B28" s="23"/>
      <c r="C28" s="40"/>
      <c r="D28" s="40"/>
      <c r="E28" s="40"/>
      <c r="F28" s="41"/>
      <c r="G28" s="41"/>
      <c r="H28" s="41"/>
      <c r="I28" s="133"/>
      <c r="J28" s="133"/>
      <c r="K28" s="23"/>
      <c r="L28" s="23"/>
      <c r="CR28" s="23"/>
      <c r="CS28" s="23"/>
      <c r="CT28" s="23"/>
      <c r="CU28" s="23"/>
      <c r="CV28" s="23"/>
    </row>
    <row r="29" spans="2:100" ht="21.75" thickBot="1" x14ac:dyDescent="0.3">
      <c r="B29" s="23"/>
      <c r="C29" s="40"/>
      <c r="D29" s="40"/>
      <c r="E29" s="40"/>
      <c r="F29" s="41"/>
      <c r="G29" s="41"/>
      <c r="H29" s="41"/>
      <c r="I29" s="134"/>
      <c r="J29" s="134"/>
      <c r="K29" s="23"/>
      <c r="L29" s="23"/>
      <c r="U29" s="350" t="s">
        <v>198</v>
      </c>
      <c r="Z29" s="15"/>
      <c r="CR29" s="23"/>
      <c r="CS29" s="23"/>
      <c r="CT29" s="23"/>
      <c r="CU29" s="23"/>
      <c r="CV29" s="23"/>
    </row>
    <row r="30" spans="2:100" ht="15.75" x14ac:dyDescent="0.25">
      <c r="B30" s="619" t="s">
        <v>62</v>
      </c>
      <c r="C30" s="620"/>
      <c r="D30" s="620"/>
      <c r="E30" s="620"/>
      <c r="F30" s="620"/>
      <c r="G30" s="620"/>
      <c r="H30" s="620"/>
      <c r="I30" s="620"/>
      <c r="J30" s="620"/>
      <c r="K30" s="620"/>
      <c r="L30" s="620"/>
      <c r="M30" s="620"/>
      <c r="N30" s="620"/>
      <c r="O30" s="620"/>
      <c r="P30" s="621"/>
      <c r="Q30" s="621"/>
      <c r="R30" s="621"/>
      <c r="S30" s="622"/>
      <c r="U30" s="18"/>
      <c r="V30" s="27"/>
      <c r="W30" s="27"/>
      <c r="X30" s="27"/>
      <c r="Y30" s="27"/>
      <c r="Z30" s="28"/>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9"/>
      <c r="BH30" s="29"/>
      <c r="CR30" s="23"/>
      <c r="CS30" s="23"/>
      <c r="CT30" s="23"/>
      <c r="CU30" s="23"/>
      <c r="CV30" s="23"/>
    </row>
    <row r="31" spans="2:100" ht="15" customHeight="1" x14ac:dyDescent="0.25">
      <c r="B31" s="148"/>
      <c r="C31" s="149"/>
      <c r="D31" s="149"/>
      <c r="E31" s="149"/>
      <c r="F31" s="150"/>
      <c r="G31" s="150"/>
      <c r="H31" s="150"/>
      <c r="I31" s="150"/>
      <c r="J31" s="151"/>
      <c r="K31" s="151"/>
      <c r="L31" s="151"/>
      <c r="M31" s="151"/>
      <c r="N31" s="151"/>
      <c r="O31" s="151"/>
      <c r="P31" s="151"/>
      <c r="Q31" s="151"/>
      <c r="R31" s="151"/>
      <c r="S31" s="152"/>
      <c r="U31" s="21"/>
      <c r="V31" s="338"/>
      <c r="W31" s="338"/>
      <c r="X31" s="500" t="s">
        <v>109</v>
      </c>
      <c r="Y31" s="624"/>
      <c r="Z31" s="624"/>
      <c r="AA31" s="624"/>
      <c r="AB31" s="624"/>
      <c r="AC31" s="624"/>
      <c r="AD31" s="624"/>
      <c r="AE31" s="624"/>
      <c r="AF31" s="624"/>
      <c r="AG31" s="624"/>
      <c r="AH31" s="624"/>
      <c r="AI31" s="624"/>
      <c r="AJ31" s="624"/>
      <c r="AK31" s="624"/>
      <c r="AL31" s="624"/>
      <c r="AM31" s="624"/>
      <c r="AN31" s="624"/>
      <c r="AO31" s="624"/>
      <c r="AP31" s="624"/>
      <c r="AQ31" s="624"/>
      <c r="AR31" s="624"/>
      <c r="AS31" s="624"/>
      <c r="AT31" s="624"/>
      <c r="AU31" s="624"/>
      <c r="AV31" s="624"/>
      <c r="AW31" s="624"/>
      <c r="AX31" s="624"/>
      <c r="AY31" s="624"/>
      <c r="AZ31" s="624"/>
      <c r="BA31" s="624"/>
      <c r="BB31" s="624"/>
      <c r="BC31" s="624"/>
      <c r="BD31" s="624"/>
      <c r="BE31" s="624"/>
      <c r="BF31" s="624"/>
      <c r="BG31" s="624"/>
      <c r="BH31" s="22"/>
      <c r="CR31" s="23"/>
      <c r="CS31" s="23"/>
      <c r="CT31" s="23"/>
      <c r="CU31" s="23"/>
      <c r="CV31" s="23"/>
    </row>
    <row r="32" spans="2:100" ht="69" customHeight="1" x14ac:dyDescent="0.25">
      <c r="B32" s="148"/>
      <c r="C32" s="589" t="s">
        <v>2</v>
      </c>
      <c r="D32" s="589"/>
      <c r="E32" s="589"/>
      <c r="F32" s="91" t="s">
        <v>216</v>
      </c>
      <c r="G32" s="91" t="s">
        <v>217</v>
      </c>
      <c r="H32" s="91" t="s">
        <v>218</v>
      </c>
      <c r="I32" s="91" t="s">
        <v>129</v>
      </c>
      <c r="J32" s="91" t="s">
        <v>219</v>
      </c>
      <c r="K32" s="91" t="s">
        <v>220</v>
      </c>
      <c r="L32" s="91" t="s">
        <v>221</v>
      </c>
      <c r="M32" s="91" t="s">
        <v>133</v>
      </c>
      <c r="N32" s="91" t="s">
        <v>222</v>
      </c>
      <c r="O32" s="91" t="s">
        <v>223</v>
      </c>
      <c r="P32" s="91" t="s">
        <v>134</v>
      </c>
      <c r="Q32" s="91" t="s">
        <v>135</v>
      </c>
      <c r="R32" s="91" t="s">
        <v>224</v>
      </c>
      <c r="S32" s="153" t="s">
        <v>225</v>
      </c>
      <c r="U32" s="21"/>
      <c r="V32" s="499" t="s">
        <v>117</v>
      </c>
      <c r="W32" s="499"/>
      <c r="X32" s="500" t="s">
        <v>77</v>
      </c>
      <c r="Y32" s="500"/>
      <c r="Z32" s="500"/>
      <c r="AA32" s="500"/>
      <c r="AB32" s="500"/>
      <c r="AC32" s="500"/>
      <c r="AD32" s="500"/>
      <c r="AE32" s="500"/>
      <c r="AF32" s="500"/>
      <c r="AG32" s="500"/>
      <c r="AH32" s="500"/>
      <c r="AI32" s="500"/>
      <c r="AJ32" s="500"/>
      <c r="AK32" s="500"/>
      <c r="AL32" s="500"/>
      <c r="AM32" s="500"/>
      <c r="AN32" s="500"/>
      <c r="AO32" s="500"/>
      <c r="AP32" s="508"/>
      <c r="AQ32" s="508"/>
      <c r="AR32" s="508"/>
      <c r="AS32" s="508"/>
      <c r="AT32" s="508"/>
      <c r="AU32" s="508"/>
      <c r="AV32" s="508"/>
      <c r="AW32" s="508"/>
      <c r="AX32" s="508"/>
      <c r="AY32" s="508"/>
      <c r="AZ32" s="508"/>
      <c r="BA32" s="508"/>
      <c r="BB32" s="508"/>
      <c r="BC32" s="508"/>
      <c r="BD32" s="508"/>
      <c r="BE32" s="508"/>
      <c r="BF32" s="508"/>
      <c r="BG32" s="501"/>
      <c r="BH32" s="22"/>
      <c r="CR32" s="23"/>
      <c r="CS32" s="23"/>
      <c r="CT32" s="23"/>
      <c r="CU32" s="23"/>
      <c r="CV32" s="23"/>
    </row>
    <row r="33" spans="2:100" x14ac:dyDescent="0.25">
      <c r="B33" s="148"/>
      <c r="C33" s="589"/>
      <c r="D33" s="589"/>
      <c r="E33" s="589"/>
      <c r="F33" s="94" t="s">
        <v>1</v>
      </c>
      <c r="G33" s="94" t="s">
        <v>1</v>
      </c>
      <c r="H33" s="94" t="s">
        <v>1</v>
      </c>
      <c r="I33" s="95" t="s">
        <v>1</v>
      </c>
      <c r="J33" s="95" t="s">
        <v>1</v>
      </c>
      <c r="K33" s="94" t="s">
        <v>1</v>
      </c>
      <c r="L33" s="96" t="s">
        <v>1</v>
      </c>
      <c r="M33" s="96" t="s">
        <v>1</v>
      </c>
      <c r="N33" s="96" t="s">
        <v>1</v>
      </c>
      <c r="O33" s="96" t="s">
        <v>1</v>
      </c>
      <c r="P33" s="96" t="s">
        <v>1</v>
      </c>
      <c r="Q33" s="96" t="s">
        <v>1</v>
      </c>
      <c r="R33" s="96" t="s">
        <v>1</v>
      </c>
      <c r="S33" s="97" t="s">
        <v>1</v>
      </c>
      <c r="U33" s="21"/>
      <c r="V33" s="499"/>
      <c r="W33" s="499"/>
      <c r="X33" s="623">
        <v>41913</v>
      </c>
      <c r="Y33" s="625"/>
      <c r="Z33" s="625"/>
      <c r="AA33" s="623">
        <v>41944</v>
      </c>
      <c r="AB33" s="623"/>
      <c r="AC33" s="626"/>
      <c r="AD33" s="623">
        <v>41974</v>
      </c>
      <c r="AE33" s="623"/>
      <c r="AF33" s="626"/>
      <c r="AG33" s="623">
        <v>42005</v>
      </c>
      <c r="AH33" s="623"/>
      <c r="AI33" s="626"/>
      <c r="AJ33" s="623">
        <v>42036</v>
      </c>
      <c r="AK33" s="623"/>
      <c r="AL33" s="345"/>
      <c r="AM33" s="623">
        <v>42064</v>
      </c>
      <c r="AN33" s="623"/>
      <c r="AO33" s="345"/>
      <c r="AP33" s="623">
        <v>42095</v>
      </c>
      <c r="AQ33" s="623"/>
      <c r="AR33" s="345"/>
      <c r="AS33" s="623">
        <v>42125</v>
      </c>
      <c r="AT33" s="623"/>
      <c r="AU33" s="345"/>
      <c r="AV33" s="623">
        <v>42156</v>
      </c>
      <c r="AW33" s="623"/>
      <c r="AX33" s="345"/>
      <c r="AY33" s="623">
        <v>42186</v>
      </c>
      <c r="AZ33" s="623"/>
      <c r="BA33" s="345"/>
      <c r="BB33" s="623">
        <v>42217</v>
      </c>
      <c r="BC33" s="623"/>
      <c r="BD33" s="623"/>
      <c r="BE33" s="623">
        <v>42248</v>
      </c>
      <c r="BF33" s="623"/>
      <c r="BG33" s="190"/>
      <c r="BH33" s="22"/>
      <c r="CR33" s="23"/>
      <c r="CS33" s="23"/>
      <c r="CT33" s="23"/>
      <c r="CU33" s="23"/>
      <c r="CV33" s="23"/>
    </row>
    <row r="34" spans="2:100" s="333" customFormat="1" ht="48.75" customHeight="1" x14ac:dyDescent="0.25">
      <c r="B34" s="187"/>
      <c r="C34" s="520" t="s">
        <v>3</v>
      </c>
      <c r="D34" s="520"/>
      <c r="E34" s="520"/>
      <c r="F34" s="154"/>
      <c r="G34" s="154"/>
      <c r="H34" s="154"/>
      <c r="I34" s="154"/>
      <c r="J34" s="154"/>
      <c r="K34" s="154"/>
      <c r="L34" s="154"/>
      <c r="M34" s="154"/>
      <c r="N34" s="154"/>
      <c r="O34" s="154"/>
      <c r="P34" s="154"/>
      <c r="Q34" s="154"/>
      <c r="R34" s="154"/>
      <c r="S34" s="188"/>
      <c r="U34" s="52"/>
      <c r="V34" s="499"/>
      <c r="W34" s="499"/>
      <c r="X34" s="89" t="s">
        <v>226</v>
      </c>
      <c r="Y34" s="89" t="s">
        <v>227</v>
      </c>
      <c r="Z34" s="169" t="s">
        <v>75</v>
      </c>
      <c r="AA34" s="89" t="s">
        <v>226</v>
      </c>
      <c r="AB34" s="89" t="s">
        <v>227</v>
      </c>
      <c r="AC34" s="169" t="s">
        <v>75</v>
      </c>
      <c r="AD34" s="89" t="s">
        <v>226</v>
      </c>
      <c r="AE34" s="89" t="s">
        <v>227</v>
      </c>
      <c r="AF34" s="169" t="s">
        <v>75</v>
      </c>
      <c r="AG34" s="89" t="s">
        <v>226</v>
      </c>
      <c r="AH34" s="89" t="s">
        <v>227</v>
      </c>
      <c r="AI34" s="169" t="s">
        <v>75</v>
      </c>
      <c r="AJ34" s="89" t="s">
        <v>226</v>
      </c>
      <c r="AK34" s="89" t="s">
        <v>227</v>
      </c>
      <c r="AL34" s="169" t="s">
        <v>75</v>
      </c>
      <c r="AM34" s="89" t="s">
        <v>226</v>
      </c>
      <c r="AN34" s="89" t="s">
        <v>227</v>
      </c>
      <c r="AO34" s="169" t="s">
        <v>75</v>
      </c>
      <c r="AP34" s="89" t="s">
        <v>226</v>
      </c>
      <c r="AQ34" s="89" t="s">
        <v>227</v>
      </c>
      <c r="AR34" s="169" t="s">
        <v>75</v>
      </c>
      <c r="AS34" s="89" t="s">
        <v>226</v>
      </c>
      <c r="AT34" s="89" t="s">
        <v>227</v>
      </c>
      <c r="AU34" s="169" t="s">
        <v>75</v>
      </c>
      <c r="AV34" s="89" t="s">
        <v>226</v>
      </c>
      <c r="AW34" s="89" t="s">
        <v>227</v>
      </c>
      <c r="AX34" s="169" t="s">
        <v>75</v>
      </c>
      <c r="AY34" s="89" t="s">
        <v>226</v>
      </c>
      <c r="AZ34" s="89" t="s">
        <v>227</v>
      </c>
      <c r="BA34" s="169" t="s">
        <v>75</v>
      </c>
      <c r="BB34" s="89" t="s">
        <v>226</v>
      </c>
      <c r="BC34" s="89" t="s">
        <v>227</v>
      </c>
      <c r="BD34" s="169" t="s">
        <v>75</v>
      </c>
      <c r="BE34" s="89" t="s">
        <v>226</v>
      </c>
      <c r="BF34" s="89" t="s">
        <v>227</v>
      </c>
      <c r="BG34" s="191" t="s">
        <v>75</v>
      </c>
      <c r="BH34" s="55"/>
      <c r="CR34" s="338"/>
      <c r="CS34" s="338"/>
      <c r="CT34" s="338"/>
      <c r="CU34" s="338"/>
      <c r="CV34" s="338"/>
    </row>
    <row r="35" spans="2:100" ht="15" customHeight="1" x14ac:dyDescent="0.25">
      <c r="B35" s="148"/>
      <c r="C35" s="617" t="s">
        <v>4</v>
      </c>
      <c r="D35" s="617"/>
      <c r="E35" s="617"/>
      <c r="F35" s="154"/>
      <c r="G35" s="154"/>
      <c r="H35" s="154"/>
      <c r="I35" s="154"/>
      <c r="J35" s="154"/>
      <c r="K35" s="154"/>
      <c r="L35" s="154"/>
      <c r="M35" s="154"/>
      <c r="N35" s="154"/>
      <c r="O35" s="154"/>
      <c r="P35" s="154"/>
      <c r="Q35" s="154"/>
      <c r="R35" s="154"/>
      <c r="S35" s="188"/>
      <c r="U35" s="21"/>
      <c r="V35" s="514" t="s">
        <v>76</v>
      </c>
      <c r="W35" s="36">
        <v>41944</v>
      </c>
      <c r="X35" s="591"/>
      <c r="Y35" s="591"/>
      <c r="Z35" s="347"/>
      <c r="AA35" s="176"/>
      <c r="AB35" s="176"/>
      <c r="AC35" s="347"/>
      <c r="AD35" s="176"/>
      <c r="AE35" s="176"/>
      <c r="AF35" s="347"/>
      <c r="AG35" s="176"/>
      <c r="AH35" s="176"/>
      <c r="AI35" s="347"/>
      <c r="AJ35" s="176"/>
      <c r="AK35" s="176"/>
      <c r="AL35" s="347"/>
      <c r="AM35" s="176"/>
      <c r="AN35" s="176"/>
      <c r="AO35" s="347"/>
      <c r="AP35" s="176"/>
      <c r="AQ35" s="176"/>
      <c r="AR35" s="347"/>
      <c r="AS35" s="176"/>
      <c r="AT35" s="176"/>
      <c r="AU35" s="347"/>
      <c r="AV35" s="176"/>
      <c r="AW35" s="176"/>
      <c r="AX35" s="347"/>
      <c r="AY35" s="176"/>
      <c r="AZ35" s="176"/>
      <c r="BA35" s="347"/>
      <c r="BB35" s="176"/>
      <c r="BC35" s="176"/>
      <c r="BD35" s="347"/>
      <c r="BE35" s="176"/>
      <c r="BF35" s="176"/>
      <c r="BG35" s="192"/>
      <c r="BH35" s="22"/>
      <c r="CR35" s="23"/>
      <c r="CS35" s="23"/>
      <c r="CT35" s="23"/>
      <c r="CU35" s="23"/>
      <c r="CV35" s="23"/>
    </row>
    <row r="36" spans="2:100" x14ac:dyDescent="0.25">
      <c r="B36" s="148"/>
      <c r="C36" s="617" t="s">
        <v>9</v>
      </c>
      <c r="D36" s="617"/>
      <c r="E36" s="617"/>
      <c r="F36" s="154"/>
      <c r="G36" s="154"/>
      <c r="H36" s="154"/>
      <c r="I36" s="154"/>
      <c r="J36" s="154"/>
      <c r="K36" s="154"/>
      <c r="L36" s="154"/>
      <c r="M36" s="154"/>
      <c r="N36" s="154"/>
      <c r="O36" s="154"/>
      <c r="P36" s="154"/>
      <c r="Q36" s="154"/>
      <c r="R36" s="154"/>
      <c r="S36" s="188"/>
      <c r="U36" s="21"/>
      <c r="V36" s="514"/>
      <c r="W36" s="36">
        <f>W35+31</f>
        <v>41975</v>
      </c>
      <c r="X36" s="591"/>
      <c r="Y36" s="591"/>
      <c r="Z36" s="347"/>
      <c r="AA36" s="591"/>
      <c r="AB36" s="591"/>
      <c r="AC36" s="347"/>
      <c r="AD36" s="176"/>
      <c r="AE36" s="176"/>
      <c r="AF36" s="347"/>
      <c r="AG36" s="176"/>
      <c r="AH36" s="176"/>
      <c r="AI36" s="347"/>
      <c r="AJ36" s="176"/>
      <c r="AK36" s="176"/>
      <c r="AL36" s="347"/>
      <c r="AM36" s="176"/>
      <c r="AN36" s="176"/>
      <c r="AO36" s="347"/>
      <c r="AP36" s="176"/>
      <c r="AQ36" s="176"/>
      <c r="AR36" s="347"/>
      <c r="AS36" s="176"/>
      <c r="AT36" s="176"/>
      <c r="AU36" s="347"/>
      <c r="AV36" s="176"/>
      <c r="AW36" s="176"/>
      <c r="AX36" s="347"/>
      <c r="AY36" s="176"/>
      <c r="AZ36" s="176"/>
      <c r="BA36" s="347"/>
      <c r="BB36" s="176"/>
      <c r="BC36" s="176"/>
      <c r="BD36" s="347"/>
      <c r="BE36" s="176"/>
      <c r="BF36" s="176"/>
      <c r="BG36" s="192"/>
      <c r="BH36" s="22"/>
      <c r="CR36" s="23"/>
      <c r="CS36" s="23"/>
      <c r="CT36" s="23"/>
      <c r="CU36" s="23"/>
      <c r="CV36" s="23"/>
    </row>
    <row r="37" spans="2:100" x14ac:dyDescent="0.25">
      <c r="B37" s="148"/>
      <c r="C37" s="617" t="s">
        <v>8</v>
      </c>
      <c r="D37" s="617"/>
      <c r="E37" s="617"/>
      <c r="F37" s="154"/>
      <c r="G37" s="154"/>
      <c r="H37" s="154"/>
      <c r="I37" s="154"/>
      <c r="J37" s="154"/>
      <c r="K37" s="154"/>
      <c r="L37" s="154"/>
      <c r="M37" s="154"/>
      <c r="N37" s="154"/>
      <c r="O37" s="154"/>
      <c r="P37" s="154"/>
      <c r="Q37" s="154"/>
      <c r="R37" s="154"/>
      <c r="S37" s="188"/>
      <c r="U37" s="21"/>
      <c r="V37" s="514"/>
      <c r="W37" s="36">
        <f t="shared" ref="W37:W82" si="2">W36+31</f>
        <v>42006</v>
      </c>
      <c r="X37" s="591"/>
      <c r="Y37" s="591"/>
      <c r="Z37" s="347"/>
      <c r="AA37" s="591"/>
      <c r="AB37" s="591"/>
      <c r="AC37" s="347"/>
      <c r="AD37" s="591"/>
      <c r="AE37" s="591"/>
      <c r="AF37" s="347"/>
      <c r="AG37" s="176"/>
      <c r="AH37" s="176"/>
      <c r="AI37" s="347"/>
      <c r="AJ37" s="176"/>
      <c r="AK37" s="176"/>
      <c r="AL37" s="347"/>
      <c r="AM37" s="176"/>
      <c r="AN37" s="176"/>
      <c r="AO37" s="347"/>
      <c r="AP37" s="176"/>
      <c r="AQ37" s="176"/>
      <c r="AR37" s="347"/>
      <c r="AS37" s="176"/>
      <c r="AT37" s="176"/>
      <c r="AU37" s="347"/>
      <c r="AV37" s="176"/>
      <c r="AW37" s="176"/>
      <c r="AX37" s="347"/>
      <c r="AY37" s="176"/>
      <c r="AZ37" s="176"/>
      <c r="BA37" s="347"/>
      <c r="BB37" s="176"/>
      <c r="BC37" s="176"/>
      <c r="BD37" s="347"/>
      <c r="BE37" s="176"/>
      <c r="BF37" s="176"/>
      <c r="BG37" s="192"/>
      <c r="BH37" s="22"/>
      <c r="CR37" s="23"/>
      <c r="CS37" s="23"/>
      <c r="CT37" s="23"/>
      <c r="CU37" s="23"/>
      <c r="CV37" s="23"/>
    </row>
    <row r="38" spans="2:100" x14ac:dyDescent="0.25">
      <c r="B38" s="148"/>
      <c r="C38" s="617" t="s">
        <v>7</v>
      </c>
      <c r="D38" s="617"/>
      <c r="E38" s="617"/>
      <c r="F38" s="154"/>
      <c r="G38" s="154"/>
      <c r="H38" s="154"/>
      <c r="I38" s="154"/>
      <c r="J38" s="154"/>
      <c r="K38" s="154"/>
      <c r="L38" s="154"/>
      <c r="M38" s="154"/>
      <c r="N38" s="154"/>
      <c r="O38" s="154"/>
      <c r="P38" s="154"/>
      <c r="Q38" s="154"/>
      <c r="R38" s="154"/>
      <c r="S38" s="188"/>
      <c r="U38" s="21"/>
      <c r="V38" s="514"/>
      <c r="W38" s="36">
        <f t="shared" si="2"/>
        <v>42037</v>
      </c>
      <c r="X38" s="591"/>
      <c r="Y38" s="591"/>
      <c r="Z38" s="347"/>
      <c r="AA38" s="591"/>
      <c r="AB38" s="591"/>
      <c r="AC38" s="347"/>
      <c r="AD38" s="591"/>
      <c r="AE38" s="591"/>
      <c r="AF38" s="347"/>
      <c r="AG38" s="591"/>
      <c r="AH38" s="591"/>
      <c r="AI38" s="347"/>
      <c r="AJ38" s="176"/>
      <c r="AK38" s="176"/>
      <c r="AL38" s="347"/>
      <c r="AM38" s="176"/>
      <c r="AN38" s="176"/>
      <c r="AO38" s="347"/>
      <c r="AP38" s="176"/>
      <c r="AQ38" s="176"/>
      <c r="AR38" s="347"/>
      <c r="AS38" s="176"/>
      <c r="AT38" s="176"/>
      <c r="AU38" s="347"/>
      <c r="AV38" s="176"/>
      <c r="AW38" s="176"/>
      <c r="AX38" s="347"/>
      <c r="AY38" s="176"/>
      <c r="AZ38" s="176"/>
      <c r="BA38" s="347"/>
      <c r="BB38" s="176"/>
      <c r="BC38" s="176"/>
      <c r="BD38" s="347"/>
      <c r="BE38" s="176"/>
      <c r="BF38" s="176"/>
      <c r="BG38" s="192"/>
      <c r="BH38" s="22"/>
      <c r="CR38" s="23"/>
      <c r="CS38" s="23"/>
      <c r="CT38" s="23"/>
      <c r="CU38" s="23"/>
      <c r="CV38" s="23"/>
    </row>
    <row r="39" spans="2:100" x14ac:dyDescent="0.25">
      <c r="B39" s="148"/>
      <c r="C39" s="617" t="s">
        <v>110</v>
      </c>
      <c r="D39" s="617"/>
      <c r="E39" s="617"/>
      <c r="F39" s="154"/>
      <c r="G39" s="154"/>
      <c r="H39" s="154"/>
      <c r="I39" s="154"/>
      <c r="J39" s="154"/>
      <c r="K39" s="154"/>
      <c r="L39" s="154"/>
      <c r="M39" s="154"/>
      <c r="N39" s="154"/>
      <c r="O39" s="154"/>
      <c r="P39" s="154"/>
      <c r="Q39" s="154"/>
      <c r="R39" s="154"/>
      <c r="S39" s="188"/>
      <c r="U39" s="21"/>
      <c r="V39" s="514"/>
      <c r="W39" s="36">
        <f t="shared" si="2"/>
        <v>42068</v>
      </c>
      <c r="X39" s="591"/>
      <c r="Y39" s="591"/>
      <c r="Z39" s="347"/>
      <c r="AA39" s="591"/>
      <c r="AB39" s="591"/>
      <c r="AC39" s="347"/>
      <c r="AD39" s="591"/>
      <c r="AE39" s="591"/>
      <c r="AF39" s="347"/>
      <c r="AG39" s="591"/>
      <c r="AH39" s="591"/>
      <c r="AI39" s="347"/>
      <c r="AJ39" s="591"/>
      <c r="AK39" s="591"/>
      <c r="AL39" s="347"/>
      <c r="AM39" s="176"/>
      <c r="AN39" s="176"/>
      <c r="AO39" s="347"/>
      <c r="AP39" s="176"/>
      <c r="AQ39" s="176"/>
      <c r="AR39" s="347"/>
      <c r="AS39" s="176"/>
      <c r="AT39" s="176"/>
      <c r="AU39" s="347"/>
      <c r="AV39" s="176"/>
      <c r="AW39" s="176"/>
      <c r="AX39" s="347"/>
      <c r="AY39" s="176"/>
      <c r="AZ39" s="176"/>
      <c r="BA39" s="347"/>
      <c r="BB39" s="176"/>
      <c r="BC39" s="176"/>
      <c r="BD39" s="347"/>
      <c r="BE39" s="176"/>
      <c r="BF39" s="176"/>
      <c r="BG39" s="192"/>
      <c r="BH39" s="22"/>
      <c r="CR39" s="23"/>
      <c r="CS39" s="23"/>
      <c r="CT39" s="23"/>
      <c r="CU39" s="23"/>
      <c r="CV39" s="23"/>
    </row>
    <row r="40" spans="2:100" x14ac:dyDescent="0.25">
      <c r="B40" s="148"/>
      <c r="C40" s="617" t="s">
        <v>111</v>
      </c>
      <c r="D40" s="617"/>
      <c r="E40" s="617"/>
      <c r="F40" s="154"/>
      <c r="G40" s="154"/>
      <c r="H40" s="154"/>
      <c r="I40" s="154"/>
      <c r="J40" s="154"/>
      <c r="K40" s="154"/>
      <c r="L40" s="154"/>
      <c r="M40" s="154"/>
      <c r="N40" s="154"/>
      <c r="O40" s="154"/>
      <c r="P40" s="154"/>
      <c r="Q40" s="154"/>
      <c r="R40" s="154"/>
      <c r="S40" s="188"/>
      <c r="U40" s="21"/>
      <c r="V40" s="514"/>
      <c r="W40" s="36">
        <f t="shared" si="2"/>
        <v>42099</v>
      </c>
      <c r="X40" s="591"/>
      <c r="Y40" s="591"/>
      <c r="Z40" s="347"/>
      <c r="AA40" s="591"/>
      <c r="AB40" s="591"/>
      <c r="AC40" s="347"/>
      <c r="AD40" s="591"/>
      <c r="AE40" s="591"/>
      <c r="AF40" s="347"/>
      <c r="AG40" s="591"/>
      <c r="AH40" s="591"/>
      <c r="AI40" s="347"/>
      <c r="AJ40" s="591"/>
      <c r="AK40" s="591"/>
      <c r="AL40" s="347"/>
      <c r="AM40" s="591"/>
      <c r="AN40" s="591"/>
      <c r="AO40" s="37"/>
      <c r="AP40" s="176"/>
      <c r="AQ40" s="176"/>
      <c r="AR40" s="347"/>
      <c r="AS40" s="176"/>
      <c r="AT40" s="176"/>
      <c r="AU40" s="347"/>
      <c r="AV40" s="176"/>
      <c r="AW40" s="176"/>
      <c r="AX40" s="347"/>
      <c r="AY40" s="176"/>
      <c r="AZ40" s="176"/>
      <c r="BA40" s="347"/>
      <c r="BB40" s="176"/>
      <c r="BC40" s="176"/>
      <c r="BD40" s="347"/>
      <c r="BE40" s="176"/>
      <c r="BF40" s="176"/>
      <c r="BG40" s="192"/>
      <c r="BH40" s="22"/>
      <c r="CR40" s="23"/>
      <c r="CS40" s="23"/>
      <c r="CT40" s="23"/>
      <c r="CU40" s="23"/>
      <c r="CV40" s="23"/>
    </row>
    <row r="41" spans="2:100" x14ac:dyDescent="0.25">
      <c r="B41" s="148"/>
      <c r="C41" s="617" t="s">
        <v>112</v>
      </c>
      <c r="D41" s="617"/>
      <c r="E41" s="617"/>
      <c r="F41" s="154"/>
      <c r="G41" s="154"/>
      <c r="H41" s="154"/>
      <c r="I41" s="154"/>
      <c r="J41" s="154"/>
      <c r="K41" s="154"/>
      <c r="L41" s="154"/>
      <c r="M41" s="154"/>
      <c r="N41" s="154"/>
      <c r="O41" s="154"/>
      <c r="P41" s="154"/>
      <c r="Q41" s="154"/>
      <c r="R41" s="154"/>
      <c r="S41" s="188"/>
      <c r="U41" s="21"/>
      <c r="V41" s="514"/>
      <c r="W41" s="36">
        <f t="shared" si="2"/>
        <v>42130</v>
      </c>
      <c r="X41" s="591"/>
      <c r="Y41" s="591"/>
      <c r="Z41" s="347"/>
      <c r="AA41" s="591"/>
      <c r="AB41" s="591"/>
      <c r="AC41" s="347"/>
      <c r="AD41" s="591"/>
      <c r="AE41" s="591"/>
      <c r="AF41" s="347"/>
      <c r="AG41" s="591"/>
      <c r="AH41" s="591"/>
      <c r="AI41" s="347"/>
      <c r="AJ41" s="591"/>
      <c r="AK41" s="591"/>
      <c r="AL41" s="347"/>
      <c r="AM41" s="591"/>
      <c r="AN41" s="591"/>
      <c r="AO41" s="37"/>
      <c r="AP41" s="591"/>
      <c r="AQ41" s="591"/>
      <c r="AR41" s="37"/>
      <c r="AS41" s="176"/>
      <c r="AT41" s="176"/>
      <c r="AU41" s="347"/>
      <c r="AV41" s="176"/>
      <c r="AW41" s="176"/>
      <c r="AX41" s="347"/>
      <c r="AY41" s="176"/>
      <c r="AZ41" s="176"/>
      <c r="BA41" s="347"/>
      <c r="BB41" s="176"/>
      <c r="BC41" s="176"/>
      <c r="BD41" s="347"/>
      <c r="BE41" s="176"/>
      <c r="BF41" s="176"/>
      <c r="BG41" s="192"/>
      <c r="BH41" s="22"/>
      <c r="CR41" s="23"/>
      <c r="CS41" s="23"/>
      <c r="CT41" s="23"/>
      <c r="CU41" s="23"/>
      <c r="CV41" s="23"/>
    </row>
    <row r="42" spans="2:100" x14ac:dyDescent="0.25">
      <c r="B42" s="148"/>
      <c r="C42" s="589" t="s">
        <v>10</v>
      </c>
      <c r="D42" s="589"/>
      <c r="E42" s="589"/>
      <c r="F42" s="155">
        <f>SUM(F34:F41)</f>
        <v>0</v>
      </c>
      <c r="G42" s="155">
        <f t="shared" ref="G42:Q42" si="3">SUM(G34:G41)</f>
        <v>0</v>
      </c>
      <c r="H42" s="155">
        <f t="shared" si="3"/>
        <v>0</v>
      </c>
      <c r="I42" s="155">
        <f t="shared" si="3"/>
        <v>0</v>
      </c>
      <c r="J42" s="155">
        <f t="shared" si="3"/>
        <v>0</v>
      </c>
      <c r="K42" s="155">
        <f t="shared" si="3"/>
        <v>0</v>
      </c>
      <c r="L42" s="155">
        <f t="shared" si="3"/>
        <v>0</v>
      </c>
      <c r="M42" s="155">
        <f>SUM(M34:M41)</f>
        <v>0</v>
      </c>
      <c r="N42" s="155">
        <f>SUM(N34:N41)</f>
        <v>0</v>
      </c>
      <c r="O42" s="155">
        <f>SUM(O34:O41)</f>
        <v>0</v>
      </c>
      <c r="P42" s="155">
        <f t="shared" si="3"/>
        <v>0</v>
      </c>
      <c r="Q42" s="155">
        <f t="shared" si="3"/>
        <v>0</v>
      </c>
      <c r="R42" s="155">
        <f>SUM(R34:R41)</f>
        <v>0</v>
      </c>
      <c r="S42" s="156">
        <f>SUM(S34:S41)</f>
        <v>0</v>
      </c>
      <c r="U42" s="21"/>
      <c r="V42" s="514"/>
      <c r="W42" s="36">
        <f t="shared" si="2"/>
        <v>42161</v>
      </c>
      <c r="X42" s="591"/>
      <c r="Y42" s="591"/>
      <c r="Z42" s="347"/>
      <c r="AA42" s="591"/>
      <c r="AB42" s="591"/>
      <c r="AC42" s="347"/>
      <c r="AD42" s="591"/>
      <c r="AE42" s="591"/>
      <c r="AF42" s="347"/>
      <c r="AG42" s="591"/>
      <c r="AH42" s="591"/>
      <c r="AI42" s="347"/>
      <c r="AJ42" s="591"/>
      <c r="AK42" s="591"/>
      <c r="AL42" s="347"/>
      <c r="AM42" s="591"/>
      <c r="AN42" s="591"/>
      <c r="AO42" s="37"/>
      <c r="AP42" s="591"/>
      <c r="AQ42" s="591"/>
      <c r="AR42" s="37"/>
      <c r="AS42" s="591"/>
      <c r="AT42" s="591"/>
      <c r="AU42" s="37"/>
      <c r="AV42" s="176"/>
      <c r="AW42" s="176"/>
      <c r="AX42" s="347"/>
      <c r="AY42" s="176"/>
      <c r="AZ42" s="176"/>
      <c r="BA42" s="347"/>
      <c r="BB42" s="176"/>
      <c r="BC42" s="176"/>
      <c r="BD42" s="347"/>
      <c r="BE42" s="176"/>
      <c r="BF42" s="176"/>
      <c r="BG42" s="192"/>
      <c r="BH42" s="22"/>
      <c r="CR42" s="23"/>
      <c r="CS42" s="23"/>
      <c r="CT42" s="23"/>
      <c r="CU42" s="23"/>
      <c r="CV42" s="23"/>
    </row>
    <row r="43" spans="2:100" ht="15.75" thickBot="1" x14ac:dyDescent="0.3">
      <c r="B43" s="186"/>
      <c r="C43" s="157"/>
      <c r="D43" s="157"/>
      <c r="E43" s="157"/>
      <c r="F43" s="157"/>
      <c r="G43" s="157"/>
      <c r="H43" s="157"/>
      <c r="I43" s="157"/>
      <c r="J43" s="157"/>
      <c r="K43" s="157"/>
      <c r="L43" s="157"/>
      <c r="M43" s="157"/>
      <c r="N43" s="157"/>
      <c r="O43" s="157"/>
      <c r="P43" s="157"/>
      <c r="Q43" s="157"/>
      <c r="R43" s="157"/>
      <c r="S43" s="158"/>
      <c r="U43" s="21"/>
      <c r="V43" s="514"/>
      <c r="W43" s="36">
        <f t="shared" si="2"/>
        <v>42192</v>
      </c>
      <c r="X43" s="3"/>
      <c r="Y43" s="3"/>
      <c r="Z43" s="159">
        <f>(X43-Y43)*0.1</f>
        <v>0</v>
      </c>
      <c r="AA43" s="591"/>
      <c r="AB43" s="591"/>
      <c r="AC43" s="347"/>
      <c r="AD43" s="591"/>
      <c r="AE43" s="591"/>
      <c r="AF43" s="347"/>
      <c r="AG43" s="591"/>
      <c r="AH43" s="591"/>
      <c r="AI43" s="347"/>
      <c r="AJ43" s="591"/>
      <c r="AK43" s="591"/>
      <c r="AL43" s="347"/>
      <c r="AM43" s="591"/>
      <c r="AN43" s="591"/>
      <c r="AO43" s="37"/>
      <c r="AP43" s="591"/>
      <c r="AQ43" s="591"/>
      <c r="AR43" s="37"/>
      <c r="AS43" s="591"/>
      <c r="AT43" s="591"/>
      <c r="AU43" s="37"/>
      <c r="AV43" s="591"/>
      <c r="AW43" s="591"/>
      <c r="AX43" s="37"/>
      <c r="AY43" s="176"/>
      <c r="AZ43" s="176"/>
      <c r="BA43" s="347"/>
      <c r="BB43" s="176"/>
      <c r="BC43" s="176"/>
      <c r="BD43" s="347"/>
      <c r="BE43" s="176"/>
      <c r="BF43" s="176"/>
      <c r="BG43" s="192"/>
      <c r="BH43" s="22"/>
      <c r="CR43" s="23"/>
      <c r="CS43" s="23"/>
      <c r="CT43" s="23"/>
      <c r="CU43" s="23"/>
      <c r="CV43" s="23"/>
    </row>
    <row r="44" spans="2:100" x14ac:dyDescent="0.25">
      <c r="C44" s="40"/>
      <c r="D44" s="40"/>
      <c r="E44" s="40"/>
      <c r="F44" s="41"/>
      <c r="G44" s="41"/>
      <c r="H44" s="41"/>
      <c r="I44" s="41"/>
      <c r="U44" s="21"/>
      <c r="V44" s="514"/>
      <c r="W44" s="36">
        <f t="shared" si="2"/>
        <v>42223</v>
      </c>
      <c r="X44" s="3"/>
      <c r="Y44" s="3"/>
      <c r="Z44" s="159">
        <f>(X44-Y44)*0.2</f>
        <v>0</v>
      </c>
      <c r="AA44" s="3"/>
      <c r="AB44" s="3"/>
      <c r="AC44" s="159">
        <f>(AA44-AB44)*0.1</f>
        <v>0</v>
      </c>
      <c r="AD44" s="591"/>
      <c r="AE44" s="591"/>
      <c r="AF44" s="347"/>
      <c r="AG44" s="591"/>
      <c r="AH44" s="591"/>
      <c r="AI44" s="347"/>
      <c r="AJ44" s="591"/>
      <c r="AK44" s="591"/>
      <c r="AL44" s="347"/>
      <c r="AM44" s="591"/>
      <c r="AN44" s="591"/>
      <c r="AO44" s="37"/>
      <c r="AP44" s="591"/>
      <c r="AQ44" s="591"/>
      <c r="AR44" s="37"/>
      <c r="AS44" s="591"/>
      <c r="AT44" s="591"/>
      <c r="AU44" s="37"/>
      <c r="AV44" s="591"/>
      <c r="AW44" s="591"/>
      <c r="AX44" s="37"/>
      <c r="AY44" s="591"/>
      <c r="AZ44" s="591"/>
      <c r="BA44" s="37"/>
      <c r="BB44" s="176"/>
      <c r="BC44" s="176"/>
      <c r="BD44" s="347"/>
      <c r="BE44" s="176"/>
      <c r="BF44" s="176"/>
      <c r="BG44" s="192"/>
      <c r="BH44" s="22"/>
      <c r="CR44" s="23"/>
      <c r="CS44" s="23"/>
      <c r="CT44" s="23"/>
      <c r="CU44" s="23"/>
      <c r="CV44" s="23"/>
    </row>
    <row r="45" spans="2:100" x14ac:dyDescent="0.25">
      <c r="C45" s="40"/>
      <c r="D45" s="40"/>
      <c r="E45" s="40"/>
      <c r="F45" s="41"/>
      <c r="G45" s="41"/>
      <c r="H45" s="41"/>
      <c r="I45" s="41"/>
      <c r="U45" s="21"/>
      <c r="V45" s="514"/>
      <c r="W45" s="36">
        <f t="shared" si="2"/>
        <v>42254</v>
      </c>
      <c r="X45" s="3"/>
      <c r="Y45" s="3"/>
      <c r="Z45" s="159">
        <f>(X45-Y45)*0.3</f>
        <v>0</v>
      </c>
      <c r="AA45" s="3"/>
      <c r="AB45" s="3"/>
      <c r="AC45" s="159">
        <f>(AA45-AB45)*0.2</f>
        <v>0</v>
      </c>
      <c r="AD45" s="3"/>
      <c r="AE45" s="3"/>
      <c r="AF45" s="159">
        <f>(AD45-AE45)*0.1</f>
        <v>0</v>
      </c>
      <c r="AG45" s="591"/>
      <c r="AH45" s="591"/>
      <c r="AI45" s="347"/>
      <c r="AJ45" s="591"/>
      <c r="AK45" s="591"/>
      <c r="AL45" s="347"/>
      <c r="AM45" s="591"/>
      <c r="AN45" s="591"/>
      <c r="AO45" s="37"/>
      <c r="AP45" s="591"/>
      <c r="AQ45" s="591"/>
      <c r="AR45" s="37"/>
      <c r="AS45" s="591"/>
      <c r="AT45" s="591"/>
      <c r="AU45" s="37"/>
      <c r="AV45" s="591"/>
      <c r="AW45" s="591"/>
      <c r="AX45" s="37"/>
      <c r="AY45" s="591"/>
      <c r="AZ45" s="591"/>
      <c r="BA45" s="37"/>
      <c r="BB45" s="591"/>
      <c r="BC45" s="591"/>
      <c r="BD45" s="37"/>
      <c r="BE45" s="176"/>
      <c r="BF45" s="176"/>
      <c r="BG45" s="192"/>
      <c r="BH45" s="22"/>
      <c r="CR45" s="23"/>
      <c r="CS45" s="23"/>
      <c r="CT45" s="23"/>
      <c r="CU45" s="23"/>
      <c r="CV45" s="23"/>
    </row>
    <row r="46" spans="2:100" x14ac:dyDescent="0.25">
      <c r="C46" s="50"/>
      <c r="D46" s="51" t="s">
        <v>35</v>
      </c>
      <c r="E46" s="40"/>
      <c r="F46" s="41"/>
      <c r="G46" s="41"/>
      <c r="H46" s="41"/>
      <c r="I46" s="41"/>
      <c r="U46" s="21"/>
      <c r="V46" s="514"/>
      <c r="W46" s="36">
        <f t="shared" si="2"/>
        <v>42285</v>
      </c>
      <c r="X46" s="3"/>
      <c r="Y46" s="3"/>
      <c r="Z46" s="159">
        <f>(X46-Y46)*0.4</f>
        <v>0</v>
      </c>
      <c r="AA46" s="3"/>
      <c r="AB46" s="3"/>
      <c r="AC46" s="159">
        <f>(AA46-AB46)*0.3</f>
        <v>0</v>
      </c>
      <c r="AD46" s="3"/>
      <c r="AE46" s="3"/>
      <c r="AF46" s="159">
        <f>(AD46-AE46)*0.2</f>
        <v>0</v>
      </c>
      <c r="AG46" s="3"/>
      <c r="AH46" s="3"/>
      <c r="AI46" s="159">
        <f>(AG46-AH46)*0.1</f>
        <v>0</v>
      </c>
      <c r="AJ46" s="591"/>
      <c r="AK46" s="591"/>
      <c r="AL46" s="347"/>
      <c r="AM46" s="591"/>
      <c r="AN46" s="591"/>
      <c r="AO46" s="37"/>
      <c r="AP46" s="591"/>
      <c r="AQ46" s="591"/>
      <c r="AR46" s="37"/>
      <c r="AS46" s="591"/>
      <c r="AT46" s="591"/>
      <c r="AU46" s="37"/>
      <c r="AV46" s="591"/>
      <c r="AW46" s="591"/>
      <c r="AX46" s="37"/>
      <c r="AY46" s="591"/>
      <c r="AZ46" s="591"/>
      <c r="BA46" s="37"/>
      <c r="BB46" s="591"/>
      <c r="BC46" s="591"/>
      <c r="BD46" s="37"/>
      <c r="BE46" s="591"/>
      <c r="BF46" s="591"/>
      <c r="BG46" s="372"/>
      <c r="BH46" s="22"/>
      <c r="CR46" s="23"/>
      <c r="CS46" s="23"/>
      <c r="CT46" s="23"/>
      <c r="CU46" s="23"/>
      <c r="CV46" s="23"/>
    </row>
    <row r="47" spans="2:100" x14ac:dyDescent="0.25">
      <c r="E47" s="40"/>
      <c r="F47" s="41"/>
      <c r="G47" s="41"/>
      <c r="H47" s="41"/>
      <c r="I47" s="41"/>
      <c r="U47" s="21"/>
      <c r="V47" s="514"/>
      <c r="W47" s="36">
        <f t="shared" si="2"/>
        <v>42316</v>
      </c>
      <c r="X47" s="3"/>
      <c r="Y47" s="3"/>
      <c r="Z47" s="159">
        <f t="shared" ref="Z47:Z82" si="4">(X47-Y47)*0.5</f>
        <v>0</v>
      </c>
      <c r="AA47" s="3"/>
      <c r="AB47" s="3"/>
      <c r="AC47" s="159">
        <f>(AA47-AB47)*0.4</f>
        <v>0</v>
      </c>
      <c r="AD47" s="3"/>
      <c r="AE47" s="3"/>
      <c r="AF47" s="159">
        <f>(AD47-AE47)*0.3</f>
        <v>0</v>
      </c>
      <c r="AG47" s="3"/>
      <c r="AH47" s="3"/>
      <c r="AI47" s="159">
        <f>(AG47-AH47)*0.2</f>
        <v>0</v>
      </c>
      <c r="AJ47" s="3"/>
      <c r="AK47" s="3"/>
      <c r="AL47" s="159">
        <f>(AJ47-AK47)*0.1</f>
        <v>0</v>
      </c>
      <c r="AM47" s="591"/>
      <c r="AN47" s="591"/>
      <c r="AO47" s="37"/>
      <c r="AP47" s="591"/>
      <c r="AQ47" s="591"/>
      <c r="AR47" s="37"/>
      <c r="AS47" s="591"/>
      <c r="AT47" s="591"/>
      <c r="AU47" s="37"/>
      <c r="AV47" s="591"/>
      <c r="AW47" s="591"/>
      <c r="AX47" s="37"/>
      <c r="AY47" s="591"/>
      <c r="AZ47" s="591"/>
      <c r="BA47" s="37"/>
      <c r="BB47" s="591"/>
      <c r="BC47" s="591"/>
      <c r="BD47" s="37"/>
      <c r="BE47" s="591"/>
      <c r="BF47" s="591"/>
      <c r="BG47" s="373"/>
      <c r="BH47" s="22"/>
      <c r="CR47" s="23"/>
      <c r="CS47" s="23"/>
      <c r="CT47" s="23"/>
      <c r="CU47" s="23"/>
      <c r="CV47" s="23"/>
    </row>
    <row r="48" spans="2:100" x14ac:dyDescent="0.25">
      <c r="C48" s="40"/>
      <c r="D48" s="40"/>
      <c r="E48" s="40"/>
      <c r="F48" s="41"/>
      <c r="G48" s="41"/>
      <c r="H48" s="41"/>
      <c r="I48" s="41"/>
      <c r="U48" s="21"/>
      <c r="V48" s="514"/>
      <c r="W48" s="36">
        <f t="shared" si="2"/>
        <v>42347</v>
      </c>
      <c r="X48" s="179"/>
      <c r="Y48" s="179"/>
      <c r="Z48" s="159">
        <f t="shared" si="4"/>
        <v>0</v>
      </c>
      <c r="AA48" s="3"/>
      <c r="AB48" s="3"/>
      <c r="AC48" s="159">
        <f>(AA48-AB48)*0.5</f>
        <v>0</v>
      </c>
      <c r="AD48" s="3"/>
      <c r="AE48" s="3"/>
      <c r="AF48" s="159">
        <f>(AD48-AE48)*0.4</f>
        <v>0</v>
      </c>
      <c r="AG48" s="3"/>
      <c r="AH48" s="3"/>
      <c r="AI48" s="159">
        <f>(AG48-AH48)*0.3</f>
        <v>0</v>
      </c>
      <c r="AJ48" s="3"/>
      <c r="AK48" s="3"/>
      <c r="AL48" s="159">
        <f>(AJ48-AK48)*0.2</f>
        <v>0</v>
      </c>
      <c r="AM48" s="3"/>
      <c r="AN48" s="3"/>
      <c r="AO48" s="159">
        <f>(AM48-AN48)*0.1</f>
        <v>0</v>
      </c>
      <c r="AP48" s="591"/>
      <c r="AQ48" s="591"/>
      <c r="AR48" s="37"/>
      <c r="AS48" s="591"/>
      <c r="AT48" s="591"/>
      <c r="AU48" s="37"/>
      <c r="AV48" s="591"/>
      <c r="AW48" s="591"/>
      <c r="AX48" s="37"/>
      <c r="AY48" s="591"/>
      <c r="AZ48" s="591"/>
      <c r="BA48" s="37"/>
      <c r="BB48" s="591"/>
      <c r="BC48" s="591"/>
      <c r="BD48" s="37"/>
      <c r="BE48" s="591"/>
      <c r="BF48" s="591"/>
      <c r="BG48" s="373"/>
      <c r="BH48" s="22"/>
      <c r="CR48" s="23"/>
      <c r="CS48" s="23"/>
      <c r="CT48" s="23"/>
      <c r="CU48" s="23"/>
      <c r="CV48" s="23"/>
    </row>
    <row r="49" spans="3:100" s="333" customFormat="1" x14ac:dyDescent="0.25">
      <c r="U49" s="21"/>
      <c r="V49" s="514"/>
      <c r="W49" s="36">
        <f t="shared" si="2"/>
        <v>42378</v>
      </c>
      <c r="X49" s="179"/>
      <c r="Y49" s="179"/>
      <c r="Z49" s="159">
        <f t="shared" si="4"/>
        <v>0</v>
      </c>
      <c r="AA49" s="179"/>
      <c r="AB49" s="179"/>
      <c r="AC49" s="159">
        <f t="shared" ref="AC49:AC82" si="5">(AA49-AB49)*0.5</f>
        <v>0</v>
      </c>
      <c r="AD49" s="3"/>
      <c r="AE49" s="3"/>
      <c r="AF49" s="159">
        <f>(AD49-AE49)*0.5</f>
        <v>0</v>
      </c>
      <c r="AG49" s="3"/>
      <c r="AH49" s="3"/>
      <c r="AI49" s="159">
        <f>(AG49-AH49)*0.4</f>
        <v>0</v>
      </c>
      <c r="AJ49" s="3"/>
      <c r="AK49" s="3"/>
      <c r="AL49" s="159">
        <f>(AJ49-AK49)*0.3</f>
        <v>0</v>
      </c>
      <c r="AM49" s="3"/>
      <c r="AN49" s="3"/>
      <c r="AO49" s="159">
        <f>(AM49-AN49)*0.2</f>
        <v>0</v>
      </c>
      <c r="AP49" s="3"/>
      <c r="AQ49" s="3"/>
      <c r="AR49" s="159">
        <f>(AP49-AQ49)*0.1</f>
        <v>0</v>
      </c>
      <c r="AS49" s="591"/>
      <c r="AT49" s="591"/>
      <c r="AU49" s="37"/>
      <c r="AV49" s="591"/>
      <c r="AW49" s="591"/>
      <c r="AX49" s="37"/>
      <c r="AY49" s="591"/>
      <c r="AZ49" s="591"/>
      <c r="BA49" s="37"/>
      <c r="BB49" s="591"/>
      <c r="BC49" s="591"/>
      <c r="BD49" s="37"/>
      <c r="BE49" s="591"/>
      <c r="BF49" s="591"/>
      <c r="BG49" s="373"/>
      <c r="BH49" s="55"/>
      <c r="CR49" s="338"/>
      <c r="CS49" s="338"/>
      <c r="CT49" s="338"/>
      <c r="CU49" s="338"/>
      <c r="CV49" s="338"/>
    </row>
    <row r="50" spans="3:100" s="333" customFormat="1" x14ac:dyDescent="0.25">
      <c r="U50" s="21"/>
      <c r="V50" s="514"/>
      <c r="W50" s="36">
        <f t="shared" si="2"/>
        <v>42409</v>
      </c>
      <c r="X50" s="179"/>
      <c r="Y50" s="179"/>
      <c r="Z50" s="159">
        <f t="shared" si="4"/>
        <v>0</v>
      </c>
      <c r="AA50" s="179"/>
      <c r="AB50" s="179"/>
      <c r="AC50" s="159">
        <f t="shared" si="5"/>
        <v>0</v>
      </c>
      <c r="AD50" s="179"/>
      <c r="AE50" s="179"/>
      <c r="AF50" s="159">
        <f t="shared" ref="AF50:AF82" si="6">(AD50-AE50)*0.5</f>
        <v>0</v>
      </c>
      <c r="AG50" s="3"/>
      <c r="AH50" s="3"/>
      <c r="AI50" s="159">
        <f>(AG50-AH50)*0.5</f>
        <v>0</v>
      </c>
      <c r="AJ50" s="3"/>
      <c r="AK50" s="3"/>
      <c r="AL50" s="159">
        <f>(AJ50-AK50)*0.4</f>
        <v>0</v>
      </c>
      <c r="AM50" s="3"/>
      <c r="AN50" s="3"/>
      <c r="AO50" s="159">
        <f>(AM50-AN50)*0.3</f>
        <v>0</v>
      </c>
      <c r="AP50" s="3"/>
      <c r="AQ50" s="3"/>
      <c r="AR50" s="159">
        <f>(AP50-AQ50)*0.2</f>
        <v>0</v>
      </c>
      <c r="AS50" s="3"/>
      <c r="AT50" s="3"/>
      <c r="AU50" s="159">
        <f>(AS50-AT50)*0.1</f>
        <v>0</v>
      </c>
      <c r="AV50" s="591"/>
      <c r="AW50" s="591"/>
      <c r="AX50" s="37"/>
      <c r="AY50" s="591"/>
      <c r="AZ50" s="591"/>
      <c r="BA50" s="37"/>
      <c r="BB50" s="591"/>
      <c r="BC50" s="591"/>
      <c r="BD50" s="37"/>
      <c r="BE50" s="591"/>
      <c r="BF50" s="591"/>
      <c r="BG50" s="373"/>
      <c r="BH50" s="55"/>
      <c r="CR50" s="338"/>
      <c r="CS50" s="338"/>
      <c r="CT50" s="338"/>
      <c r="CU50" s="338"/>
      <c r="CV50" s="338"/>
    </row>
    <row r="51" spans="3:100" s="333" customFormat="1" x14ac:dyDescent="0.25">
      <c r="U51" s="21"/>
      <c r="V51" s="514"/>
      <c r="W51" s="36">
        <f t="shared" si="2"/>
        <v>42440</v>
      </c>
      <c r="X51" s="179"/>
      <c r="Y51" s="179"/>
      <c r="Z51" s="159">
        <f t="shared" si="4"/>
        <v>0</v>
      </c>
      <c r="AA51" s="179"/>
      <c r="AB51" s="179"/>
      <c r="AC51" s="159">
        <f t="shared" si="5"/>
        <v>0</v>
      </c>
      <c r="AD51" s="179"/>
      <c r="AE51" s="179"/>
      <c r="AF51" s="159">
        <f t="shared" si="6"/>
        <v>0</v>
      </c>
      <c r="AG51" s="179"/>
      <c r="AH51" s="179"/>
      <c r="AI51" s="159">
        <f t="shared" ref="AI51:AI82" si="7">(AG51-AH51)*0.5</f>
        <v>0</v>
      </c>
      <c r="AJ51" s="3"/>
      <c r="AK51" s="3"/>
      <c r="AL51" s="159">
        <f t="shared" ref="AL51:AL82" si="8">(AJ51-AK51)*0.5</f>
        <v>0</v>
      </c>
      <c r="AM51" s="3"/>
      <c r="AN51" s="3"/>
      <c r="AO51" s="159">
        <f>(AM51-AN51)*0.4</f>
        <v>0</v>
      </c>
      <c r="AP51" s="3"/>
      <c r="AQ51" s="3"/>
      <c r="AR51" s="159">
        <f>(AP51-AQ51)*0.3</f>
        <v>0</v>
      </c>
      <c r="AS51" s="3"/>
      <c r="AT51" s="3"/>
      <c r="AU51" s="159">
        <f>(AS51-AT51)*0.2</f>
        <v>0</v>
      </c>
      <c r="AV51" s="3"/>
      <c r="AW51" s="3"/>
      <c r="AX51" s="159">
        <f>(AV51-AW51)*0.1</f>
        <v>0</v>
      </c>
      <c r="AY51" s="591"/>
      <c r="AZ51" s="591"/>
      <c r="BA51" s="37"/>
      <c r="BB51" s="591"/>
      <c r="BC51" s="591"/>
      <c r="BD51" s="37"/>
      <c r="BE51" s="591"/>
      <c r="BF51" s="591"/>
      <c r="BG51" s="373"/>
      <c r="BH51" s="55"/>
      <c r="CR51" s="338"/>
      <c r="CS51" s="338"/>
      <c r="CT51" s="338"/>
      <c r="CU51" s="338"/>
      <c r="CV51" s="338"/>
    </row>
    <row r="52" spans="3:100" x14ac:dyDescent="0.25">
      <c r="C52" s="61"/>
      <c r="L52" s="62"/>
      <c r="M52" s="62"/>
      <c r="U52" s="21"/>
      <c r="V52" s="514"/>
      <c r="W52" s="36">
        <f t="shared" si="2"/>
        <v>42471</v>
      </c>
      <c r="X52" s="179"/>
      <c r="Y52" s="179"/>
      <c r="Z52" s="159">
        <f t="shared" si="4"/>
        <v>0</v>
      </c>
      <c r="AA52" s="179"/>
      <c r="AB52" s="179"/>
      <c r="AC52" s="159">
        <f t="shared" si="5"/>
        <v>0</v>
      </c>
      <c r="AD52" s="179"/>
      <c r="AE52" s="179"/>
      <c r="AF52" s="159">
        <f t="shared" si="6"/>
        <v>0</v>
      </c>
      <c r="AG52" s="179"/>
      <c r="AH52" s="179"/>
      <c r="AI52" s="159">
        <f t="shared" si="7"/>
        <v>0</v>
      </c>
      <c r="AJ52" s="179"/>
      <c r="AK52" s="179"/>
      <c r="AL52" s="159">
        <f t="shared" si="8"/>
        <v>0</v>
      </c>
      <c r="AM52" s="3"/>
      <c r="AN52" s="3"/>
      <c r="AO52" s="159">
        <f>(AM52-AN52)*0.5</f>
        <v>0</v>
      </c>
      <c r="AP52" s="3"/>
      <c r="AQ52" s="3"/>
      <c r="AR52" s="159">
        <f>(AP52-AQ52)*0.4</f>
        <v>0</v>
      </c>
      <c r="AS52" s="3"/>
      <c r="AT52" s="3"/>
      <c r="AU52" s="159">
        <f>(AS52-AT52)*0.3</f>
        <v>0</v>
      </c>
      <c r="AV52" s="3"/>
      <c r="AW52" s="3"/>
      <c r="AX52" s="159">
        <f>(AV52-AW52)*0.2</f>
        <v>0</v>
      </c>
      <c r="AY52" s="3"/>
      <c r="AZ52" s="3"/>
      <c r="BA52" s="159">
        <f>(AY52-AZ52)*0.1</f>
        <v>0</v>
      </c>
      <c r="BB52" s="591"/>
      <c r="BC52" s="591"/>
      <c r="BD52" s="37"/>
      <c r="BE52" s="591"/>
      <c r="BF52" s="591"/>
      <c r="BG52" s="373"/>
      <c r="BH52" s="22"/>
      <c r="CR52" s="23"/>
      <c r="CS52" s="23"/>
      <c r="CT52" s="23"/>
      <c r="CU52" s="23"/>
      <c r="CV52" s="23"/>
    </row>
    <row r="53" spans="3:100" x14ac:dyDescent="0.25">
      <c r="L53" s="62"/>
      <c r="M53" s="62"/>
      <c r="U53" s="21"/>
      <c r="V53" s="514"/>
      <c r="W53" s="36">
        <f t="shared" si="2"/>
        <v>42502</v>
      </c>
      <c r="X53" s="179"/>
      <c r="Y53" s="179"/>
      <c r="Z53" s="159">
        <f t="shared" si="4"/>
        <v>0</v>
      </c>
      <c r="AA53" s="179"/>
      <c r="AB53" s="179"/>
      <c r="AC53" s="159">
        <f t="shared" si="5"/>
        <v>0</v>
      </c>
      <c r="AD53" s="179"/>
      <c r="AE53" s="179"/>
      <c r="AF53" s="159">
        <f t="shared" si="6"/>
        <v>0</v>
      </c>
      <c r="AG53" s="179"/>
      <c r="AH53" s="179"/>
      <c r="AI53" s="159">
        <f t="shared" si="7"/>
        <v>0</v>
      </c>
      <c r="AJ53" s="179"/>
      <c r="AK53" s="179"/>
      <c r="AL53" s="159">
        <f t="shared" si="8"/>
        <v>0</v>
      </c>
      <c r="AM53" s="179"/>
      <c r="AN53" s="179"/>
      <c r="AO53" s="159">
        <f t="shared" ref="AO53:AO81" si="9">(AM53-AN53)*0.5</f>
        <v>0</v>
      </c>
      <c r="AP53" s="3"/>
      <c r="AQ53" s="3"/>
      <c r="AR53" s="159">
        <f>(AP53-AQ53)*0.5</f>
        <v>0</v>
      </c>
      <c r="AS53" s="3"/>
      <c r="AT53" s="3"/>
      <c r="AU53" s="159">
        <f>(AS53-AT53)*0.4</f>
        <v>0</v>
      </c>
      <c r="AV53" s="3"/>
      <c r="AW53" s="3"/>
      <c r="AX53" s="159">
        <f>(AV53-AW53)*0.3</f>
        <v>0</v>
      </c>
      <c r="AY53" s="3"/>
      <c r="AZ53" s="3"/>
      <c r="BA53" s="159">
        <f>(AY53-AZ53)*0.2</f>
        <v>0</v>
      </c>
      <c r="BB53" s="3"/>
      <c r="BC53" s="3"/>
      <c r="BD53" s="159">
        <f>(BB53-BC53)*0.1</f>
        <v>0</v>
      </c>
      <c r="BE53" s="591"/>
      <c r="BF53" s="591"/>
      <c r="BG53" s="373"/>
      <c r="BH53" s="22"/>
      <c r="CR53" s="23"/>
      <c r="CS53" s="23"/>
      <c r="CT53" s="23"/>
      <c r="CU53" s="23"/>
      <c r="CV53" s="23"/>
    </row>
    <row r="54" spans="3:100" x14ac:dyDescent="0.25">
      <c r="L54" s="62"/>
      <c r="M54" s="62"/>
      <c r="U54" s="21"/>
      <c r="V54" s="514"/>
      <c r="W54" s="36">
        <f t="shared" si="2"/>
        <v>42533</v>
      </c>
      <c r="X54" s="179"/>
      <c r="Y54" s="179"/>
      <c r="Z54" s="375">
        <f t="shared" si="4"/>
        <v>0</v>
      </c>
      <c r="AA54" s="179"/>
      <c r="AB54" s="179"/>
      <c r="AC54" s="375">
        <f t="shared" si="5"/>
        <v>0</v>
      </c>
      <c r="AD54" s="179"/>
      <c r="AE54" s="179"/>
      <c r="AF54" s="375">
        <f t="shared" si="6"/>
        <v>0</v>
      </c>
      <c r="AG54" s="179"/>
      <c r="AH54" s="179"/>
      <c r="AI54" s="375">
        <f t="shared" si="7"/>
        <v>0</v>
      </c>
      <c r="AJ54" s="179"/>
      <c r="AK54" s="179"/>
      <c r="AL54" s="375">
        <f t="shared" si="8"/>
        <v>0</v>
      </c>
      <c r="AM54" s="179"/>
      <c r="AN54" s="179"/>
      <c r="AO54" s="375">
        <f t="shared" si="9"/>
        <v>0</v>
      </c>
      <c r="AP54" s="179"/>
      <c r="AQ54" s="179"/>
      <c r="AR54" s="375">
        <f t="shared" ref="AR54:AR81" si="10">(AP54-AQ54)*0.5</f>
        <v>0</v>
      </c>
      <c r="AS54" s="3"/>
      <c r="AT54" s="3"/>
      <c r="AU54" s="375">
        <f>(AS54-AT54)*0.5</f>
        <v>0</v>
      </c>
      <c r="AV54" s="3"/>
      <c r="AW54" s="3"/>
      <c r="AX54" s="375">
        <f>(AV54-AW54)*0.4</f>
        <v>0</v>
      </c>
      <c r="AY54" s="3"/>
      <c r="AZ54" s="3"/>
      <c r="BA54" s="375">
        <f>(AY54-AZ54)*0.3</f>
        <v>0</v>
      </c>
      <c r="BB54" s="3"/>
      <c r="BC54" s="3"/>
      <c r="BD54" s="375">
        <f>(BB54-BC54)*0.2</f>
        <v>0</v>
      </c>
      <c r="BE54" s="3"/>
      <c r="BF54" s="3"/>
      <c r="BG54" s="193">
        <f>(BE54-BF54)*0.1</f>
        <v>0</v>
      </c>
      <c r="BH54" s="22"/>
      <c r="CR54" s="23"/>
      <c r="CS54" s="23"/>
      <c r="CT54" s="23"/>
      <c r="CU54" s="23"/>
      <c r="CV54" s="23"/>
    </row>
    <row r="55" spans="3:100" x14ac:dyDescent="0.25">
      <c r="L55" s="62"/>
      <c r="M55" s="62"/>
      <c r="U55" s="21"/>
      <c r="V55" s="514"/>
      <c r="W55" s="36">
        <f t="shared" si="2"/>
        <v>42564</v>
      </c>
      <c r="X55" s="179"/>
      <c r="Y55" s="179"/>
      <c r="Z55" s="375">
        <f t="shared" si="4"/>
        <v>0</v>
      </c>
      <c r="AA55" s="179"/>
      <c r="AB55" s="179"/>
      <c r="AC55" s="375">
        <f t="shared" si="5"/>
        <v>0</v>
      </c>
      <c r="AD55" s="179"/>
      <c r="AE55" s="179"/>
      <c r="AF55" s="375">
        <f t="shared" si="6"/>
        <v>0</v>
      </c>
      <c r="AG55" s="179"/>
      <c r="AH55" s="179"/>
      <c r="AI55" s="375">
        <f t="shared" si="7"/>
        <v>0</v>
      </c>
      <c r="AJ55" s="179"/>
      <c r="AK55" s="179"/>
      <c r="AL55" s="375">
        <f t="shared" si="8"/>
        <v>0</v>
      </c>
      <c r="AM55" s="179"/>
      <c r="AN55" s="179"/>
      <c r="AO55" s="375">
        <f t="shared" si="9"/>
        <v>0</v>
      </c>
      <c r="AP55" s="179"/>
      <c r="AQ55" s="179"/>
      <c r="AR55" s="375">
        <f t="shared" si="10"/>
        <v>0</v>
      </c>
      <c r="AS55" s="179"/>
      <c r="AT55" s="179"/>
      <c r="AU55" s="375">
        <f t="shared" ref="AU55:AU82" si="11">(AS55-AT55)*0.5</f>
        <v>0</v>
      </c>
      <c r="AV55" s="3"/>
      <c r="AW55" s="3"/>
      <c r="AX55" s="375">
        <f>(AV55-AW55)*0.5</f>
        <v>0</v>
      </c>
      <c r="AY55" s="3"/>
      <c r="AZ55" s="3"/>
      <c r="BA55" s="375">
        <f>(AY55-AZ55)*0.4</f>
        <v>0</v>
      </c>
      <c r="BB55" s="3"/>
      <c r="BC55" s="3"/>
      <c r="BD55" s="375">
        <f>(BB55-BC55)*0.3</f>
        <v>0</v>
      </c>
      <c r="BE55" s="3"/>
      <c r="BF55" s="3"/>
      <c r="BG55" s="193">
        <f>(BE55-BF55)*0.2</f>
        <v>0</v>
      </c>
      <c r="BH55" s="22"/>
    </row>
    <row r="56" spans="3:100" x14ac:dyDescent="0.25">
      <c r="L56" s="62"/>
      <c r="M56" s="62"/>
      <c r="U56" s="21"/>
      <c r="V56" s="514"/>
      <c r="W56" s="36">
        <f t="shared" si="2"/>
        <v>42595</v>
      </c>
      <c r="X56" s="179"/>
      <c r="Y56" s="179"/>
      <c r="Z56" s="375">
        <f t="shared" si="4"/>
        <v>0</v>
      </c>
      <c r="AA56" s="179"/>
      <c r="AB56" s="179"/>
      <c r="AC56" s="375">
        <f t="shared" si="5"/>
        <v>0</v>
      </c>
      <c r="AD56" s="179"/>
      <c r="AE56" s="179"/>
      <c r="AF56" s="375">
        <f t="shared" si="6"/>
        <v>0</v>
      </c>
      <c r="AG56" s="179"/>
      <c r="AH56" s="179"/>
      <c r="AI56" s="375">
        <f t="shared" si="7"/>
        <v>0</v>
      </c>
      <c r="AJ56" s="179"/>
      <c r="AK56" s="179"/>
      <c r="AL56" s="375">
        <f t="shared" si="8"/>
        <v>0</v>
      </c>
      <c r="AM56" s="179"/>
      <c r="AN56" s="179"/>
      <c r="AO56" s="375">
        <f t="shared" si="9"/>
        <v>0</v>
      </c>
      <c r="AP56" s="179"/>
      <c r="AQ56" s="179"/>
      <c r="AR56" s="375">
        <f t="shared" si="10"/>
        <v>0</v>
      </c>
      <c r="AS56" s="179"/>
      <c r="AT56" s="179"/>
      <c r="AU56" s="375">
        <f t="shared" si="11"/>
        <v>0</v>
      </c>
      <c r="AV56" s="179"/>
      <c r="AW56" s="179"/>
      <c r="AX56" s="375">
        <f t="shared" ref="AX56:AX82" si="12">(AV56-AW56)*0.5</f>
        <v>0</v>
      </c>
      <c r="AY56" s="3"/>
      <c r="AZ56" s="3"/>
      <c r="BA56" s="375">
        <f>(AY56-AZ56)*0.5</f>
        <v>0</v>
      </c>
      <c r="BB56" s="3"/>
      <c r="BC56" s="3"/>
      <c r="BD56" s="375">
        <f>(BB56-BC56)*0.4</f>
        <v>0</v>
      </c>
      <c r="BE56" s="3"/>
      <c r="BF56" s="3"/>
      <c r="BG56" s="193">
        <f>(BE56-BF56)*0.3</f>
        <v>0</v>
      </c>
      <c r="BH56" s="22"/>
    </row>
    <row r="57" spans="3:100" x14ac:dyDescent="0.25">
      <c r="L57" s="62"/>
      <c r="M57" s="62"/>
      <c r="U57" s="21"/>
      <c r="V57" s="514"/>
      <c r="W57" s="36">
        <f t="shared" si="2"/>
        <v>42626</v>
      </c>
      <c r="X57" s="179"/>
      <c r="Y57" s="179"/>
      <c r="Z57" s="375">
        <f t="shared" si="4"/>
        <v>0</v>
      </c>
      <c r="AA57" s="179"/>
      <c r="AB57" s="179"/>
      <c r="AC57" s="375">
        <f t="shared" si="5"/>
        <v>0</v>
      </c>
      <c r="AD57" s="179"/>
      <c r="AE57" s="179"/>
      <c r="AF57" s="375">
        <f t="shared" si="6"/>
        <v>0</v>
      </c>
      <c r="AG57" s="179"/>
      <c r="AH57" s="179"/>
      <c r="AI57" s="375">
        <f t="shared" si="7"/>
        <v>0</v>
      </c>
      <c r="AJ57" s="179"/>
      <c r="AK57" s="179"/>
      <c r="AL57" s="375">
        <f t="shared" si="8"/>
        <v>0</v>
      </c>
      <c r="AM57" s="179"/>
      <c r="AN57" s="179"/>
      <c r="AO57" s="375">
        <f t="shared" si="9"/>
        <v>0</v>
      </c>
      <c r="AP57" s="179"/>
      <c r="AQ57" s="179"/>
      <c r="AR57" s="375">
        <f t="shared" si="10"/>
        <v>0</v>
      </c>
      <c r="AS57" s="179"/>
      <c r="AT57" s="179"/>
      <c r="AU57" s="375">
        <f t="shared" si="11"/>
        <v>0</v>
      </c>
      <c r="AV57" s="179"/>
      <c r="AW57" s="179"/>
      <c r="AX57" s="375">
        <f t="shared" si="12"/>
        <v>0</v>
      </c>
      <c r="AY57" s="179"/>
      <c r="AZ57" s="179"/>
      <c r="BA57" s="375">
        <f>(AY57-AZ57)*0.5</f>
        <v>0</v>
      </c>
      <c r="BB57" s="3"/>
      <c r="BC57" s="3"/>
      <c r="BD57" s="375">
        <f>(BB57-BC57)*0.5</f>
        <v>0</v>
      </c>
      <c r="BE57" s="3"/>
      <c r="BF57" s="3"/>
      <c r="BG57" s="193">
        <f>(BE57-BF57)*0.4</f>
        <v>0</v>
      </c>
      <c r="BH57" s="22"/>
    </row>
    <row r="58" spans="3:100" x14ac:dyDescent="0.25">
      <c r="L58" s="62"/>
      <c r="M58" s="62"/>
      <c r="U58" s="21"/>
      <c r="V58" s="514"/>
      <c r="W58" s="36">
        <f t="shared" si="2"/>
        <v>42657</v>
      </c>
      <c r="X58" s="179"/>
      <c r="Y58" s="179"/>
      <c r="Z58" s="375">
        <f t="shared" si="4"/>
        <v>0</v>
      </c>
      <c r="AA58" s="179"/>
      <c r="AB58" s="179"/>
      <c r="AC58" s="375">
        <f t="shared" si="5"/>
        <v>0</v>
      </c>
      <c r="AD58" s="179"/>
      <c r="AE58" s="179"/>
      <c r="AF58" s="375">
        <f t="shared" si="6"/>
        <v>0</v>
      </c>
      <c r="AG58" s="179"/>
      <c r="AH58" s="179"/>
      <c r="AI58" s="375">
        <f t="shared" si="7"/>
        <v>0</v>
      </c>
      <c r="AJ58" s="179"/>
      <c r="AK58" s="179"/>
      <c r="AL58" s="375">
        <f t="shared" si="8"/>
        <v>0</v>
      </c>
      <c r="AM58" s="179"/>
      <c r="AN58" s="179"/>
      <c r="AO58" s="375">
        <f t="shared" si="9"/>
        <v>0</v>
      </c>
      <c r="AP58" s="179"/>
      <c r="AQ58" s="179"/>
      <c r="AR58" s="375">
        <f t="shared" si="10"/>
        <v>0</v>
      </c>
      <c r="AS58" s="179"/>
      <c r="AT58" s="179"/>
      <c r="AU58" s="375">
        <f t="shared" si="11"/>
        <v>0</v>
      </c>
      <c r="AV58" s="179"/>
      <c r="AW58" s="179"/>
      <c r="AX58" s="375">
        <f t="shared" si="12"/>
        <v>0</v>
      </c>
      <c r="AY58" s="179"/>
      <c r="AZ58" s="179"/>
      <c r="BA58" s="375">
        <f>(AY58-AZ58)*0.5</f>
        <v>0</v>
      </c>
      <c r="BB58" s="179"/>
      <c r="BC58" s="179"/>
      <c r="BD58" s="375">
        <f t="shared" ref="BD58:BD82" si="13">(BB58-BC58)*0.5</f>
        <v>0</v>
      </c>
      <c r="BE58" s="3"/>
      <c r="BF58" s="3"/>
      <c r="BG58" s="193">
        <f>(BE58-BF58)*0.5</f>
        <v>0</v>
      </c>
      <c r="BH58" s="22"/>
    </row>
    <row r="59" spans="3:100" x14ac:dyDescent="0.25">
      <c r="L59" s="62"/>
      <c r="M59" s="62"/>
      <c r="U59" s="21"/>
      <c r="V59" s="514"/>
      <c r="W59" s="36">
        <f t="shared" si="2"/>
        <v>42688</v>
      </c>
      <c r="X59" s="179"/>
      <c r="Y59" s="179"/>
      <c r="Z59" s="375">
        <f t="shared" si="4"/>
        <v>0</v>
      </c>
      <c r="AA59" s="179"/>
      <c r="AB59" s="179"/>
      <c r="AC59" s="375">
        <f t="shared" si="5"/>
        <v>0</v>
      </c>
      <c r="AD59" s="179"/>
      <c r="AE59" s="179"/>
      <c r="AF59" s="375">
        <f t="shared" si="6"/>
        <v>0</v>
      </c>
      <c r="AG59" s="179"/>
      <c r="AH59" s="179"/>
      <c r="AI59" s="375">
        <f t="shared" si="7"/>
        <v>0</v>
      </c>
      <c r="AJ59" s="179"/>
      <c r="AK59" s="179"/>
      <c r="AL59" s="375">
        <f t="shared" si="8"/>
        <v>0</v>
      </c>
      <c r="AM59" s="179"/>
      <c r="AN59" s="179"/>
      <c r="AO59" s="375">
        <f t="shared" si="9"/>
        <v>0</v>
      </c>
      <c r="AP59" s="179"/>
      <c r="AQ59" s="179"/>
      <c r="AR59" s="375">
        <f t="shared" si="10"/>
        <v>0</v>
      </c>
      <c r="AS59" s="179"/>
      <c r="AT59" s="179"/>
      <c r="AU59" s="375">
        <f t="shared" si="11"/>
        <v>0</v>
      </c>
      <c r="AV59" s="179"/>
      <c r="AW59" s="179"/>
      <c r="AX59" s="375">
        <f t="shared" si="12"/>
        <v>0</v>
      </c>
      <c r="AY59" s="179"/>
      <c r="AZ59" s="179"/>
      <c r="BA59" s="375">
        <f t="shared" ref="BA59:BA82" si="14">(AY59-AZ59)*0.5</f>
        <v>0</v>
      </c>
      <c r="BB59" s="179"/>
      <c r="BC59" s="179"/>
      <c r="BD59" s="375">
        <f t="shared" si="13"/>
        <v>0</v>
      </c>
      <c r="BE59" s="179"/>
      <c r="BF59" s="179"/>
      <c r="BG59" s="193">
        <f t="shared" ref="BG59:BG82" si="15">(BE59-BF59)*0.5</f>
        <v>0</v>
      </c>
      <c r="BH59" s="22"/>
    </row>
    <row r="60" spans="3:100" x14ac:dyDescent="0.25">
      <c r="L60" s="62"/>
      <c r="M60" s="62"/>
      <c r="U60" s="21"/>
      <c r="V60" s="514"/>
      <c r="W60" s="36">
        <f t="shared" si="2"/>
        <v>42719</v>
      </c>
      <c r="X60" s="179"/>
      <c r="Y60" s="179"/>
      <c r="Z60" s="375">
        <f t="shared" si="4"/>
        <v>0</v>
      </c>
      <c r="AA60" s="179"/>
      <c r="AB60" s="179"/>
      <c r="AC60" s="375">
        <f t="shared" si="5"/>
        <v>0</v>
      </c>
      <c r="AD60" s="179"/>
      <c r="AE60" s="179"/>
      <c r="AF60" s="375">
        <f t="shared" si="6"/>
        <v>0</v>
      </c>
      <c r="AG60" s="179"/>
      <c r="AH60" s="179"/>
      <c r="AI60" s="375">
        <f t="shared" si="7"/>
        <v>0</v>
      </c>
      <c r="AJ60" s="179"/>
      <c r="AK60" s="179"/>
      <c r="AL60" s="375">
        <f t="shared" si="8"/>
        <v>0</v>
      </c>
      <c r="AM60" s="179"/>
      <c r="AN60" s="179"/>
      <c r="AO60" s="375">
        <f t="shared" si="9"/>
        <v>0</v>
      </c>
      <c r="AP60" s="179"/>
      <c r="AQ60" s="179"/>
      <c r="AR60" s="375">
        <f t="shared" si="10"/>
        <v>0</v>
      </c>
      <c r="AS60" s="179"/>
      <c r="AT60" s="179"/>
      <c r="AU60" s="375">
        <f t="shared" si="11"/>
        <v>0</v>
      </c>
      <c r="AV60" s="179"/>
      <c r="AW60" s="179"/>
      <c r="AX60" s="375">
        <f t="shared" si="12"/>
        <v>0</v>
      </c>
      <c r="AY60" s="179"/>
      <c r="AZ60" s="179"/>
      <c r="BA60" s="375">
        <f t="shared" si="14"/>
        <v>0</v>
      </c>
      <c r="BB60" s="179"/>
      <c r="BC60" s="179"/>
      <c r="BD60" s="375">
        <f t="shared" si="13"/>
        <v>0</v>
      </c>
      <c r="BE60" s="179"/>
      <c r="BF60" s="179"/>
      <c r="BG60" s="193">
        <f t="shared" si="15"/>
        <v>0</v>
      </c>
      <c r="BH60" s="22"/>
    </row>
    <row r="61" spans="3:100" x14ac:dyDescent="0.25">
      <c r="L61" s="62"/>
      <c r="M61" s="62"/>
      <c r="U61" s="21"/>
      <c r="V61" s="514"/>
      <c r="W61" s="36">
        <f t="shared" si="2"/>
        <v>42750</v>
      </c>
      <c r="X61" s="179"/>
      <c r="Y61" s="179"/>
      <c r="Z61" s="375">
        <f t="shared" si="4"/>
        <v>0</v>
      </c>
      <c r="AA61" s="179"/>
      <c r="AB61" s="179"/>
      <c r="AC61" s="375">
        <f t="shared" si="5"/>
        <v>0</v>
      </c>
      <c r="AD61" s="179"/>
      <c r="AE61" s="179"/>
      <c r="AF61" s="375">
        <f t="shared" si="6"/>
        <v>0</v>
      </c>
      <c r="AG61" s="179"/>
      <c r="AH61" s="179"/>
      <c r="AI61" s="375">
        <f t="shared" si="7"/>
        <v>0</v>
      </c>
      <c r="AJ61" s="179"/>
      <c r="AK61" s="179"/>
      <c r="AL61" s="375">
        <f t="shared" si="8"/>
        <v>0</v>
      </c>
      <c r="AM61" s="179"/>
      <c r="AN61" s="179"/>
      <c r="AO61" s="375">
        <f t="shared" si="9"/>
        <v>0</v>
      </c>
      <c r="AP61" s="179"/>
      <c r="AQ61" s="179"/>
      <c r="AR61" s="375">
        <f t="shared" si="10"/>
        <v>0</v>
      </c>
      <c r="AS61" s="179"/>
      <c r="AT61" s="179"/>
      <c r="AU61" s="375">
        <f t="shared" si="11"/>
        <v>0</v>
      </c>
      <c r="AV61" s="179"/>
      <c r="AW61" s="179"/>
      <c r="AX61" s="375">
        <f t="shared" si="12"/>
        <v>0</v>
      </c>
      <c r="AY61" s="179"/>
      <c r="AZ61" s="179"/>
      <c r="BA61" s="375">
        <f t="shared" si="14"/>
        <v>0</v>
      </c>
      <c r="BB61" s="179"/>
      <c r="BC61" s="179"/>
      <c r="BD61" s="375">
        <f t="shared" si="13"/>
        <v>0</v>
      </c>
      <c r="BE61" s="179"/>
      <c r="BF61" s="179"/>
      <c r="BG61" s="193">
        <f t="shared" si="15"/>
        <v>0</v>
      </c>
      <c r="BH61" s="22"/>
    </row>
    <row r="62" spans="3:100" x14ac:dyDescent="0.25">
      <c r="L62" s="62"/>
      <c r="M62" s="62"/>
      <c r="U62" s="21"/>
      <c r="V62" s="514"/>
      <c r="W62" s="36">
        <f t="shared" si="2"/>
        <v>42781</v>
      </c>
      <c r="X62" s="179"/>
      <c r="Y62" s="179"/>
      <c r="Z62" s="375">
        <f t="shared" si="4"/>
        <v>0</v>
      </c>
      <c r="AA62" s="179"/>
      <c r="AB62" s="179"/>
      <c r="AC62" s="375">
        <f t="shared" si="5"/>
        <v>0</v>
      </c>
      <c r="AD62" s="179"/>
      <c r="AE62" s="179"/>
      <c r="AF62" s="375">
        <f t="shared" si="6"/>
        <v>0</v>
      </c>
      <c r="AG62" s="179"/>
      <c r="AH62" s="179"/>
      <c r="AI62" s="375">
        <f t="shared" si="7"/>
        <v>0</v>
      </c>
      <c r="AJ62" s="179"/>
      <c r="AK62" s="179"/>
      <c r="AL62" s="375">
        <f t="shared" si="8"/>
        <v>0</v>
      </c>
      <c r="AM62" s="179"/>
      <c r="AN62" s="179"/>
      <c r="AO62" s="375">
        <f t="shared" si="9"/>
        <v>0</v>
      </c>
      <c r="AP62" s="179"/>
      <c r="AQ62" s="179"/>
      <c r="AR62" s="375">
        <f t="shared" si="10"/>
        <v>0</v>
      </c>
      <c r="AS62" s="179"/>
      <c r="AT62" s="179"/>
      <c r="AU62" s="375">
        <f t="shared" si="11"/>
        <v>0</v>
      </c>
      <c r="AV62" s="179"/>
      <c r="AW62" s="179"/>
      <c r="AX62" s="375">
        <f t="shared" si="12"/>
        <v>0</v>
      </c>
      <c r="AY62" s="179"/>
      <c r="AZ62" s="179"/>
      <c r="BA62" s="375">
        <f t="shared" si="14"/>
        <v>0</v>
      </c>
      <c r="BB62" s="179"/>
      <c r="BC62" s="179"/>
      <c r="BD62" s="375">
        <f t="shared" si="13"/>
        <v>0</v>
      </c>
      <c r="BE62" s="179"/>
      <c r="BF62" s="179"/>
      <c r="BG62" s="193">
        <f t="shared" si="15"/>
        <v>0</v>
      </c>
      <c r="BH62" s="22"/>
    </row>
    <row r="63" spans="3:100" x14ac:dyDescent="0.25">
      <c r="L63" s="62"/>
      <c r="M63" s="62"/>
      <c r="U63" s="21"/>
      <c r="V63" s="514"/>
      <c r="W63" s="36">
        <f t="shared" si="2"/>
        <v>42812</v>
      </c>
      <c r="X63" s="179"/>
      <c r="Y63" s="179"/>
      <c r="Z63" s="375">
        <f t="shared" si="4"/>
        <v>0</v>
      </c>
      <c r="AA63" s="179"/>
      <c r="AB63" s="179"/>
      <c r="AC63" s="375">
        <f t="shared" si="5"/>
        <v>0</v>
      </c>
      <c r="AD63" s="179"/>
      <c r="AE63" s="179"/>
      <c r="AF63" s="375">
        <f t="shared" si="6"/>
        <v>0</v>
      </c>
      <c r="AG63" s="179"/>
      <c r="AH63" s="179"/>
      <c r="AI63" s="375">
        <f t="shared" si="7"/>
        <v>0</v>
      </c>
      <c r="AJ63" s="179"/>
      <c r="AK63" s="179"/>
      <c r="AL63" s="375">
        <f t="shared" si="8"/>
        <v>0</v>
      </c>
      <c r="AM63" s="179"/>
      <c r="AN63" s="179"/>
      <c r="AO63" s="375">
        <f t="shared" si="9"/>
        <v>0</v>
      </c>
      <c r="AP63" s="179"/>
      <c r="AQ63" s="179"/>
      <c r="AR63" s="375">
        <f t="shared" si="10"/>
        <v>0</v>
      </c>
      <c r="AS63" s="179"/>
      <c r="AT63" s="179"/>
      <c r="AU63" s="375">
        <f t="shared" si="11"/>
        <v>0</v>
      </c>
      <c r="AV63" s="179"/>
      <c r="AW63" s="179"/>
      <c r="AX63" s="375">
        <f t="shared" si="12"/>
        <v>0</v>
      </c>
      <c r="AY63" s="179"/>
      <c r="AZ63" s="179"/>
      <c r="BA63" s="375">
        <f t="shared" si="14"/>
        <v>0</v>
      </c>
      <c r="BB63" s="179"/>
      <c r="BC63" s="179"/>
      <c r="BD63" s="375">
        <f t="shared" si="13"/>
        <v>0</v>
      </c>
      <c r="BE63" s="179"/>
      <c r="BF63" s="179"/>
      <c r="BG63" s="193">
        <f t="shared" si="15"/>
        <v>0</v>
      </c>
      <c r="BH63" s="22"/>
    </row>
    <row r="64" spans="3:100" x14ac:dyDescent="0.25">
      <c r="L64" s="62"/>
      <c r="M64" s="62"/>
      <c r="U64" s="21"/>
      <c r="V64" s="514"/>
      <c r="W64" s="36">
        <f t="shared" si="2"/>
        <v>42843</v>
      </c>
      <c r="X64" s="179"/>
      <c r="Y64" s="179"/>
      <c r="Z64" s="375">
        <f t="shared" si="4"/>
        <v>0</v>
      </c>
      <c r="AA64" s="179"/>
      <c r="AB64" s="179"/>
      <c r="AC64" s="375">
        <f t="shared" si="5"/>
        <v>0</v>
      </c>
      <c r="AD64" s="179"/>
      <c r="AE64" s="179"/>
      <c r="AF64" s="375">
        <f t="shared" si="6"/>
        <v>0</v>
      </c>
      <c r="AG64" s="179"/>
      <c r="AH64" s="179"/>
      <c r="AI64" s="375">
        <f t="shared" si="7"/>
        <v>0</v>
      </c>
      <c r="AJ64" s="179"/>
      <c r="AK64" s="179"/>
      <c r="AL64" s="375">
        <f t="shared" si="8"/>
        <v>0</v>
      </c>
      <c r="AM64" s="179"/>
      <c r="AN64" s="179"/>
      <c r="AO64" s="375">
        <f t="shared" si="9"/>
        <v>0</v>
      </c>
      <c r="AP64" s="179"/>
      <c r="AQ64" s="179"/>
      <c r="AR64" s="375">
        <f t="shared" si="10"/>
        <v>0</v>
      </c>
      <c r="AS64" s="179"/>
      <c r="AT64" s="179"/>
      <c r="AU64" s="375">
        <f t="shared" si="11"/>
        <v>0</v>
      </c>
      <c r="AV64" s="179"/>
      <c r="AW64" s="179"/>
      <c r="AX64" s="375">
        <f t="shared" si="12"/>
        <v>0</v>
      </c>
      <c r="AY64" s="179"/>
      <c r="AZ64" s="179"/>
      <c r="BA64" s="375">
        <f t="shared" si="14"/>
        <v>0</v>
      </c>
      <c r="BB64" s="179"/>
      <c r="BC64" s="179"/>
      <c r="BD64" s="375">
        <f t="shared" si="13"/>
        <v>0</v>
      </c>
      <c r="BE64" s="179"/>
      <c r="BF64" s="179"/>
      <c r="BG64" s="193">
        <f t="shared" si="15"/>
        <v>0</v>
      </c>
      <c r="BH64" s="22"/>
    </row>
    <row r="65" spans="12:60" x14ac:dyDescent="0.25">
      <c r="L65" s="62"/>
      <c r="M65" s="62"/>
      <c r="U65" s="21"/>
      <c r="V65" s="514"/>
      <c r="W65" s="36">
        <f t="shared" si="2"/>
        <v>42874</v>
      </c>
      <c r="X65" s="179"/>
      <c r="Y65" s="179"/>
      <c r="Z65" s="375">
        <f t="shared" si="4"/>
        <v>0</v>
      </c>
      <c r="AA65" s="179"/>
      <c r="AB65" s="179"/>
      <c r="AC65" s="375">
        <f t="shared" si="5"/>
        <v>0</v>
      </c>
      <c r="AD65" s="179"/>
      <c r="AE65" s="179"/>
      <c r="AF65" s="375">
        <f t="shared" si="6"/>
        <v>0</v>
      </c>
      <c r="AG65" s="179"/>
      <c r="AH65" s="179"/>
      <c r="AI65" s="375">
        <f t="shared" si="7"/>
        <v>0</v>
      </c>
      <c r="AJ65" s="179"/>
      <c r="AK65" s="179"/>
      <c r="AL65" s="375">
        <f t="shared" si="8"/>
        <v>0</v>
      </c>
      <c r="AM65" s="179"/>
      <c r="AN65" s="179"/>
      <c r="AO65" s="375">
        <f t="shared" si="9"/>
        <v>0</v>
      </c>
      <c r="AP65" s="179"/>
      <c r="AQ65" s="179"/>
      <c r="AR65" s="375">
        <f t="shared" si="10"/>
        <v>0</v>
      </c>
      <c r="AS65" s="179"/>
      <c r="AT65" s="179"/>
      <c r="AU65" s="375">
        <f t="shared" si="11"/>
        <v>0</v>
      </c>
      <c r="AV65" s="179"/>
      <c r="AW65" s="179"/>
      <c r="AX65" s="375">
        <f t="shared" si="12"/>
        <v>0</v>
      </c>
      <c r="AY65" s="179"/>
      <c r="AZ65" s="179"/>
      <c r="BA65" s="375">
        <f t="shared" si="14"/>
        <v>0</v>
      </c>
      <c r="BB65" s="179"/>
      <c r="BC65" s="179"/>
      <c r="BD65" s="375">
        <f t="shared" si="13"/>
        <v>0</v>
      </c>
      <c r="BE65" s="179"/>
      <c r="BF65" s="179"/>
      <c r="BG65" s="193">
        <f t="shared" si="15"/>
        <v>0</v>
      </c>
      <c r="BH65" s="22"/>
    </row>
    <row r="66" spans="12:60" x14ac:dyDescent="0.25">
      <c r="L66" s="62"/>
      <c r="M66" s="62"/>
      <c r="U66" s="21"/>
      <c r="V66" s="514"/>
      <c r="W66" s="36">
        <f t="shared" si="2"/>
        <v>42905</v>
      </c>
      <c r="X66" s="179"/>
      <c r="Y66" s="179"/>
      <c r="Z66" s="375">
        <f t="shared" si="4"/>
        <v>0</v>
      </c>
      <c r="AA66" s="179"/>
      <c r="AB66" s="179"/>
      <c r="AC66" s="375">
        <f t="shared" si="5"/>
        <v>0</v>
      </c>
      <c r="AD66" s="179"/>
      <c r="AE66" s="179"/>
      <c r="AF66" s="375">
        <f t="shared" si="6"/>
        <v>0</v>
      </c>
      <c r="AG66" s="179"/>
      <c r="AH66" s="179"/>
      <c r="AI66" s="375">
        <f t="shared" si="7"/>
        <v>0</v>
      </c>
      <c r="AJ66" s="179"/>
      <c r="AK66" s="179"/>
      <c r="AL66" s="375">
        <f t="shared" si="8"/>
        <v>0</v>
      </c>
      <c r="AM66" s="179"/>
      <c r="AN66" s="179"/>
      <c r="AO66" s="375">
        <f t="shared" si="9"/>
        <v>0</v>
      </c>
      <c r="AP66" s="179"/>
      <c r="AQ66" s="179"/>
      <c r="AR66" s="375">
        <f t="shared" si="10"/>
        <v>0</v>
      </c>
      <c r="AS66" s="179"/>
      <c r="AT66" s="179"/>
      <c r="AU66" s="375">
        <f t="shared" si="11"/>
        <v>0</v>
      </c>
      <c r="AV66" s="179"/>
      <c r="AW66" s="179"/>
      <c r="AX66" s="375">
        <f t="shared" si="12"/>
        <v>0</v>
      </c>
      <c r="AY66" s="179"/>
      <c r="AZ66" s="179"/>
      <c r="BA66" s="375">
        <f t="shared" si="14"/>
        <v>0</v>
      </c>
      <c r="BB66" s="179"/>
      <c r="BC66" s="179"/>
      <c r="BD66" s="375">
        <f t="shared" si="13"/>
        <v>0</v>
      </c>
      <c r="BE66" s="179"/>
      <c r="BF66" s="179"/>
      <c r="BG66" s="193">
        <f t="shared" si="15"/>
        <v>0</v>
      </c>
      <c r="BH66" s="22"/>
    </row>
    <row r="67" spans="12:60" x14ac:dyDescent="0.25">
      <c r="L67" s="62"/>
      <c r="M67" s="62"/>
      <c r="U67" s="21"/>
      <c r="V67" s="514"/>
      <c r="W67" s="36">
        <f t="shared" si="2"/>
        <v>42936</v>
      </c>
      <c r="X67" s="179"/>
      <c r="Y67" s="179"/>
      <c r="Z67" s="375">
        <f t="shared" si="4"/>
        <v>0</v>
      </c>
      <c r="AA67" s="179"/>
      <c r="AB67" s="179"/>
      <c r="AC67" s="375">
        <f t="shared" si="5"/>
        <v>0</v>
      </c>
      <c r="AD67" s="179"/>
      <c r="AE67" s="179"/>
      <c r="AF67" s="375">
        <f t="shared" si="6"/>
        <v>0</v>
      </c>
      <c r="AG67" s="179"/>
      <c r="AH67" s="179"/>
      <c r="AI67" s="375">
        <f t="shared" si="7"/>
        <v>0</v>
      </c>
      <c r="AJ67" s="179"/>
      <c r="AK67" s="179"/>
      <c r="AL67" s="375">
        <f t="shared" si="8"/>
        <v>0</v>
      </c>
      <c r="AM67" s="179"/>
      <c r="AN67" s="179"/>
      <c r="AO67" s="375">
        <f t="shared" si="9"/>
        <v>0</v>
      </c>
      <c r="AP67" s="179"/>
      <c r="AQ67" s="179"/>
      <c r="AR67" s="375">
        <f t="shared" si="10"/>
        <v>0</v>
      </c>
      <c r="AS67" s="179"/>
      <c r="AT67" s="179"/>
      <c r="AU67" s="375">
        <f t="shared" si="11"/>
        <v>0</v>
      </c>
      <c r="AV67" s="179"/>
      <c r="AW67" s="179"/>
      <c r="AX67" s="375">
        <f t="shared" si="12"/>
        <v>0</v>
      </c>
      <c r="AY67" s="179"/>
      <c r="AZ67" s="179"/>
      <c r="BA67" s="375">
        <f t="shared" si="14"/>
        <v>0</v>
      </c>
      <c r="BB67" s="179"/>
      <c r="BC67" s="179"/>
      <c r="BD67" s="375">
        <f t="shared" si="13"/>
        <v>0</v>
      </c>
      <c r="BE67" s="179"/>
      <c r="BF67" s="179"/>
      <c r="BG67" s="193">
        <f t="shared" si="15"/>
        <v>0</v>
      </c>
      <c r="BH67" s="22"/>
    </row>
    <row r="68" spans="12:60" x14ac:dyDescent="0.25">
      <c r="L68" s="62"/>
      <c r="M68" s="62"/>
      <c r="U68" s="21"/>
      <c r="V68" s="514"/>
      <c r="W68" s="36">
        <f t="shared" si="2"/>
        <v>42967</v>
      </c>
      <c r="X68" s="179"/>
      <c r="Y68" s="179"/>
      <c r="Z68" s="375">
        <f t="shared" si="4"/>
        <v>0</v>
      </c>
      <c r="AA68" s="179"/>
      <c r="AB68" s="179"/>
      <c r="AC68" s="375">
        <f t="shared" si="5"/>
        <v>0</v>
      </c>
      <c r="AD68" s="179"/>
      <c r="AE68" s="179"/>
      <c r="AF68" s="375">
        <f t="shared" si="6"/>
        <v>0</v>
      </c>
      <c r="AG68" s="179"/>
      <c r="AH68" s="179"/>
      <c r="AI68" s="375">
        <f t="shared" si="7"/>
        <v>0</v>
      </c>
      <c r="AJ68" s="179"/>
      <c r="AK68" s="179"/>
      <c r="AL68" s="375">
        <f t="shared" si="8"/>
        <v>0</v>
      </c>
      <c r="AM68" s="179"/>
      <c r="AN68" s="179"/>
      <c r="AO68" s="375">
        <f t="shared" si="9"/>
        <v>0</v>
      </c>
      <c r="AP68" s="179"/>
      <c r="AQ68" s="179"/>
      <c r="AR68" s="375">
        <f t="shared" si="10"/>
        <v>0</v>
      </c>
      <c r="AS68" s="179"/>
      <c r="AT68" s="179"/>
      <c r="AU68" s="375">
        <f t="shared" si="11"/>
        <v>0</v>
      </c>
      <c r="AV68" s="179"/>
      <c r="AW68" s="179"/>
      <c r="AX68" s="375">
        <f t="shared" si="12"/>
        <v>0</v>
      </c>
      <c r="AY68" s="179"/>
      <c r="AZ68" s="179"/>
      <c r="BA68" s="375">
        <f t="shared" si="14"/>
        <v>0</v>
      </c>
      <c r="BB68" s="179"/>
      <c r="BC68" s="179"/>
      <c r="BD68" s="375">
        <f t="shared" si="13"/>
        <v>0</v>
      </c>
      <c r="BE68" s="179"/>
      <c r="BF68" s="179"/>
      <c r="BG68" s="193">
        <f t="shared" si="15"/>
        <v>0</v>
      </c>
      <c r="BH68" s="22"/>
    </row>
    <row r="69" spans="12:60" x14ac:dyDescent="0.25">
      <c r="L69" s="62"/>
      <c r="M69" s="62"/>
      <c r="U69" s="21"/>
      <c r="V69" s="514"/>
      <c r="W69" s="36">
        <f t="shared" si="2"/>
        <v>42998</v>
      </c>
      <c r="X69" s="179"/>
      <c r="Y69" s="179"/>
      <c r="Z69" s="375">
        <f t="shared" si="4"/>
        <v>0</v>
      </c>
      <c r="AA69" s="179"/>
      <c r="AB69" s="179"/>
      <c r="AC69" s="375">
        <f t="shared" si="5"/>
        <v>0</v>
      </c>
      <c r="AD69" s="179"/>
      <c r="AE69" s="179"/>
      <c r="AF69" s="375">
        <f t="shared" si="6"/>
        <v>0</v>
      </c>
      <c r="AG69" s="179"/>
      <c r="AH69" s="179"/>
      <c r="AI69" s="375">
        <f t="shared" si="7"/>
        <v>0</v>
      </c>
      <c r="AJ69" s="179"/>
      <c r="AK69" s="179"/>
      <c r="AL69" s="375">
        <f t="shared" si="8"/>
        <v>0</v>
      </c>
      <c r="AM69" s="179"/>
      <c r="AN69" s="179"/>
      <c r="AO69" s="375">
        <f t="shared" si="9"/>
        <v>0</v>
      </c>
      <c r="AP69" s="179"/>
      <c r="AQ69" s="179"/>
      <c r="AR69" s="375">
        <f t="shared" si="10"/>
        <v>0</v>
      </c>
      <c r="AS69" s="179"/>
      <c r="AT69" s="179"/>
      <c r="AU69" s="375">
        <f t="shared" si="11"/>
        <v>0</v>
      </c>
      <c r="AV69" s="179"/>
      <c r="AW69" s="179"/>
      <c r="AX69" s="375">
        <f t="shared" si="12"/>
        <v>0</v>
      </c>
      <c r="AY69" s="179"/>
      <c r="AZ69" s="179"/>
      <c r="BA69" s="375">
        <f t="shared" si="14"/>
        <v>0</v>
      </c>
      <c r="BB69" s="179"/>
      <c r="BC69" s="179"/>
      <c r="BD69" s="375">
        <f t="shared" si="13"/>
        <v>0</v>
      </c>
      <c r="BE69" s="179"/>
      <c r="BF69" s="179"/>
      <c r="BG69" s="193">
        <f t="shared" si="15"/>
        <v>0</v>
      </c>
      <c r="BH69" s="22"/>
    </row>
    <row r="70" spans="12:60" x14ac:dyDescent="0.25">
      <c r="L70" s="62"/>
      <c r="M70" s="62"/>
      <c r="U70" s="21"/>
      <c r="V70" s="514"/>
      <c r="W70" s="36">
        <f t="shared" si="2"/>
        <v>43029</v>
      </c>
      <c r="X70" s="179"/>
      <c r="Y70" s="179"/>
      <c r="Z70" s="375">
        <f t="shared" si="4"/>
        <v>0</v>
      </c>
      <c r="AA70" s="179"/>
      <c r="AB70" s="179"/>
      <c r="AC70" s="375">
        <f t="shared" si="5"/>
        <v>0</v>
      </c>
      <c r="AD70" s="179"/>
      <c r="AE70" s="179"/>
      <c r="AF70" s="375">
        <f t="shared" si="6"/>
        <v>0</v>
      </c>
      <c r="AG70" s="179"/>
      <c r="AH70" s="179"/>
      <c r="AI70" s="375">
        <f t="shared" si="7"/>
        <v>0</v>
      </c>
      <c r="AJ70" s="179"/>
      <c r="AK70" s="179"/>
      <c r="AL70" s="375">
        <f t="shared" si="8"/>
        <v>0</v>
      </c>
      <c r="AM70" s="179"/>
      <c r="AN70" s="179"/>
      <c r="AO70" s="375">
        <f t="shared" si="9"/>
        <v>0</v>
      </c>
      <c r="AP70" s="179"/>
      <c r="AQ70" s="179"/>
      <c r="AR70" s="375">
        <f t="shared" si="10"/>
        <v>0</v>
      </c>
      <c r="AS70" s="179"/>
      <c r="AT70" s="179"/>
      <c r="AU70" s="375">
        <f t="shared" si="11"/>
        <v>0</v>
      </c>
      <c r="AV70" s="179"/>
      <c r="AW70" s="179"/>
      <c r="AX70" s="375">
        <f t="shared" si="12"/>
        <v>0</v>
      </c>
      <c r="AY70" s="179"/>
      <c r="AZ70" s="179"/>
      <c r="BA70" s="375">
        <f t="shared" si="14"/>
        <v>0</v>
      </c>
      <c r="BB70" s="179"/>
      <c r="BC70" s="179"/>
      <c r="BD70" s="375">
        <f t="shared" si="13"/>
        <v>0</v>
      </c>
      <c r="BE70" s="179"/>
      <c r="BF70" s="179"/>
      <c r="BG70" s="193">
        <f t="shared" si="15"/>
        <v>0</v>
      </c>
      <c r="BH70" s="22"/>
    </row>
    <row r="71" spans="12:60" x14ac:dyDescent="0.25">
      <c r="L71" s="62"/>
      <c r="M71" s="62"/>
      <c r="U71" s="21"/>
      <c r="V71" s="514"/>
      <c r="W71" s="36">
        <f t="shared" si="2"/>
        <v>43060</v>
      </c>
      <c r="X71" s="179"/>
      <c r="Y71" s="179"/>
      <c r="Z71" s="375">
        <f t="shared" si="4"/>
        <v>0</v>
      </c>
      <c r="AA71" s="179"/>
      <c r="AB71" s="179"/>
      <c r="AC71" s="375">
        <f t="shared" si="5"/>
        <v>0</v>
      </c>
      <c r="AD71" s="179"/>
      <c r="AE71" s="179"/>
      <c r="AF71" s="375">
        <f t="shared" si="6"/>
        <v>0</v>
      </c>
      <c r="AG71" s="179"/>
      <c r="AH71" s="179"/>
      <c r="AI71" s="375">
        <f t="shared" si="7"/>
        <v>0</v>
      </c>
      <c r="AJ71" s="179"/>
      <c r="AK71" s="179"/>
      <c r="AL71" s="375">
        <f t="shared" si="8"/>
        <v>0</v>
      </c>
      <c r="AM71" s="179"/>
      <c r="AN71" s="179"/>
      <c r="AO71" s="375">
        <f t="shared" si="9"/>
        <v>0</v>
      </c>
      <c r="AP71" s="179"/>
      <c r="AQ71" s="179"/>
      <c r="AR71" s="375">
        <f t="shared" si="10"/>
        <v>0</v>
      </c>
      <c r="AS71" s="179"/>
      <c r="AT71" s="179"/>
      <c r="AU71" s="375">
        <f t="shared" si="11"/>
        <v>0</v>
      </c>
      <c r="AV71" s="179"/>
      <c r="AW71" s="179"/>
      <c r="AX71" s="375">
        <f t="shared" si="12"/>
        <v>0</v>
      </c>
      <c r="AY71" s="179"/>
      <c r="AZ71" s="179"/>
      <c r="BA71" s="375">
        <f t="shared" si="14"/>
        <v>0</v>
      </c>
      <c r="BB71" s="179"/>
      <c r="BC71" s="179"/>
      <c r="BD71" s="375">
        <f t="shared" si="13"/>
        <v>0</v>
      </c>
      <c r="BE71" s="179"/>
      <c r="BF71" s="179"/>
      <c r="BG71" s="193">
        <f t="shared" si="15"/>
        <v>0</v>
      </c>
      <c r="BH71" s="22"/>
    </row>
    <row r="72" spans="12:60" x14ac:dyDescent="0.25">
      <c r="L72" s="62"/>
      <c r="M72" s="62"/>
      <c r="U72" s="21"/>
      <c r="V72" s="514"/>
      <c r="W72" s="36">
        <f t="shared" si="2"/>
        <v>43091</v>
      </c>
      <c r="X72" s="179"/>
      <c r="Y72" s="179"/>
      <c r="Z72" s="375">
        <f t="shared" si="4"/>
        <v>0</v>
      </c>
      <c r="AA72" s="179"/>
      <c r="AB72" s="179"/>
      <c r="AC72" s="375">
        <f t="shared" si="5"/>
        <v>0</v>
      </c>
      <c r="AD72" s="179"/>
      <c r="AE72" s="179"/>
      <c r="AF72" s="375">
        <f t="shared" si="6"/>
        <v>0</v>
      </c>
      <c r="AG72" s="179"/>
      <c r="AH72" s="179"/>
      <c r="AI72" s="375">
        <f t="shared" si="7"/>
        <v>0</v>
      </c>
      <c r="AJ72" s="179"/>
      <c r="AK72" s="179"/>
      <c r="AL72" s="375">
        <f t="shared" si="8"/>
        <v>0</v>
      </c>
      <c r="AM72" s="179"/>
      <c r="AN72" s="179"/>
      <c r="AO72" s="375">
        <f t="shared" si="9"/>
        <v>0</v>
      </c>
      <c r="AP72" s="179"/>
      <c r="AQ72" s="179"/>
      <c r="AR72" s="375">
        <f t="shared" si="10"/>
        <v>0</v>
      </c>
      <c r="AS72" s="179"/>
      <c r="AT72" s="179"/>
      <c r="AU72" s="375">
        <f t="shared" si="11"/>
        <v>0</v>
      </c>
      <c r="AV72" s="179"/>
      <c r="AW72" s="179"/>
      <c r="AX72" s="375">
        <f t="shared" si="12"/>
        <v>0</v>
      </c>
      <c r="AY72" s="179"/>
      <c r="AZ72" s="179"/>
      <c r="BA72" s="375">
        <f t="shared" si="14"/>
        <v>0</v>
      </c>
      <c r="BB72" s="179"/>
      <c r="BC72" s="179"/>
      <c r="BD72" s="375">
        <f t="shared" si="13"/>
        <v>0</v>
      </c>
      <c r="BE72" s="179"/>
      <c r="BF72" s="179"/>
      <c r="BG72" s="193">
        <f t="shared" si="15"/>
        <v>0</v>
      </c>
      <c r="BH72" s="22"/>
    </row>
    <row r="73" spans="12:60" x14ac:dyDescent="0.25">
      <c r="L73" s="62"/>
      <c r="M73" s="62"/>
      <c r="U73" s="21"/>
      <c r="V73" s="514"/>
      <c r="W73" s="36">
        <f t="shared" si="2"/>
        <v>43122</v>
      </c>
      <c r="X73" s="179"/>
      <c r="Y73" s="179"/>
      <c r="Z73" s="375">
        <f t="shared" si="4"/>
        <v>0</v>
      </c>
      <c r="AA73" s="179"/>
      <c r="AB73" s="179"/>
      <c r="AC73" s="375">
        <f t="shared" si="5"/>
        <v>0</v>
      </c>
      <c r="AD73" s="179"/>
      <c r="AE73" s="179"/>
      <c r="AF73" s="375">
        <f t="shared" si="6"/>
        <v>0</v>
      </c>
      <c r="AG73" s="179"/>
      <c r="AH73" s="179"/>
      <c r="AI73" s="375">
        <f t="shared" si="7"/>
        <v>0</v>
      </c>
      <c r="AJ73" s="179"/>
      <c r="AK73" s="179"/>
      <c r="AL73" s="375">
        <f t="shared" si="8"/>
        <v>0</v>
      </c>
      <c r="AM73" s="179"/>
      <c r="AN73" s="179"/>
      <c r="AO73" s="375">
        <f t="shared" si="9"/>
        <v>0</v>
      </c>
      <c r="AP73" s="179"/>
      <c r="AQ73" s="179"/>
      <c r="AR73" s="375">
        <f t="shared" si="10"/>
        <v>0</v>
      </c>
      <c r="AS73" s="179"/>
      <c r="AT73" s="179"/>
      <c r="AU73" s="375">
        <f t="shared" si="11"/>
        <v>0</v>
      </c>
      <c r="AV73" s="179"/>
      <c r="AW73" s="179"/>
      <c r="AX73" s="375">
        <f t="shared" si="12"/>
        <v>0</v>
      </c>
      <c r="AY73" s="179"/>
      <c r="AZ73" s="179"/>
      <c r="BA73" s="375">
        <f t="shared" si="14"/>
        <v>0</v>
      </c>
      <c r="BB73" s="179"/>
      <c r="BC73" s="179"/>
      <c r="BD73" s="375">
        <f t="shared" si="13"/>
        <v>0</v>
      </c>
      <c r="BE73" s="179"/>
      <c r="BF73" s="179"/>
      <c r="BG73" s="193">
        <f t="shared" si="15"/>
        <v>0</v>
      </c>
      <c r="BH73" s="22"/>
    </row>
    <row r="74" spans="12:60" x14ac:dyDescent="0.25">
      <c r="L74" s="62"/>
      <c r="M74" s="62"/>
      <c r="N74" s="62"/>
      <c r="U74" s="21"/>
      <c r="V74" s="514"/>
      <c r="W74" s="36">
        <f t="shared" si="2"/>
        <v>43153</v>
      </c>
      <c r="X74" s="179"/>
      <c r="Y74" s="179"/>
      <c r="Z74" s="375">
        <f t="shared" si="4"/>
        <v>0</v>
      </c>
      <c r="AA74" s="179"/>
      <c r="AB74" s="179"/>
      <c r="AC74" s="375">
        <f t="shared" si="5"/>
        <v>0</v>
      </c>
      <c r="AD74" s="179"/>
      <c r="AE74" s="179"/>
      <c r="AF74" s="375">
        <f t="shared" si="6"/>
        <v>0</v>
      </c>
      <c r="AG74" s="179"/>
      <c r="AH74" s="179"/>
      <c r="AI74" s="375">
        <f t="shared" si="7"/>
        <v>0</v>
      </c>
      <c r="AJ74" s="179"/>
      <c r="AK74" s="179"/>
      <c r="AL74" s="375">
        <f t="shared" si="8"/>
        <v>0</v>
      </c>
      <c r="AM74" s="179"/>
      <c r="AN74" s="179"/>
      <c r="AO74" s="375">
        <f t="shared" si="9"/>
        <v>0</v>
      </c>
      <c r="AP74" s="179"/>
      <c r="AQ74" s="179"/>
      <c r="AR74" s="375">
        <f t="shared" si="10"/>
        <v>0</v>
      </c>
      <c r="AS74" s="179"/>
      <c r="AT74" s="179"/>
      <c r="AU74" s="375">
        <f t="shared" si="11"/>
        <v>0</v>
      </c>
      <c r="AV74" s="179"/>
      <c r="AW74" s="179"/>
      <c r="AX74" s="375">
        <f t="shared" si="12"/>
        <v>0</v>
      </c>
      <c r="AY74" s="179"/>
      <c r="AZ74" s="179"/>
      <c r="BA74" s="375">
        <f t="shared" si="14"/>
        <v>0</v>
      </c>
      <c r="BB74" s="179"/>
      <c r="BC74" s="179"/>
      <c r="BD74" s="375">
        <f t="shared" si="13"/>
        <v>0</v>
      </c>
      <c r="BE74" s="179"/>
      <c r="BF74" s="179"/>
      <c r="BG74" s="193">
        <f t="shared" si="15"/>
        <v>0</v>
      </c>
      <c r="BH74" s="22"/>
    </row>
    <row r="75" spans="12:60" x14ac:dyDescent="0.25">
      <c r="S75" s="14"/>
      <c r="U75" s="21"/>
      <c r="V75" s="514"/>
      <c r="W75" s="36">
        <f t="shared" si="2"/>
        <v>43184</v>
      </c>
      <c r="X75" s="179"/>
      <c r="Y75" s="179"/>
      <c r="Z75" s="375">
        <f t="shared" si="4"/>
        <v>0</v>
      </c>
      <c r="AA75" s="179"/>
      <c r="AB75" s="179"/>
      <c r="AC75" s="375">
        <f t="shared" si="5"/>
        <v>0</v>
      </c>
      <c r="AD75" s="179"/>
      <c r="AE75" s="179"/>
      <c r="AF75" s="375">
        <f t="shared" si="6"/>
        <v>0</v>
      </c>
      <c r="AG75" s="179"/>
      <c r="AH75" s="179"/>
      <c r="AI75" s="375">
        <f t="shared" si="7"/>
        <v>0</v>
      </c>
      <c r="AJ75" s="179"/>
      <c r="AK75" s="179"/>
      <c r="AL75" s="375">
        <f t="shared" si="8"/>
        <v>0</v>
      </c>
      <c r="AM75" s="179"/>
      <c r="AN75" s="179"/>
      <c r="AO75" s="375">
        <f t="shared" si="9"/>
        <v>0</v>
      </c>
      <c r="AP75" s="179"/>
      <c r="AQ75" s="179"/>
      <c r="AR75" s="375">
        <f t="shared" si="10"/>
        <v>0</v>
      </c>
      <c r="AS75" s="179"/>
      <c r="AT75" s="179"/>
      <c r="AU75" s="375">
        <f t="shared" si="11"/>
        <v>0</v>
      </c>
      <c r="AV75" s="179"/>
      <c r="AW75" s="179"/>
      <c r="AX75" s="375">
        <f t="shared" si="12"/>
        <v>0</v>
      </c>
      <c r="AY75" s="179"/>
      <c r="AZ75" s="179"/>
      <c r="BA75" s="375">
        <f t="shared" si="14"/>
        <v>0</v>
      </c>
      <c r="BB75" s="179"/>
      <c r="BC75" s="179"/>
      <c r="BD75" s="375">
        <f t="shared" si="13"/>
        <v>0</v>
      </c>
      <c r="BE75" s="179"/>
      <c r="BF75" s="179"/>
      <c r="BG75" s="193">
        <f t="shared" si="15"/>
        <v>0</v>
      </c>
      <c r="BH75" s="22"/>
    </row>
    <row r="76" spans="12:60" x14ac:dyDescent="0.25">
      <c r="U76" s="21"/>
      <c r="V76" s="514"/>
      <c r="W76" s="36">
        <f t="shared" si="2"/>
        <v>43215</v>
      </c>
      <c r="X76" s="179"/>
      <c r="Y76" s="179"/>
      <c r="Z76" s="375">
        <f t="shared" si="4"/>
        <v>0</v>
      </c>
      <c r="AA76" s="179"/>
      <c r="AB76" s="179"/>
      <c r="AC76" s="375">
        <f t="shared" si="5"/>
        <v>0</v>
      </c>
      <c r="AD76" s="179"/>
      <c r="AE76" s="179"/>
      <c r="AF76" s="375">
        <f t="shared" si="6"/>
        <v>0</v>
      </c>
      <c r="AG76" s="179"/>
      <c r="AH76" s="179"/>
      <c r="AI76" s="375">
        <f t="shared" si="7"/>
        <v>0</v>
      </c>
      <c r="AJ76" s="179"/>
      <c r="AK76" s="179"/>
      <c r="AL76" s="375">
        <f t="shared" si="8"/>
        <v>0</v>
      </c>
      <c r="AM76" s="179"/>
      <c r="AN76" s="179"/>
      <c r="AO76" s="375">
        <f t="shared" si="9"/>
        <v>0</v>
      </c>
      <c r="AP76" s="179"/>
      <c r="AQ76" s="179"/>
      <c r="AR76" s="375">
        <f t="shared" si="10"/>
        <v>0</v>
      </c>
      <c r="AS76" s="179"/>
      <c r="AT76" s="179"/>
      <c r="AU76" s="375">
        <f t="shared" si="11"/>
        <v>0</v>
      </c>
      <c r="AV76" s="179"/>
      <c r="AW76" s="179"/>
      <c r="AX76" s="375">
        <f t="shared" si="12"/>
        <v>0</v>
      </c>
      <c r="AY76" s="179"/>
      <c r="AZ76" s="179"/>
      <c r="BA76" s="375">
        <f t="shared" si="14"/>
        <v>0</v>
      </c>
      <c r="BB76" s="179"/>
      <c r="BC76" s="179"/>
      <c r="BD76" s="375">
        <f t="shared" si="13"/>
        <v>0</v>
      </c>
      <c r="BE76" s="179"/>
      <c r="BF76" s="179"/>
      <c r="BG76" s="193">
        <f t="shared" si="15"/>
        <v>0</v>
      </c>
      <c r="BH76" s="22"/>
    </row>
    <row r="77" spans="12:60" x14ac:dyDescent="0.25">
      <c r="U77" s="21"/>
      <c r="V77" s="514"/>
      <c r="W77" s="36">
        <f t="shared" si="2"/>
        <v>43246</v>
      </c>
      <c r="X77" s="179"/>
      <c r="Y77" s="179"/>
      <c r="Z77" s="375">
        <f t="shared" si="4"/>
        <v>0</v>
      </c>
      <c r="AA77" s="179"/>
      <c r="AB77" s="179"/>
      <c r="AC77" s="375">
        <f t="shared" si="5"/>
        <v>0</v>
      </c>
      <c r="AD77" s="179"/>
      <c r="AE77" s="179"/>
      <c r="AF77" s="375">
        <f t="shared" si="6"/>
        <v>0</v>
      </c>
      <c r="AG77" s="179"/>
      <c r="AH77" s="179"/>
      <c r="AI77" s="375">
        <f t="shared" si="7"/>
        <v>0</v>
      </c>
      <c r="AJ77" s="179"/>
      <c r="AK77" s="179"/>
      <c r="AL77" s="375">
        <f t="shared" si="8"/>
        <v>0</v>
      </c>
      <c r="AM77" s="179"/>
      <c r="AN77" s="179"/>
      <c r="AO77" s="375">
        <f t="shared" si="9"/>
        <v>0</v>
      </c>
      <c r="AP77" s="179"/>
      <c r="AQ77" s="179"/>
      <c r="AR77" s="375">
        <f t="shared" si="10"/>
        <v>0</v>
      </c>
      <c r="AS77" s="179"/>
      <c r="AT77" s="179"/>
      <c r="AU77" s="375">
        <f t="shared" si="11"/>
        <v>0</v>
      </c>
      <c r="AV77" s="179"/>
      <c r="AW77" s="179"/>
      <c r="AX77" s="375">
        <f t="shared" si="12"/>
        <v>0</v>
      </c>
      <c r="AY77" s="179"/>
      <c r="AZ77" s="179"/>
      <c r="BA77" s="375">
        <f t="shared" si="14"/>
        <v>0</v>
      </c>
      <c r="BB77" s="179"/>
      <c r="BC77" s="179"/>
      <c r="BD77" s="375">
        <f t="shared" si="13"/>
        <v>0</v>
      </c>
      <c r="BE77" s="179"/>
      <c r="BF77" s="179"/>
      <c r="BG77" s="193">
        <f t="shared" si="15"/>
        <v>0</v>
      </c>
      <c r="BH77" s="22"/>
    </row>
    <row r="78" spans="12:60" x14ac:dyDescent="0.25">
      <c r="U78" s="21"/>
      <c r="V78" s="514"/>
      <c r="W78" s="36">
        <f t="shared" si="2"/>
        <v>43277</v>
      </c>
      <c r="X78" s="179"/>
      <c r="Y78" s="179"/>
      <c r="Z78" s="375">
        <f t="shared" si="4"/>
        <v>0</v>
      </c>
      <c r="AA78" s="179"/>
      <c r="AB78" s="179"/>
      <c r="AC78" s="375">
        <f t="shared" si="5"/>
        <v>0</v>
      </c>
      <c r="AD78" s="179"/>
      <c r="AE78" s="179"/>
      <c r="AF78" s="375">
        <f t="shared" si="6"/>
        <v>0</v>
      </c>
      <c r="AG78" s="179"/>
      <c r="AH78" s="179"/>
      <c r="AI78" s="375">
        <f t="shared" si="7"/>
        <v>0</v>
      </c>
      <c r="AJ78" s="179"/>
      <c r="AK78" s="179"/>
      <c r="AL78" s="375">
        <f t="shared" si="8"/>
        <v>0</v>
      </c>
      <c r="AM78" s="179"/>
      <c r="AN78" s="179"/>
      <c r="AO78" s="375">
        <f t="shared" si="9"/>
        <v>0</v>
      </c>
      <c r="AP78" s="179"/>
      <c r="AQ78" s="179"/>
      <c r="AR78" s="375">
        <f t="shared" si="10"/>
        <v>0</v>
      </c>
      <c r="AS78" s="179"/>
      <c r="AT78" s="179"/>
      <c r="AU78" s="375">
        <f t="shared" si="11"/>
        <v>0</v>
      </c>
      <c r="AV78" s="179"/>
      <c r="AW78" s="179"/>
      <c r="AX78" s="375">
        <f t="shared" si="12"/>
        <v>0</v>
      </c>
      <c r="AY78" s="179"/>
      <c r="AZ78" s="179"/>
      <c r="BA78" s="375">
        <f t="shared" si="14"/>
        <v>0</v>
      </c>
      <c r="BB78" s="179"/>
      <c r="BC78" s="179"/>
      <c r="BD78" s="375">
        <f t="shared" si="13"/>
        <v>0</v>
      </c>
      <c r="BE78" s="179"/>
      <c r="BF78" s="179"/>
      <c r="BG78" s="193">
        <f t="shared" si="15"/>
        <v>0</v>
      </c>
      <c r="BH78" s="22"/>
    </row>
    <row r="79" spans="12:60" x14ac:dyDescent="0.25">
      <c r="U79" s="21"/>
      <c r="V79" s="514"/>
      <c r="W79" s="36">
        <f t="shared" si="2"/>
        <v>43308</v>
      </c>
      <c r="X79" s="179"/>
      <c r="Y79" s="179"/>
      <c r="Z79" s="375">
        <f t="shared" si="4"/>
        <v>0</v>
      </c>
      <c r="AA79" s="179"/>
      <c r="AB79" s="179"/>
      <c r="AC79" s="375">
        <f t="shared" si="5"/>
        <v>0</v>
      </c>
      <c r="AD79" s="179"/>
      <c r="AE79" s="179"/>
      <c r="AF79" s="375">
        <f t="shared" si="6"/>
        <v>0</v>
      </c>
      <c r="AG79" s="179"/>
      <c r="AH79" s="179"/>
      <c r="AI79" s="375">
        <f t="shared" si="7"/>
        <v>0</v>
      </c>
      <c r="AJ79" s="179"/>
      <c r="AK79" s="179"/>
      <c r="AL79" s="375">
        <f t="shared" si="8"/>
        <v>0</v>
      </c>
      <c r="AM79" s="179"/>
      <c r="AN79" s="179"/>
      <c r="AO79" s="375">
        <f t="shared" si="9"/>
        <v>0</v>
      </c>
      <c r="AP79" s="179"/>
      <c r="AQ79" s="179"/>
      <c r="AR79" s="375">
        <f t="shared" si="10"/>
        <v>0</v>
      </c>
      <c r="AS79" s="179"/>
      <c r="AT79" s="179"/>
      <c r="AU79" s="375">
        <f t="shared" si="11"/>
        <v>0</v>
      </c>
      <c r="AV79" s="179"/>
      <c r="AW79" s="179"/>
      <c r="AX79" s="375">
        <f t="shared" si="12"/>
        <v>0</v>
      </c>
      <c r="AY79" s="179"/>
      <c r="AZ79" s="179"/>
      <c r="BA79" s="375">
        <f t="shared" si="14"/>
        <v>0</v>
      </c>
      <c r="BB79" s="179"/>
      <c r="BC79" s="179"/>
      <c r="BD79" s="375">
        <f t="shared" si="13"/>
        <v>0</v>
      </c>
      <c r="BE79" s="179"/>
      <c r="BF79" s="179"/>
      <c r="BG79" s="193">
        <f t="shared" si="15"/>
        <v>0</v>
      </c>
      <c r="BH79" s="22"/>
    </row>
    <row r="80" spans="12:60" x14ac:dyDescent="0.25">
      <c r="U80" s="21"/>
      <c r="V80" s="514"/>
      <c r="W80" s="36">
        <f t="shared" si="2"/>
        <v>43339</v>
      </c>
      <c r="X80" s="179"/>
      <c r="Y80" s="179"/>
      <c r="Z80" s="375">
        <f t="shared" si="4"/>
        <v>0</v>
      </c>
      <c r="AA80" s="179"/>
      <c r="AB80" s="179"/>
      <c r="AC80" s="375">
        <f t="shared" si="5"/>
        <v>0</v>
      </c>
      <c r="AD80" s="179"/>
      <c r="AE80" s="179"/>
      <c r="AF80" s="375">
        <f t="shared" si="6"/>
        <v>0</v>
      </c>
      <c r="AG80" s="179"/>
      <c r="AH80" s="179"/>
      <c r="AI80" s="375">
        <f t="shared" si="7"/>
        <v>0</v>
      </c>
      <c r="AJ80" s="179"/>
      <c r="AK80" s="179"/>
      <c r="AL80" s="375">
        <f t="shared" si="8"/>
        <v>0</v>
      </c>
      <c r="AM80" s="179"/>
      <c r="AN80" s="179"/>
      <c r="AO80" s="375">
        <f t="shared" si="9"/>
        <v>0</v>
      </c>
      <c r="AP80" s="179"/>
      <c r="AQ80" s="179"/>
      <c r="AR80" s="375">
        <f t="shared" si="10"/>
        <v>0</v>
      </c>
      <c r="AS80" s="179"/>
      <c r="AT80" s="179"/>
      <c r="AU80" s="375">
        <f t="shared" si="11"/>
        <v>0</v>
      </c>
      <c r="AV80" s="179"/>
      <c r="AW80" s="179"/>
      <c r="AX80" s="375">
        <f t="shared" si="12"/>
        <v>0</v>
      </c>
      <c r="AY80" s="179"/>
      <c r="AZ80" s="179"/>
      <c r="BA80" s="375">
        <f t="shared" si="14"/>
        <v>0</v>
      </c>
      <c r="BB80" s="179"/>
      <c r="BC80" s="179"/>
      <c r="BD80" s="375">
        <f t="shared" si="13"/>
        <v>0</v>
      </c>
      <c r="BE80" s="179"/>
      <c r="BF80" s="179"/>
      <c r="BG80" s="193">
        <f t="shared" si="15"/>
        <v>0</v>
      </c>
      <c r="BH80" s="22"/>
    </row>
    <row r="81" spans="21:60" x14ac:dyDescent="0.25">
      <c r="U81" s="21"/>
      <c r="V81" s="514"/>
      <c r="W81" s="36">
        <f t="shared" si="2"/>
        <v>43370</v>
      </c>
      <c r="X81" s="179"/>
      <c r="Y81" s="179"/>
      <c r="Z81" s="375">
        <f t="shared" si="4"/>
        <v>0</v>
      </c>
      <c r="AA81" s="179"/>
      <c r="AB81" s="179"/>
      <c r="AC81" s="375">
        <f t="shared" si="5"/>
        <v>0</v>
      </c>
      <c r="AD81" s="179"/>
      <c r="AE81" s="179"/>
      <c r="AF81" s="375">
        <f t="shared" si="6"/>
        <v>0</v>
      </c>
      <c r="AG81" s="179"/>
      <c r="AH81" s="179"/>
      <c r="AI81" s="375">
        <f t="shared" si="7"/>
        <v>0</v>
      </c>
      <c r="AJ81" s="179"/>
      <c r="AK81" s="179"/>
      <c r="AL81" s="375">
        <f t="shared" si="8"/>
        <v>0</v>
      </c>
      <c r="AM81" s="179"/>
      <c r="AN81" s="179"/>
      <c r="AO81" s="375">
        <f t="shared" si="9"/>
        <v>0</v>
      </c>
      <c r="AP81" s="179"/>
      <c r="AQ81" s="179"/>
      <c r="AR81" s="375">
        <f t="shared" si="10"/>
        <v>0</v>
      </c>
      <c r="AS81" s="179"/>
      <c r="AT81" s="179"/>
      <c r="AU81" s="375">
        <f t="shared" si="11"/>
        <v>0</v>
      </c>
      <c r="AV81" s="179"/>
      <c r="AW81" s="179"/>
      <c r="AX81" s="375">
        <f t="shared" si="12"/>
        <v>0</v>
      </c>
      <c r="AY81" s="179"/>
      <c r="AZ81" s="179"/>
      <c r="BA81" s="375">
        <f t="shared" si="14"/>
        <v>0</v>
      </c>
      <c r="BB81" s="179"/>
      <c r="BC81" s="179"/>
      <c r="BD81" s="375">
        <f t="shared" si="13"/>
        <v>0</v>
      </c>
      <c r="BE81" s="179"/>
      <c r="BF81" s="179"/>
      <c r="BG81" s="193">
        <f t="shared" si="15"/>
        <v>0</v>
      </c>
      <c r="BH81" s="22"/>
    </row>
    <row r="82" spans="21:60" x14ac:dyDescent="0.25">
      <c r="U82" s="21"/>
      <c r="V82" s="514"/>
      <c r="W82" s="36">
        <f t="shared" si="2"/>
        <v>43401</v>
      </c>
      <c r="X82" s="179"/>
      <c r="Y82" s="179"/>
      <c r="Z82" s="375">
        <f t="shared" si="4"/>
        <v>0</v>
      </c>
      <c r="AA82" s="179"/>
      <c r="AB82" s="179"/>
      <c r="AC82" s="375">
        <f t="shared" si="5"/>
        <v>0</v>
      </c>
      <c r="AD82" s="179"/>
      <c r="AE82" s="179"/>
      <c r="AF82" s="375">
        <f t="shared" si="6"/>
        <v>0</v>
      </c>
      <c r="AG82" s="179"/>
      <c r="AH82" s="179"/>
      <c r="AI82" s="375">
        <f t="shared" si="7"/>
        <v>0</v>
      </c>
      <c r="AJ82" s="179"/>
      <c r="AK82" s="179"/>
      <c r="AL82" s="375">
        <f t="shared" si="8"/>
        <v>0</v>
      </c>
      <c r="AM82" s="179"/>
      <c r="AN82" s="179"/>
      <c r="AO82" s="375">
        <f>(AM82-AN82)*0.5</f>
        <v>0</v>
      </c>
      <c r="AP82" s="179"/>
      <c r="AQ82" s="179"/>
      <c r="AR82" s="375">
        <f>(AP82-AQ82)*0.5</f>
        <v>0</v>
      </c>
      <c r="AS82" s="179"/>
      <c r="AT82" s="179"/>
      <c r="AU82" s="375">
        <f t="shared" si="11"/>
        <v>0</v>
      </c>
      <c r="AV82" s="179"/>
      <c r="AW82" s="179"/>
      <c r="AX82" s="375">
        <f t="shared" si="12"/>
        <v>0</v>
      </c>
      <c r="AY82" s="179"/>
      <c r="AZ82" s="179"/>
      <c r="BA82" s="375">
        <f t="shared" si="14"/>
        <v>0</v>
      </c>
      <c r="BB82" s="179"/>
      <c r="BC82" s="179"/>
      <c r="BD82" s="375">
        <f t="shared" si="13"/>
        <v>0</v>
      </c>
      <c r="BE82" s="179"/>
      <c r="BF82" s="179"/>
      <c r="BG82" s="193">
        <f t="shared" si="15"/>
        <v>0</v>
      </c>
      <c r="BH82" s="22"/>
    </row>
    <row r="83" spans="21:60" x14ac:dyDescent="0.25">
      <c r="U83" s="21"/>
      <c r="V83" s="23"/>
      <c r="W83" s="42" t="s">
        <v>73</v>
      </c>
      <c r="X83" s="12">
        <f>SUM(X35:X82)</f>
        <v>0</v>
      </c>
      <c r="Y83" s="12">
        <f t="shared" ref="Y83:BB83" si="16">SUM(Y35:Y82)</f>
        <v>0</v>
      </c>
      <c r="Z83" s="194">
        <f>SUM(Z35:Z82)</f>
        <v>0</v>
      </c>
      <c r="AA83" s="12">
        <f>SUM(AA35:AA82)</f>
        <v>0</v>
      </c>
      <c r="AB83" s="12">
        <f t="shared" si="16"/>
        <v>0</v>
      </c>
      <c r="AC83" s="194">
        <f>SUM(AC35:AC82)</f>
        <v>0</v>
      </c>
      <c r="AD83" s="12">
        <f t="shared" si="16"/>
        <v>0</v>
      </c>
      <c r="AE83" s="12">
        <f t="shared" si="16"/>
        <v>0</v>
      </c>
      <c r="AF83" s="194">
        <f>SUM(AF35:AF82)</f>
        <v>0</v>
      </c>
      <c r="AG83" s="12">
        <f>SUM(AG35:AG82)</f>
        <v>0</v>
      </c>
      <c r="AH83" s="12">
        <f t="shared" si="16"/>
        <v>0</v>
      </c>
      <c r="AI83" s="194">
        <f>SUM(AI35:AI82)</f>
        <v>0</v>
      </c>
      <c r="AJ83" s="12">
        <f t="shared" si="16"/>
        <v>0</v>
      </c>
      <c r="AK83" s="12">
        <f t="shared" si="16"/>
        <v>0</v>
      </c>
      <c r="AL83" s="194">
        <f>SUM(AL35:AL82)</f>
        <v>0</v>
      </c>
      <c r="AM83" s="12">
        <f t="shared" si="16"/>
        <v>0</v>
      </c>
      <c r="AN83" s="12">
        <f t="shared" si="16"/>
        <v>0</v>
      </c>
      <c r="AO83" s="194">
        <f>SUM(AO35:AO82)</f>
        <v>0</v>
      </c>
      <c r="AP83" s="12">
        <f t="shared" si="16"/>
        <v>0</v>
      </c>
      <c r="AQ83" s="12">
        <f>SUM(AQ35:AQ82)</f>
        <v>0</v>
      </c>
      <c r="AR83" s="194">
        <f>SUM(AR35:AR82)</f>
        <v>0</v>
      </c>
      <c r="AS83" s="12">
        <f t="shared" si="16"/>
        <v>0</v>
      </c>
      <c r="AT83" s="12">
        <f t="shared" si="16"/>
        <v>0</v>
      </c>
      <c r="AU83" s="194">
        <f>SUM(AU35:AU82)</f>
        <v>0</v>
      </c>
      <c r="AV83" s="12">
        <f>SUM(AV35:AV82)</f>
        <v>0</v>
      </c>
      <c r="AW83" s="12">
        <f t="shared" si="16"/>
        <v>0</v>
      </c>
      <c r="AX83" s="194">
        <f>SUM(AX35:AX82)</f>
        <v>0</v>
      </c>
      <c r="AY83" s="12">
        <f>SUM(AY35:AY82)</f>
        <v>0</v>
      </c>
      <c r="AZ83" s="12">
        <f t="shared" si="16"/>
        <v>0</v>
      </c>
      <c r="BA83" s="194">
        <f>SUM(BA35:BA82)</f>
        <v>0</v>
      </c>
      <c r="BB83" s="12">
        <f t="shared" si="16"/>
        <v>0</v>
      </c>
      <c r="BC83" s="12">
        <f>SUM(BC35:BC82)</f>
        <v>0</v>
      </c>
      <c r="BD83" s="194">
        <f>SUM(BD35:BD82)</f>
        <v>0</v>
      </c>
      <c r="BE83" s="12">
        <f>SUM(BE35:BE82)</f>
        <v>0</v>
      </c>
      <c r="BF83" s="12">
        <f>SUM(BF35:BF82)</f>
        <v>0</v>
      </c>
      <c r="BG83" s="194">
        <f>SUM(BG35:BG82)</f>
        <v>0</v>
      </c>
      <c r="BH83" s="22"/>
    </row>
    <row r="84" spans="21:60" x14ac:dyDescent="0.25">
      <c r="U84" s="21"/>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2"/>
      <c r="BH84" s="22"/>
    </row>
    <row r="85" spans="21:60" x14ac:dyDescent="0.25">
      <c r="U85" s="21"/>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2"/>
      <c r="BH85" s="22"/>
    </row>
    <row r="86" spans="21:60" x14ac:dyDescent="0.25">
      <c r="U86" s="21"/>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c r="BG86" s="22"/>
      <c r="BH86" s="22"/>
    </row>
    <row r="87" spans="21:60" x14ac:dyDescent="0.25">
      <c r="U87" s="52"/>
      <c r="V87" s="338"/>
      <c r="W87" s="338"/>
      <c r="X87" s="500" t="s">
        <v>109</v>
      </c>
      <c r="Y87" s="624"/>
      <c r="Z87" s="624"/>
      <c r="AA87" s="624"/>
      <c r="AB87" s="624"/>
      <c r="AC87" s="624"/>
      <c r="AD87" s="624"/>
      <c r="AE87" s="624"/>
      <c r="AF87" s="624"/>
      <c r="AG87" s="624"/>
      <c r="AH87" s="624"/>
      <c r="AI87" s="624"/>
      <c r="AJ87" s="624"/>
      <c r="AK87" s="624"/>
      <c r="AL87" s="624"/>
      <c r="AM87" s="624"/>
      <c r="AN87" s="624"/>
      <c r="AO87" s="624"/>
      <c r="AP87" s="624"/>
      <c r="AQ87" s="624"/>
      <c r="AR87" s="624"/>
      <c r="AS87" s="624"/>
      <c r="AT87" s="624"/>
      <c r="AU87" s="624"/>
      <c r="AV87" s="624"/>
      <c r="AW87" s="624"/>
      <c r="AX87" s="624"/>
      <c r="AY87" s="624"/>
      <c r="AZ87" s="624"/>
      <c r="BA87" s="624"/>
      <c r="BB87" s="624"/>
      <c r="BC87" s="624"/>
      <c r="BD87" s="624"/>
      <c r="BE87" s="624"/>
      <c r="BF87" s="624"/>
      <c r="BG87" s="624"/>
      <c r="BH87" s="22"/>
    </row>
    <row r="88" spans="21:60" x14ac:dyDescent="0.25">
      <c r="U88" s="52"/>
      <c r="V88" s="502" t="s">
        <v>140</v>
      </c>
      <c r="W88" s="592"/>
      <c r="X88" s="500" t="s">
        <v>77</v>
      </c>
      <c r="Y88" s="500"/>
      <c r="Z88" s="500"/>
      <c r="AA88" s="500"/>
      <c r="AB88" s="500"/>
      <c r="AC88" s="500"/>
      <c r="AD88" s="500"/>
      <c r="AE88" s="500"/>
      <c r="AF88" s="500"/>
      <c r="AG88" s="500"/>
      <c r="AH88" s="500"/>
      <c r="AI88" s="500"/>
      <c r="AJ88" s="500"/>
      <c r="AK88" s="500"/>
      <c r="AL88" s="500"/>
      <c r="AM88" s="500"/>
      <c r="AN88" s="500"/>
      <c r="AO88" s="500"/>
      <c r="AP88" s="508"/>
      <c r="AQ88" s="508"/>
      <c r="AR88" s="508"/>
      <c r="AS88" s="508"/>
      <c r="AT88" s="508"/>
      <c r="AU88" s="508"/>
      <c r="AV88" s="508"/>
      <c r="AW88" s="508"/>
      <c r="AX88" s="508"/>
      <c r="AY88" s="508"/>
      <c r="AZ88" s="508"/>
      <c r="BA88" s="508"/>
      <c r="BB88" s="508"/>
      <c r="BC88" s="508"/>
      <c r="BD88" s="508"/>
      <c r="BE88" s="508"/>
      <c r="BF88" s="508"/>
      <c r="BG88" s="501"/>
      <c r="BH88" s="22"/>
    </row>
    <row r="89" spans="21:60" x14ac:dyDescent="0.25">
      <c r="U89" s="52"/>
      <c r="V89" s="504"/>
      <c r="W89" s="593"/>
      <c r="X89" s="623">
        <v>41913</v>
      </c>
      <c r="Y89" s="625"/>
      <c r="Z89" s="625"/>
      <c r="AA89" s="623">
        <v>41944</v>
      </c>
      <c r="AB89" s="623"/>
      <c r="AC89" s="626"/>
      <c r="AD89" s="623">
        <v>41974</v>
      </c>
      <c r="AE89" s="623"/>
      <c r="AF89" s="626"/>
      <c r="AG89" s="623">
        <v>42005</v>
      </c>
      <c r="AH89" s="623"/>
      <c r="AI89" s="626"/>
      <c r="AJ89" s="623">
        <v>42036</v>
      </c>
      <c r="AK89" s="623"/>
      <c r="AL89" s="345"/>
      <c r="AM89" s="623">
        <v>42064</v>
      </c>
      <c r="AN89" s="623"/>
      <c r="AO89" s="345"/>
      <c r="AP89" s="623">
        <v>42095</v>
      </c>
      <c r="AQ89" s="623"/>
      <c r="AR89" s="345"/>
      <c r="AS89" s="623">
        <v>42125</v>
      </c>
      <c r="AT89" s="623"/>
      <c r="AU89" s="345"/>
      <c r="AV89" s="623">
        <v>42156</v>
      </c>
      <c r="AW89" s="623"/>
      <c r="AX89" s="345"/>
      <c r="AY89" s="623">
        <v>42186</v>
      </c>
      <c r="AZ89" s="623"/>
      <c r="BA89" s="345"/>
      <c r="BB89" s="623">
        <v>42217</v>
      </c>
      <c r="BC89" s="623"/>
      <c r="BD89" s="623"/>
      <c r="BE89" s="623">
        <v>42248</v>
      </c>
      <c r="BF89" s="623"/>
      <c r="BG89" s="190"/>
      <c r="BH89" s="22"/>
    </row>
    <row r="90" spans="21:60" ht="33.75" x14ac:dyDescent="0.25">
      <c r="U90" s="52"/>
      <c r="V90" s="506"/>
      <c r="W90" s="594"/>
      <c r="X90" s="168" t="s">
        <v>238</v>
      </c>
      <c r="Y90" s="168" t="s">
        <v>239</v>
      </c>
      <c r="Z90" s="169" t="s">
        <v>143</v>
      </c>
      <c r="AA90" s="168" t="s">
        <v>238</v>
      </c>
      <c r="AB90" s="168" t="s">
        <v>239</v>
      </c>
      <c r="AC90" s="169" t="s">
        <v>143</v>
      </c>
      <c r="AD90" s="168" t="s">
        <v>238</v>
      </c>
      <c r="AE90" s="168" t="s">
        <v>239</v>
      </c>
      <c r="AF90" s="169" t="s">
        <v>143</v>
      </c>
      <c r="AG90" s="168" t="s">
        <v>238</v>
      </c>
      <c r="AH90" s="168" t="s">
        <v>239</v>
      </c>
      <c r="AI90" s="169" t="s">
        <v>143</v>
      </c>
      <c r="AJ90" s="168" t="s">
        <v>238</v>
      </c>
      <c r="AK90" s="168" t="s">
        <v>239</v>
      </c>
      <c r="AL90" s="169" t="s">
        <v>143</v>
      </c>
      <c r="AM90" s="168" t="s">
        <v>238</v>
      </c>
      <c r="AN90" s="168" t="s">
        <v>239</v>
      </c>
      <c r="AO90" s="169" t="s">
        <v>143</v>
      </c>
      <c r="AP90" s="168" t="s">
        <v>238</v>
      </c>
      <c r="AQ90" s="168" t="s">
        <v>239</v>
      </c>
      <c r="AR90" s="169" t="s">
        <v>143</v>
      </c>
      <c r="AS90" s="168" t="s">
        <v>238</v>
      </c>
      <c r="AT90" s="168" t="s">
        <v>239</v>
      </c>
      <c r="AU90" s="169" t="s">
        <v>143</v>
      </c>
      <c r="AV90" s="168" t="s">
        <v>238</v>
      </c>
      <c r="AW90" s="168" t="s">
        <v>239</v>
      </c>
      <c r="AX90" s="169" t="s">
        <v>143</v>
      </c>
      <c r="AY90" s="168" t="s">
        <v>238</v>
      </c>
      <c r="AZ90" s="168" t="s">
        <v>239</v>
      </c>
      <c r="BA90" s="169" t="s">
        <v>143</v>
      </c>
      <c r="BB90" s="168" t="s">
        <v>238</v>
      </c>
      <c r="BC90" s="168" t="s">
        <v>239</v>
      </c>
      <c r="BD90" s="169" t="s">
        <v>143</v>
      </c>
      <c r="BE90" s="168" t="s">
        <v>238</v>
      </c>
      <c r="BF90" s="168" t="s">
        <v>239</v>
      </c>
      <c r="BG90" s="191" t="s">
        <v>143</v>
      </c>
      <c r="BH90" s="22"/>
    </row>
    <row r="91" spans="21:60" ht="15" customHeight="1" x14ac:dyDescent="0.25">
      <c r="U91" s="52"/>
      <c r="V91" s="514" t="s">
        <v>76</v>
      </c>
      <c r="W91" s="162">
        <v>41944</v>
      </c>
      <c r="X91" s="591"/>
      <c r="Y91" s="591"/>
      <c r="Z91" s="347"/>
      <c r="AA91" s="176"/>
      <c r="AB91" s="176"/>
      <c r="AC91" s="347"/>
      <c r="AD91" s="176"/>
      <c r="AE91" s="176"/>
      <c r="AF91" s="347"/>
      <c r="AG91" s="176"/>
      <c r="AH91" s="176"/>
      <c r="AI91" s="347"/>
      <c r="AJ91" s="176"/>
      <c r="AK91" s="176"/>
      <c r="AL91" s="347"/>
      <c r="AM91" s="176"/>
      <c r="AN91" s="176"/>
      <c r="AO91" s="347"/>
      <c r="AP91" s="176"/>
      <c r="AQ91" s="176"/>
      <c r="AR91" s="347"/>
      <c r="AS91" s="176"/>
      <c r="AT91" s="176"/>
      <c r="AU91" s="347"/>
      <c r="AV91" s="176"/>
      <c r="AW91" s="176"/>
      <c r="AX91" s="347"/>
      <c r="AY91" s="176"/>
      <c r="AZ91" s="176"/>
      <c r="BA91" s="347"/>
      <c r="BB91" s="176"/>
      <c r="BC91" s="176"/>
      <c r="BD91" s="347"/>
      <c r="BE91" s="176"/>
      <c r="BF91" s="176"/>
      <c r="BG91" s="192"/>
      <c r="BH91" s="22"/>
    </row>
    <row r="92" spans="21:60" x14ac:dyDescent="0.25">
      <c r="U92" s="52"/>
      <c r="V92" s="514"/>
      <c r="W92" s="162">
        <f>W91+31</f>
        <v>41975</v>
      </c>
      <c r="X92" s="591"/>
      <c r="Y92" s="591"/>
      <c r="Z92" s="347"/>
      <c r="AA92" s="591"/>
      <c r="AB92" s="591"/>
      <c r="AC92" s="347"/>
      <c r="AD92" s="176"/>
      <c r="AE92" s="176"/>
      <c r="AF92" s="347"/>
      <c r="AG92" s="176"/>
      <c r="AH92" s="176"/>
      <c r="AI92" s="347"/>
      <c r="AJ92" s="176"/>
      <c r="AK92" s="176"/>
      <c r="AL92" s="347"/>
      <c r="AM92" s="176"/>
      <c r="AN92" s="176"/>
      <c r="AO92" s="347"/>
      <c r="AP92" s="176"/>
      <c r="AQ92" s="176"/>
      <c r="AR92" s="347"/>
      <c r="AS92" s="176"/>
      <c r="AT92" s="176"/>
      <c r="AU92" s="347"/>
      <c r="AV92" s="176"/>
      <c r="AW92" s="176"/>
      <c r="AX92" s="347"/>
      <c r="AY92" s="176"/>
      <c r="AZ92" s="176"/>
      <c r="BA92" s="347"/>
      <c r="BB92" s="176"/>
      <c r="BC92" s="176"/>
      <c r="BD92" s="347"/>
      <c r="BE92" s="176"/>
      <c r="BF92" s="176"/>
      <c r="BG92" s="192"/>
      <c r="BH92" s="22"/>
    </row>
    <row r="93" spans="21:60" x14ac:dyDescent="0.25">
      <c r="U93" s="52"/>
      <c r="V93" s="514"/>
      <c r="W93" s="162">
        <f t="shared" ref="W93:W138" si="17">W92+31</f>
        <v>42006</v>
      </c>
      <c r="X93" s="591"/>
      <c r="Y93" s="591"/>
      <c r="Z93" s="347"/>
      <c r="AA93" s="591"/>
      <c r="AB93" s="591"/>
      <c r="AC93" s="347"/>
      <c r="AD93" s="591"/>
      <c r="AE93" s="591"/>
      <c r="AF93" s="347"/>
      <c r="AG93" s="176"/>
      <c r="AH93" s="176"/>
      <c r="AI93" s="347"/>
      <c r="AJ93" s="176"/>
      <c r="AK93" s="176"/>
      <c r="AL93" s="347"/>
      <c r="AM93" s="176"/>
      <c r="AN93" s="176"/>
      <c r="AO93" s="347"/>
      <c r="AP93" s="176"/>
      <c r="AQ93" s="176"/>
      <c r="AR93" s="347"/>
      <c r="AS93" s="176"/>
      <c r="AT93" s="176"/>
      <c r="AU93" s="347"/>
      <c r="AV93" s="176"/>
      <c r="AW93" s="176"/>
      <c r="AX93" s="347"/>
      <c r="AY93" s="176"/>
      <c r="AZ93" s="176"/>
      <c r="BA93" s="347"/>
      <c r="BB93" s="176"/>
      <c r="BC93" s="176"/>
      <c r="BD93" s="347"/>
      <c r="BE93" s="176"/>
      <c r="BF93" s="176"/>
      <c r="BG93" s="192"/>
      <c r="BH93" s="22"/>
    </row>
    <row r="94" spans="21:60" x14ac:dyDescent="0.25">
      <c r="U94" s="52"/>
      <c r="V94" s="514"/>
      <c r="W94" s="162">
        <f t="shared" si="17"/>
        <v>42037</v>
      </c>
      <c r="X94" s="591"/>
      <c r="Y94" s="591"/>
      <c r="Z94" s="347"/>
      <c r="AA94" s="591"/>
      <c r="AB94" s="591"/>
      <c r="AC94" s="347"/>
      <c r="AD94" s="591"/>
      <c r="AE94" s="591"/>
      <c r="AF94" s="347"/>
      <c r="AG94" s="591"/>
      <c r="AH94" s="591"/>
      <c r="AI94" s="347"/>
      <c r="AJ94" s="176"/>
      <c r="AK94" s="176"/>
      <c r="AL94" s="347"/>
      <c r="AM94" s="176"/>
      <c r="AN94" s="176"/>
      <c r="AO94" s="347"/>
      <c r="AP94" s="176"/>
      <c r="AQ94" s="176"/>
      <c r="AR94" s="347"/>
      <c r="AS94" s="176"/>
      <c r="AT94" s="176"/>
      <c r="AU94" s="347"/>
      <c r="AV94" s="176"/>
      <c r="AW94" s="176"/>
      <c r="AX94" s="347"/>
      <c r="AY94" s="176"/>
      <c r="AZ94" s="176"/>
      <c r="BA94" s="347"/>
      <c r="BB94" s="176"/>
      <c r="BC94" s="176"/>
      <c r="BD94" s="347"/>
      <c r="BE94" s="176"/>
      <c r="BF94" s="176"/>
      <c r="BG94" s="192"/>
      <c r="BH94" s="22"/>
    </row>
    <row r="95" spans="21:60" x14ac:dyDescent="0.25">
      <c r="U95" s="52"/>
      <c r="V95" s="514"/>
      <c r="W95" s="162">
        <f t="shared" si="17"/>
        <v>42068</v>
      </c>
      <c r="X95" s="591"/>
      <c r="Y95" s="591"/>
      <c r="Z95" s="347"/>
      <c r="AA95" s="591"/>
      <c r="AB95" s="591"/>
      <c r="AC95" s="347"/>
      <c r="AD95" s="591"/>
      <c r="AE95" s="591"/>
      <c r="AF95" s="347"/>
      <c r="AG95" s="591"/>
      <c r="AH95" s="591"/>
      <c r="AI95" s="347"/>
      <c r="AJ95" s="591"/>
      <c r="AK95" s="591"/>
      <c r="AL95" s="347"/>
      <c r="AM95" s="176"/>
      <c r="AN95" s="176"/>
      <c r="AO95" s="347"/>
      <c r="AP95" s="176"/>
      <c r="AQ95" s="176"/>
      <c r="AR95" s="347"/>
      <c r="AS95" s="176"/>
      <c r="AT95" s="176"/>
      <c r="AU95" s="347"/>
      <c r="AV95" s="176"/>
      <c r="AW95" s="176"/>
      <c r="AX95" s="347"/>
      <c r="AY95" s="176"/>
      <c r="AZ95" s="176"/>
      <c r="BA95" s="347"/>
      <c r="BB95" s="176"/>
      <c r="BC95" s="176"/>
      <c r="BD95" s="347"/>
      <c r="BE95" s="176"/>
      <c r="BF95" s="176"/>
      <c r="BG95" s="192"/>
      <c r="BH95" s="22"/>
    </row>
    <row r="96" spans="21:60" x14ac:dyDescent="0.25">
      <c r="U96" s="160"/>
      <c r="V96" s="514"/>
      <c r="W96" s="162">
        <f t="shared" si="17"/>
        <v>42099</v>
      </c>
      <c r="X96" s="591"/>
      <c r="Y96" s="591"/>
      <c r="Z96" s="347"/>
      <c r="AA96" s="591"/>
      <c r="AB96" s="591"/>
      <c r="AC96" s="347"/>
      <c r="AD96" s="591"/>
      <c r="AE96" s="591"/>
      <c r="AF96" s="347"/>
      <c r="AG96" s="591"/>
      <c r="AH96" s="591"/>
      <c r="AI96" s="347"/>
      <c r="AJ96" s="591"/>
      <c r="AK96" s="591"/>
      <c r="AL96" s="347"/>
      <c r="AM96" s="591"/>
      <c r="AN96" s="591"/>
      <c r="AO96" s="37"/>
      <c r="AP96" s="176"/>
      <c r="AQ96" s="176"/>
      <c r="AR96" s="347"/>
      <c r="AS96" s="176"/>
      <c r="AT96" s="176"/>
      <c r="AU96" s="347"/>
      <c r="AV96" s="176"/>
      <c r="AW96" s="176"/>
      <c r="AX96" s="347"/>
      <c r="AY96" s="176"/>
      <c r="AZ96" s="176"/>
      <c r="BA96" s="347"/>
      <c r="BB96" s="176"/>
      <c r="BC96" s="176"/>
      <c r="BD96" s="347"/>
      <c r="BE96" s="176"/>
      <c r="BF96" s="176"/>
      <c r="BG96" s="192"/>
      <c r="BH96" s="22"/>
    </row>
    <row r="97" spans="19:60" x14ac:dyDescent="0.25">
      <c r="U97" s="160"/>
      <c r="V97" s="514"/>
      <c r="W97" s="162">
        <f t="shared" si="17"/>
        <v>42130</v>
      </c>
      <c r="X97" s="591"/>
      <c r="Y97" s="591"/>
      <c r="Z97" s="347"/>
      <c r="AA97" s="591"/>
      <c r="AB97" s="591"/>
      <c r="AC97" s="347"/>
      <c r="AD97" s="591"/>
      <c r="AE97" s="591"/>
      <c r="AF97" s="347"/>
      <c r="AG97" s="591"/>
      <c r="AH97" s="591"/>
      <c r="AI97" s="347"/>
      <c r="AJ97" s="591"/>
      <c r="AK97" s="591"/>
      <c r="AL97" s="347"/>
      <c r="AM97" s="591"/>
      <c r="AN97" s="591"/>
      <c r="AO97" s="37"/>
      <c r="AP97" s="591"/>
      <c r="AQ97" s="591"/>
      <c r="AR97" s="37"/>
      <c r="AS97" s="176"/>
      <c r="AT97" s="176"/>
      <c r="AU97" s="347"/>
      <c r="AV97" s="176"/>
      <c r="AW97" s="176"/>
      <c r="AX97" s="347"/>
      <c r="AY97" s="176"/>
      <c r="AZ97" s="176"/>
      <c r="BA97" s="347"/>
      <c r="BB97" s="176"/>
      <c r="BC97" s="176"/>
      <c r="BD97" s="347"/>
      <c r="BE97" s="176"/>
      <c r="BF97" s="176"/>
      <c r="BG97" s="192"/>
      <c r="BH97" s="22"/>
    </row>
    <row r="98" spans="19:60" x14ac:dyDescent="0.25">
      <c r="U98" s="160"/>
      <c r="V98" s="514"/>
      <c r="W98" s="162">
        <f t="shared" si="17"/>
        <v>42161</v>
      </c>
      <c r="X98" s="591"/>
      <c r="Y98" s="591"/>
      <c r="Z98" s="347"/>
      <c r="AA98" s="591"/>
      <c r="AB98" s="591"/>
      <c r="AC98" s="347"/>
      <c r="AD98" s="591"/>
      <c r="AE98" s="591"/>
      <c r="AF98" s="347"/>
      <c r="AG98" s="591"/>
      <c r="AH98" s="591"/>
      <c r="AI98" s="347"/>
      <c r="AJ98" s="591"/>
      <c r="AK98" s="591"/>
      <c r="AL98" s="347"/>
      <c r="AM98" s="591"/>
      <c r="AN98" s="591"/>
      <c r="AO98" s="37"/>
      <c r="AP98" s="591"/>
      <c r="AQ98" s="591"/>
      <c r="AR98" s="37"/>
      <c r="AS98" s="591"/>
      <c r="AT98" s="591"/>
      <c r="AU98" s="37"/>
      <c r="AV98" s="176"/>
      <c r="AW98" s="176"/>
      <c r="AX98" s="347"/>
      <c r="AY98" s="176"/>
      <c r="AZ98" s="176"/>
      <c r="BA98" s="347"/>
      <c r="BB98" s="176"/>
      <c r="BC98" s="176"/>
      <c r="BD98" s="347"/>
      <c r="BE98" s="176"/>
      <c r="BF98" s="176"/>
      <c r="BG98" s="192"/>
      <c r="BH98" s="22"/>
    </row>
    <row r="99" spans="19:60" x14ac:dyDescent="0.25">
      <c r="U99" s="160"/>
      <c r="V99" s="514"/>
      <c r="W99" s="162">
        <f t="shared" si="17"/>
        <v>42192</v>
      </c>
      <c r="X99" s="3"/>
      <c r="Y99" s="3"/>
      <c r="Z99" s="159">
        <f>(X99-Y99)*0.1</f>
        <v>0</v>
      </c>
      <c r="AA99" s="591"/>
      <c r="AB99" s="591"/>
      <c r="AC99" s="347"/>
      <c r="AD99" s="591"/>
      <c r="AE99" s="591"/>
      <c r="AF99" s="347"/>
      <c r="AG99" s="591"/>
      <c r="AH99" s="591"/>
      <c r="AI99" s="347"/>
      <c r="AJ99" s="591"/>
      <c r="AK99" s="591"/>
      <c r="AL99" s="347"/>
      <c r="AM99" s="591"/>
      <c r="AN99" s="591"/>
      <c r="AO99" s="37"/>
      <c r="AP99" s="591"/>
      <c r="AQ99" s="591"/>
      <c r="AR99" s="37"/>
      <c r="AS99" s="591"/>
      <c r="AT99" s="591"/>
      <c r="AU99" s="37"/>
      <c r="AV99" s="591"/>
      <c r="AW99" s="591"/>
      <c r="AX99" s="37"/>
      <c r="AY99" s="176"/>
      <c r="AZ99" s="176"/>
      <c r="BA99" s="347"/>
      <c r="BB99" s="176"/>
      <c r="BC99" s="176"/>
      <c r="BD99" s="347"/>
      <c r="BE99" s="176"/>
      <c r="BF99" s="176"/>
      <c r="BG99" s="192"/>
      <c r="BH99" s="22"/>
    </row>
    <row r="100" spans="19:60" x14ac:dyDescent="0.25">
      <c r="U100" s="160"/>
      <c r="V100" s="514"/>
      <c r="W100" s="162">
        <f t="shared" si="17"/>
        <v>42223</v>
      </c>
      <c r="X100" s="3"/>
      <c r="Y100" s="3"/>
      <c r="Z100" s="159">
        <f>(X100-Y100)*0.2</f>
        <v>0</v>
      </c>
      <c r="AA100" s="3"/>
      <c r="AB100" s="3"/>
      <c r="AC100" s="159">
        <f>(AA100-AB100)*0.1</f>
        <v>0</v>
      </c>
      <c r="AD100" s="591"/>
      <c r="AE100" s="591"/>
      <c r="AF100" s="347"/>
      <c r="AG100" s="591"/>
      <c r="AH100" s="591"/>
      <c r="AI100" s="347"/>
      <c r="AJ100" s="591"/>
      <c r="AK100" s="591"/>
      <c r="AL100" s="347"/>
      <c r="AM100" s="591"/>
      <c r="AN100" s="591"/>
      <c r="AO100" s="37"/>
      <c r="AP100" s="591"/>
      <c r="AQ100" s="591"/>
      <c r="AR100" s="37"/>
      <c r="AS100" s="591"/>
      <c r="AT100" s="591"/>
      <c r="AU100" s="37"/>
      <c r="AV100" s="591"/>
      <c r="AW100" s="591"/>
      <c r="AX100" s="37"/>
      <c r="AY100" s="591"/>
      <c r="AZ100" s="591"/>
      <c r="BA100" s="37"/>
      <c r="BB100" s="176"/>
      <c r="BC100" s="176"/>
      <c r="BD100" s="347"/>
      <c r="BE100" s="176"/>
      <c r="BF100" s="176"/>
      <c r="BG100" s="192"/>
      <c r="BH100" s="22"/>
    </row>
    <row r="101" spans="19:60" x14ac:dyDescent="0.25">
      <c r="U101" s="160"/>
      <c r="V101" s="514"/>
      <c r="W101" s="162">
        <f t="shared" si="17"/>
        <v>42254</v>
      </c>
      <c r="X101" s="3"/>
      <c r="Y101" s="3"/>
      <c r="Z101" s="159">
        <f>(X101-Y101)*0.3</f>
        <v>0</v>
      </c>
      <c r="AA101" s="3"/>
      <c r="AB101" s="3"/>
      <c r="AC101" s="159">
        <f>(AA101-AB101)*0.2</f>
        <v>0</v>
      </c>
      <c r="AD101" s="3"/>
      <c r="AE101" s="3"/>
      <c r="AF101" s="159">
        <f>(AD101-AE101)*0.1</f>
        <v>0</v>
      </c>
      <c r="AG101" s="591"/>
      <c r="AH101" s="591"/>
      <c r="AI101" s="347"/>
      <c r="AJ101" s="591"/>
      <c r="AK101" s="591"/>
      <c r="AL101" s="347"/>
      <c r="AM101" s="591"/>
      <c r="AN101" s="591"/>
      <c r="AO101" s="37"/>
      <c r="AP101" s="591"/>
      <c r="AQ101" s="591"/>
      <c r="AR101" s="37"/>
      <c r="AS101" s="591"/>
      <c r="AT101" s="591"/>
      <c r="AU101" s="37"/>
      <c r="AV101" s="591"/>
      <c r="AW101" s="591"/>
      <c r="AX101" s="37"/>
      <c r="AY101" s="591"/>
      <c r="AZ101" s="591"/>
      <c r="BA101" s="37"/>
      <c r="BB101" s="591"/>
      <c r="BC101" s="591"/>
      <c r="BD101" s="37"/>
      <c r="BE101" s="176"/>
      <c r="BF101" s="176"/>
      <c r="BG101" s="192"/>
      <c r="BH101" s="22"/>
    </row>
    <row r="102" spans="19:60" x14ac:dyDescent="0.25">
      <c r="U102" s="160"/>
      <c r="V102" s="514"/>
      <c r="W102" s="162">
        <f t="shared" si="17"/>
        <v>42285</v>
      </c>
      <c r="X102" s="3"/>
      <c r="Y102" s="3"/>
      <c r="Z102" s="159">
        <f>(X102-Y102)*0.4</f>
        <v>0</v>
      </c>
      <c r="AA102" s="3"/>
      <c r="AB102" s="3"/>
      <c r="AC102" s="159">
        <f>(AA102-AB102)*0.3</f>
        <v>0</v>
      </c>
      <c r="AD102" s="3"/>
      <c r="AE102" s="3"/>
      <c r="AF102" s="159">
        <f>(AD102-AE102)*0.2</f>
        <v>0</v>
      </c>
      <c r="AG102" s="3"/>
      <c r="AH102" s="3"/>
      <c r="AI102" s="159">
        <f>(AG102-AH102)*0.1</f>
        <v>0</v>
      </c>
      <c r="AJ102" s="591"/>
      <c r="AK102" s="591"/>
      <c r="AL102" s="347"/>
      <c r="AM102" s="591"/>
      <c r="AN102" s="591"/>
      <c r="AO102" s="37"/>
      <c r="AP102" s="591"/>
      <c r="AQ102" s="591"/>
      <c r="AR102" s="37"/>
      <c r="AS102" s="591"/>
      <c r="AT102" s="591"/>
      <c r="AU102" s="37"/>
      <c r="AV102" s="591"/>
      <c r="AW102" s="591"/>
      <c r="AX102" s="37"/>
      <c r="AY102" s="591"/>
      <c r="AZ102" s="591"/>
      <c r="BA102" s="37"/>
      <c r="BB102" s="591"/>
      <c r="BC102" s="591"/>
      <c r="BD102" s="37"/>
      <c r="BE102" s="591"/>
      <c r="BF102" s="591"/>
      <c r="BG102" s="374"/>
      <c r="BH102" s="22"/>
    </row>
    <row r="103" spans="19:60" x14ac:dyDescent="0.25">
      <c r="U103" s="160"/>
      <c r="V103" s="514"/>
      <c r="W103" s="162">
        <f t="shared" si="17"/>
        <v>42316</v>
      </c>
      <c r="X103" s="3"/>
      <c r="Y103" s="3"/>
      <c r="Z103" s="159">
        <f t="shared" ref="Z103:Z138" si="18">(X103-Y103)*0.5</f>
        <v>0</v>
      </c>
      <c r="AA103" s="3"/>
      <c r="AB103" s="3"/>
      <c r="AC103" s="159">
        <f>(AA103-AB103)*0.4</f>
        <v>0</v>
      </c>
      <c r="AD103" s="3"/>
      <c r="AE103" s="3"/>
      <c r="AF103" s="159">
        <f>(AD103-AE103)*0.3</f>
        <v>0</v>
      </c>
      <c r="AG103" s="3"/>
      <c r="AH103" s="3"/>
      <c r="AI103" s="159">
        <f>(AG103-AH103)*0.2</f>
        <v>0</v>
      </c>
      <c r="AJ103" s="3"/>
      <c r="AK103" s="3"/>
      <c r="AL103" s="159">
        <f>(AJ103-AK103)*0.1</f>
        <v>0</v>
      </c>
      <c r="AM103" s="591"/>
      <c r="AN103" s="591"/>
      <c r="AO103" s="37"/>
      <c r="AP103" s="591"/>
      <c r="AQ103" s="591"/>
      <c r="AR103" s="37"/>
      <c r="AS103" s="591"/>
      <c r="AT103" s="591"/>
      <c r="AU103" s="37"/>
      <c r="AV103" s="591"/>
      <c r="AW103" s="591"/>
      <c r="AX103" s="37"/>
      <c r="AY103" s="591"/>
      <c r="AZ103" s="591"/>
      <c r="BA103" s="37"/>
      <c r="BB103" s="591"/>
      <c r="BC103" s="591"/>
      <c r="BD103" s="37"/>
      <c r="BE103" s="591"/>
      <c r="BF103" s="591"/>
      <c r="BG103" s="195"/>
      <c r="BH103" s="22"/>
    </row>
    <row r="104" spans="19:60" x14ac:dyDescent="0.25">
      <c r="U104" s="160"/>
      <c r="V104" s="514"/>
      <c r="W104" s="162">
        <f t="shared" si="17"/>
        <v>42347</v>
      </c>
      <c r="X104" s="179"/>
      <c r="Y104" s="179"/>
      <c r="Z104" s="159">
        <f t="shared" si="18"/>
        <v>0</v>
      </c>
      <c r="AA104" s="3"/>
      <c r="AB104" s="3"/>
      <c r="AC104" s="159">
        <f>(AA104-AB104)*0.5</f>
        <v>0</v>
      </c>
      <c r="AD104" s="3"/>
      <c r="AE104" s="3"/>
      <c r="AF104" s="159">
        <f>(AD104-AE104)*0.4</f>
        <v>0</v>
      </c>
      <c r="AG104" s="3"/>
      <c r="AH104" s="3"/>
      <c r="AI104" s="159">
        <f>(AG104-AH104)*0.3</f>
        <v>0</v>
      </c>
      <c r="AJ104" s="3"/>
      <c r="AK104" s="3"/>
      <c r="AL104" s="159">
        <f>(AJ104-AK104)*0.2</f>
        <v>0</v>
      </c>
      <c r="AM104" s="3"/>
      <c r="AN104" s="3"/>
      <c r="AO104" s="159">
        <f>(AM104-AN104)*0.1</f>
        <v>0</v>
      </c>
      <c r="AP104" s="591"/>
      <c r="AQ104" s="591"/>
      <c r="AR104" s="37"/>
      <c r="AS104" s="591"/>
      <c r="AT104" s="591"/>
      <c r="AU104" s="37"/>
      <c r="AV104" s="591"/>
      <c r="AW104" s="591"/>
      <c r="AX104" s="37"/>
      <c r="AY104" s="591"/>
      <c r="AZ104" s="591"/>
      <c r="BA104" s="37"/>
      <c r="BB104" s="591"/>
      <c r="BC104" s="591"/>
      <c r="BD104" s="37"/>
      <c r="BE104" s="591"/>
      <c r="BF104" s="591"/>
      <c r="BG104" s="196"/>
      <c r="BH104" s="22"/>
    </row>
    <row r="105" spans="19:60" x14ac:dyDescent="0.25">
      <c r="U105" s="160"/>
      <c r="V105" s="514"/>
      <c r="W105" s="162">
        <f t="shared" si="17"/>
        <v>42378</v>
      </c>
      <c r="X105" s="179"/>
      <c r="Y105" s="179"/>
      <c r="Z105" s="159">
        <f t="shared" si="18"/>
        <v>0</v>
      </c>
      <c r="AA105" s="179"/>
      <c r="AB105" s="179"/>
      <c r="AC105" s="159">
        <f t="shared" ref="AC105:AC138" si="19">(AA105-AB105)*0.5</f>
        <v>0</v>
      </c>
      <c r="AD105" s="3"/>
      <c r="AE105" s="3"/>
      <c r="AF105" s="159">
        <f>(AD105-AE105)*0.5</f>
        <v>0</v>
      </c>
      <c r="AG105" s="3"/>
      <c r="AH105" s="3"/>
      <c r="AI105" s="159">
        <f>(AG105-AH105)*0.4</f>
        <v>0</v>
      </c>
      <c r="AJ105" s="3"/>
      <c r="AK105" s="3"/>
      <c r="AL105" s="159">
        <f>(AJ105-AK105)*0.3</f>
        <v>0</v>
      </c>
      <c r="AM105" s="3"/>
      <c r="AN105" s="3"/>
      <c r="AO105" s="159">
        <f>(AM105-AN105)*0.2</f>
        <v>0</v>
      </c>
      <c r="AP105" s="3"/>
      <c r="AQ105" s="3"/>
      <c r="AR105" s="159">
        <f>(AP105-AQ105)*0.1</f>
        <v>0</v>
      </c>
      <c r="AS105" s="591"/>
      <c r="AT105" s="591"/>
      <c r="AU105" s="37"/>
      <c r="AV105" s="591"/>
      <c r="AW105" s="591"/>
      <c r="AX105" s="37"/>
      <c r="AY105" s="591"/>
      <c r="AZ105" s="591"/>
      <c r="BA105" s="37"/>
      <c r="BB105" s="591"/>
      <c r="BC105" s="591"/>
      <c r="BD105" s="37"/>
      <c r="BE105" s="591"/>
      <c r="BF105" s="591"/>
      <c r="BG105" s="196"/>
      <c r="BH105" s="22"/>
    </row>
    <row r="106" spans="19:60" x14ac:dyDescent="0.25">
      <c r="U106" s="21"/>
      <c r="V106" s="514"/>
      <c r="W106" s="162">
        <f t="shared" si="17"/>
        <v>42409</v>
      </c>
      <c r="X106" s="179"/>
      <c r="Y106" s="179"/>
      <c r="Z106" s="159">
        <f t="shared" si="18"/>
        <v>0</v>
      </c>
      <c r="AA106" s="179"/>
      <c r="AB106" s="179"/>
      <c r="AC106" s="159">
        <f t="shared" si="19"/>
        <v>0</v>
      </c>
      <c r="AD106" s="179"/>
      <c r="AE106" s="179"/>
      <c r="AF106" s="159">
        <f t="shared" ref="AF106:AF138" si="20">(AD106-AE106)*0.5</f>
        <v>0</v>
      </c>
      <c r="AG106" s="3"/>
      <c r="AH106" s="3"/>
      <c r="AI106" s="159">
        <f>(AG106-AH106)*0.5</f>
        <v>0</v>
      </c>
      <c r="AJ106" s="3"/>
      <c r="AK106" s="3"/>
      <c r="AL106" s="159">
        <f>(AJ106-AK106)*0.4</f>
        <v>0</v>
      </c>
      <c r="AM106" s="3"/>
      <c r="AN106" s="3"/>
      <c r="AO106" s="159">
        <f>(AM106-AN106)*0.3</f>
        <v>0</v>
      </c>
      <c r="AP106" s="3"/>
      <c r="AQ106" s="3"/>
      <c r="AR106" s="159">
        <f>(AP106-AQ106)*0.2</f>
        <v>0</v>
      </c>
      <c r="AS106" s="3"/>
      <c r="AT106" s="3"/>
      <c r="AU106" s="159">
        <f>(AS106-AT106)*0.1</f>
        <v>0</v>
      </c>
      <c r="AV106" s="591"/>
      <c r="AW106" s="591"/>
      <c r="AX106" s="37"/>
      <c r="AY106" s="591"/>
      <c r="AZ106" s="591"/>
      <c r="BA106" s="37"/>
      <c r="BB106" s="591"/>
      <c r="BC106" s="591"/>
      <c r="BD106" s="37"/>
      <c r="BE106" s="591"/>
      <c r="BF106" s="591"/>
      <c r="BG106" s="196"/>
      <c r="BH106" s="22"/>
    </row>
    <row r="107" spans="19:60" x14ac:dyDescent="0.25">
      <c r="U107" s="21"/>
      <c r="V107" s="514"/>
      <c r="W107" s="162">
        <f t="shared" si="17"/>
        <v>42440</v>
      </c>
      <c r="X107" s="179"/>
      <c r="Y107" s="179"/>
      <c r="Z107" s="159">
        <f t="shared" si="18"/>
        <v>0</v>
      </c>
      <c r="AA107" s="179"/>
      <c r="AB107" s="179"/>
      <c r="AC107" s="159">
        <f t="shared" si="19"/>
        <v>0</v>
      </c>
      <c r="AD107" s="179"/>
      <c r="AE107" s="179"/>
      <c r="AF107" s="159">
        <f t="shared" si="20"/>
        <v>0</v>
      </c>
      <c r="AG107" s="179"/>
      <c r="AH107" s="179"/>
      <c r="AI107" s="159">
        <f t="shared" ref="AI107:AI138" si="21">(AG107-AH107)*0.5</f>
        <v>0</v>
      </c>
      <c r="AJ107" s="3"/>
      <c r="AK107" s="3"/>
      <c r="AL107" s="159">
        <f t="shared" ref="AL107:AL138" si="22">(AJ107-AK107)*0.5</f>
        <v>0</v>
      </c>
      <c r="AM107" s="3"/>
      <c r="AN107" s="3"/>
      <c r="AO107" s="159">
        <f>(AM107-AN107)*0.4</f>
        <v>0</v>
      </c>
      <c r="AP107" s="3"/>
      <c r="AQ107" s="3"/>
      <c r="AR107" s="159">
        <f>(AP107-AQ107)*0.3</f>
        <v>0</v>
      </c>
      <c r="AS107" s="3"/>
      <c r="AT107" s="3"/>
      <c r="AU107" s="159">
        <f>(AS107-AT107)*0.2</f>
        <v>0</v>
      </c>
      <c r="AV107" s="3"/>
      <c r="AW107" s="3"/>
      <c r="AX107" s="159">
        <f>(AV107-AW107)*0.1</f>
        <v>0</v>
      </c>
      <c r="AY107" s="591"/>
      <c r="AZ107" s="591"/>
      <c r="BA107" s="37"/>
      <c r="BB107" s="591"/>
      <c r="BC107" s="591"/>
      <c r="BD107" s="37"/>
      <c r="BE107" s="591"/>
      <c r="BF107" s="591"/>
      <c r="BG107" s="196"/>
      <c r="BH107" s="22"/>
    </row>
    <row r="108" spans="19:60" s="23" customFormat="1" x14ac:dyDescent="0.25">
      <c r="S108" s="189"/>
      <c r="U108" s="21"/>
      <c r="V108" s="514"/>
      <c r="W108" s="162">
        <f t="shared" si="17"/>
        <v>42471</v>
      </c>
      <c r="X108" s="179"/>
      <c r="Y108" s="179"/>
      <c r="Z108" s="159">
        <f t="shared" si="18"/>
        <v>0</v>
      </c>
      <c r="AA108" s="179"/>
      <c r="AB108" s="179"/>
      <c r="AC108" s="159">
        <f t="shared" si="19"/>
        <v>0</v>
      </c>
      <c r="AD108" s="179"/>
      <c r="AE108" s="179"/>
      <c r="AF108" s="159">
        <f t="shared" si="20"/>
        <v>0</v>
      </c>
      <c r="AG108" s="179"/>
      <c r="AH108" s="179"/>
      <c r="AI108" s="159">
        <f t="shared" si="21"/>
        <v>0</v>
      </c>
      <c r="AJ108" s="179"/>
      <c r="AK108" s="179"/>
      <c r="AL108" s="159">
        <f t="shared" si="22"/>
        <v>0</v>
      </c>
      <c r="AM108" s="3"/>
      <c r="AN108" s="3"/>
      <c r="AO108" s="159">
        <f>(AM108-AN108)*0.5</f>
        <v>0</v>
      </c>
      <c r="AP108" s="3"/>
      <c r="AQ108" s="3"/>
      <c r="AR108" s="159">
        <f>(AP108-AQ108)*0.4</f>
        <v>0</v>
      </c>
      <c r="AS108" s="3"/>
      <c r="AT108" s="3"/>
      <c r="AU108" s="159">
        <f>(AS108-AT108)*0.3</f>
        <v>0</v>
      </c>
      <c r="AV108" s="3"/>
      <c r="AW108" s="3"/>
      <c r="AX108" s="159">
        <f>(AV108-AW108)*0.2</f>
        <v>0</v>
      </c>
      <c r="AY108" s="3"/>
      <c r="AZ108" s="3"/>
      <c r="BA108" s="159">
        <f>(AY108-AZ108)*0.1</f>
        <v>0</v>
      </c>
      <c r="BB108" s="591"/>
      <c r="BC108" s="591"/>
      <c r="BD108" s="37"/>
      <c r="BE108" s="591"/>
      <c r="BF108" s="591"/>
      <c r="BG108" s="196"/>
      <c r="BH108" s="22"/>
    </row>
    <row r="109" spans="19:60" s="23" customFormat="1" x14ac:dyDescent="0.25">
      <c r="S109" s="189"/>
      <c r="U109" s="21"/>
      <c r="V109" s="514"/>
      <c r="W109" s="162">
        <f t="shared" si="17"/>
        <v>42502</v>
      </c>
      <c r="X109" s="179"/>
      <c r="Y109" s="179"/>
      <c r="Z109" s="159">
        <f t="shared" si="18"/>
        <v>0</v>
      </c>
      <c r="AA109" s="179"/>
      <c r="AB109" s="179"/>
      <c r="AC109" s="159">
        <f t="shared" si="19"/>
        <v>0</v>
      </c>
      <c r="AD109" s="179"/>
      <c r="AE109" s="179"/>
      <c r="AF109" s="159">
        <f t="shared" si="20"/>
        <v>0</v>
      </c>
      <c r="AG109" s="179"/>
      <c r="AH109" s="179"/>
      <c r="AI109" s="159">
        <f t="shared" si="21"/>
        <v>0</v>
      </c>
      <c r="AJ109" s="179"/>
      <c r="AK109" s="179"/>
      <c r="AL109" s="159">
        <f t="shared" si="22"/>
        <v>0</v>
      </c>
      <c r="AM109" s="179"/>
      <c r="AN109" s="179"/>
      <c r="AO109" s="159">
        <f t="shared" ref="AO109:AO137" si="23">(AM109-AN109)*0.5</f>
        <v>0</v>
      </c>
      <c r="AP109" s="3"/>
      <c r="AQ109" s="3"/>
      <c r="AR109" s="159">
        <f>(AP109-AQ109)*0.5</f>
        <v>0</v>
      </c>
      <c r="AS109" s="3"/>
      <c r="AT109" s="3"/>
      <c r="AU109" s="159">
        <f>(AS109-AT109)*0.4</f>
        <v>0</v>
      </c>
      <c r="AV109" s="3"/>
      <c r="AW109" s="3"/>
      <c r="AX109" s="159">
        <f>(AV109-AW109)*0.3</f>
        <v>0</v>
      </c>
      <c r="AY109" s="3"/>
      <c r="AZ109" s="3"/>
      <c r="BA109" s="159">
        <f>(AY109-AZ109)*0.2</f>
        <v>0</v>
      </c>
      <c r="BB109" s="3"/>
      <c r="BC109" s="3"/>
      <c r="BD109" s="159">
        <f>(BB109-BC109)*0.1</f>
        <v>0</v>
      </c>
      <c r="BE109" s="591"/>
      <c r="BF109" s="591"/>
      <c r="BG109" s="196"/>
      <c r="BH109" s="22"/>
    </row>
    <row r="110" spans="19:60" x14ac:dyDescent="0.25">
      <c r="U110" s="21"/>
      <c r="V110" s="514"/>
      <c r="W110" s="162">
        <f t="shared" si="17"/>
        <v>42533</v>
      </c>
      <c r="X110" s="179"/>
      <c r="Y110" s="179"/>
      <c r="Z110" s="159">
        <f t="shared" si="18"/>
        <v>0</v>
      </c>
      <c r="AA110" s="179"/>
      <c r="AB110" s="179"/>
      <c r="AC110" s="159">
        <f t="shared" si="19"/>
        <v>0</v>
      </c>
      <c r="AD110" s="179"/>
      <c r="AE110" s="179"/>
      <c r="AF110" s="159">
        <f t="shared" si="20"/>
        <v>0</v>
      </c>
      <c r="AG110" s="179"/>
      <c r="AH110" s="179"/>
      <c r="AI110" s="159">
        <f t="shared" si="21"/>
        <v>0</v>
      </c>
      <c r="AJ110" s="179"/>
      <c r="AK110" s="179"/>
      <c r="AL110" s="159">
        <f t="shared" si="22"/>
        <v>0</v>
      </c>
      <c r="AM110" s="179"/>
      <c r="AN110" s="179"/>
      <c r="AO110" s="159">
        <f t="shared" si="23"/>
        <v>0</v>
      </c>
      <c r="AP110" s="179"/>
      <c r="AQ110" s="179"/>
      <c r="AR110" s="159">
        <f t="shared" ref="AR110:AR137" si="24">(AP110-AQ110)*0.5</f>
        <v>0</v>
      </c>
      <c r="AS110" s="3"/>
      <c r="AT110" s="3"/>
      <c r="AU110" s="159">
        <f>(AS110-AT110)*0.5</f>
        <v>0</v>
      </c>
      <c r="AV110" s="3"/>
      <c r="AW110" s="3"/>
      <c r="AX110" s="159">
        <f>(AV110-AW110)*0.4</f>
        <v>0</v>
      </c>
      <c r="AY110" s="3"/>
      <c r="AZ110" s="3"/>
      <c r="BA110" s="159">
        <f>(AY110-AZ110)*0.3</f>
        <v>0</v>
      </c>
      <c r="BB110" s="3"/>
      <c r="BC110" s="3"/>
      <c r="BD110" s="159">
        <f>(BB110-BC110)*0.2</f>
        <v>0</v>
      </c>
      <c r="BE110" s="3"/>
      <c r="BF110" s="3"/>
      <c r="BG110" s="193">
        <f>(BE110-BF110)*0.1</f>
        <v>0</v>
      </c>
      <c r="BH110" s="22"/>
    </row>
    <row r="111" spans="19:60" s="164" customFormat="1" x14ac:dyDescent="0.25">
      <c r="S111" s="163"/>
      <c r="U111" s="21"/>
      <c r="V111" s="514"/>
      <c r="W111" s="162">
        <f t="shared" si="17"/>
        <v>42564</v>
      </c>
      <c r="X111" s="179"/>
      <c r="Y111" s="179"/>
      <c r="Z111" s="159">
        <f t="shared" si="18"/>
        <v>0</v>
      </c>
      <c r="AA111" s="179"/>
      <c r="AB111" s="179"/>
      <c r="AC111" s="159">
        <f t="shared" si="19"/>
        <v>0</v>
      </c>
      <c r="AD111" s="179"/>
      <c r="AE111" s="179"/>
      <c r="AF111" s="159">
        <f t="shared" si="20"/>
        <v>0</v>
      </c>
      <c r="AG111" s="179"/>
      <c r="AH111" s="179"/>
      <c r="AI111" s="159">
        <f t="shared" si="21"/>
        <v>0</v>
      </c>
      <c r="AJ111" s="179"/>
      <c r="AK111" s="179"/>
      <c r="AL111" s="159">
        <f t="shared" si="22"/>
        <v>0</v>
      </c>
      <c r="AM111" s="179"/>
      <c r="AN111" s="179"/>
      <c r="AO111" s="159">
        <f t="shared" si="23"/>
        <v>0</v>
      </c>
      <c r="AP111" s="179"/>
      <c r="AQ111" s="179"/>
      <c r="AR111" s="159">
        <f t="shared" si="24"/>
        <v>0</v>
      </c>
      <c r="AS111" s="179"/>
      <c r="AT111" s="179"/>
      <c r="AU111" s="159">
        <f t="shared" ref="AU111:AU138" si="25">(AS111-AT111)*0.5</f>
        <v>0</v>
      </c>
      <c r="AV111" s="3"/>
      <c r="AW111" s="3"/>
      <c r="AX111" s="159">
        <f>(AV111-AW111)*0.5</f>
        <v>0</v>
      </c>
      <c r="AY111" s="3"/>
      <c r="AZ111" s="3"/>
      <c r="BA111" s="159">
        <f>(AY111-AZ111)*0.4</f>
        <v>0</v>
      </c>
      <c r="BB111" s="3"/>
      <c r="BC111" s="3"/>
      <c r="BD111" s="159">
        <f>(BB111-BC111)*0.3</f>
        <v>0</v>
      </c>
      <c r="BE111" s="3"/>
      <c r="BF111" s="3"/>
      <c r="BG111" s="193">
        <f>(BE111-BF111)*0.2</f>
        <v>0</v>
      </c>
      <c r="BH111" s="22"/>
    </row>
    <row r="112" spans="19:60" s="166" customFormat="1" x14ac:dyDescent="0.25">
      <c r="S112" s="165"/>
      <c r="U112" s="21"/>
      <c r="V112" s="514"/>
      <c r="W112" s="162">
        <f t="shared" si="17"/>
        <v>42595</v>
      </c>
      <c r="X112" s="179"/>
      <c r="Y112" s="179"/>
      <c r="Z112" s="159">
        <f t="shared" si="18"/>
        <v>0</v>
      </c>
      <c r="AA112" s="179"/>
      <c r="AB112" s="179"/>
      <c r="AC112" s="159">
        <f t="shared" si="19"/>
        <v>0</v>
      </c>
      <c r="AD112" s="179"/>
      <c r="AE112" s="179"/>
      <c r="AF112" s="159">
        <f t="shared" si="20"/>
        <v>0</v>
      </c>
      <c r="AG112" s="179"/>
      <c r="AH112" s="179"/>
      <c r="AI112" s="159">
        <f t="shared" si="21"/>
        <v>0</v>
      </c>
      <c r="AJ112" s="179"/>
      <c r="AK112" s="179"/>
      <c r="AL112" s="159">
        <f t="shared" si="22"/>
        <v>0</v>
      </c>
      <c r="AM112" s="179"/>
      <c r="AN112" s="179"/>
      <c r="AO112" s="159">
        <f t="shared" si="23"/>
        <v>0</v>
      </c>
      <c r="AP112" s="179"/>
      <c r="AQ112" s="179"/>
      <c r="AR112" s="159">
        <f t="shared" si="24"/>
        <v>0</v>
      </c>
      <c r="AS112" s="179"/>
      <c r="AT112" s="179"/>
      <c r="AU112" s="159">
        <f t="shared" si="25"/>
        <v>0</v>
      </c>
      <c r="AV112" s="179"/>
      <c r="AW112" s="179"/>
      <c r="AX112" s="159">
        <f t="shared" ref="AX112:AX138" si="26">(AV112-AW112)*0.5</f>
        <v>0</v>
      </c>
      <c r="AY112" s="3"/>
      <c r="AZ112" s="3"/>
      <c r="BA112" s="159">
        <f>(AY112-AZ112)*0.5</f>
        <v>0</v>
      </c>
      <c r="BB112" s="3"/>
      <c r="BC112" s="3"/>
      <c r="BD112" s="159">
        <f>(BB112-BC112)*0.4</f>
        <v>0</v>
      </c>
      <c r="BE112" s="3"/>
      <c r="BF112" s="3"/>
      <c r="BG112" s="193">
        <f>(BE112-BF112)*0.3</f>
        <v>0</v>
      </c>
      <c r="BH112" s="22"/>
    </row>
    <row r="113" spans="19:60" s="166" customFormat="1" x14ac:dyDescent="0.25">
      <c r="S113" s="165"/>
      <c r="U113" s="21"/>
      <c r="V113" s="514"/>
      <c r="W113" s="162">
        <f t="shared" si="17"/>
        <v>42626</v>
      </c>
      <c r="X113" s="179"/>
      <c r="Y113" s="179"/>
      <c r="Z113" s="159">
        <f t="shared" si="18"/>
        <v>0</v>
      </c>
      <c r="AA113" s="179"/>
      <c r="AB113" s="179"/>
      <c r="AC113" s="159">
        <f t="shared" si="19"/>
        <v>0</v>
      </c>
      <c r="AD113" s="179"/>
      <c r="AE113" s="179"/>
      <c r="AF113" s="159">
        <f t="shared" si="20"/>
        <v>0</v>
      </c>
      <c r="AG113" s="179"/>
      <c r="AH113" s="179"/>
      <c r="AI113" s="159">
        <f t="shared" si="21"/>
        <v>0</v>
      </c>
      <c r="AJ113" s="179"/>
      <c r="AK113" s="179"/>
      <c r="AL113" s="159">
        <f t="shared" si="22"/>
        <v>0</v>
      </c>
      <c r="AM113" s="179"/>
      <c r="AN113" s="179"/>
      <c r="AO113" s="159">
        <f t="shared" si="23"/>
        <v>0</v>
      </c>
      <c r="AP113" s="179"/>
      <c r="AQ113" s="179"/>
      <c r="AR113" s="159">
        <f t="shared" si="24"/>
        <v>0</v>
      </c>
      <c r="AS113" s="179"/>
      <c r="AT113" s="179"/>
      <c r="AU113" s="159">
        <f t="shared" si="25"/>
        <v>0</v>
      </c>
      <c r="AV113" s="179"/>
      <c r="AW113" s="179"/>
      <c r="AX113" s="159">
        <f t="shared" si="26"/>
        <v>0</v>
      </c>
      <c r="AY113" s="179"/>
      <c r="AZ113" s="179"/>
      <c r="BA113" s="159">
        <f>(AY113-AZ113)*0.5</f>
        <v>0</v>
      </c>
      <c r="BB113" s="3"/>
      <c r="BC113" s="3"/>
      <c r="BD113" s="159">
        <f>(BB113-BC113)*0.5</f>
        <v>0</v>
      </c>
      <c r="BE113" s="3"/>
      <c r="BF113" s="3"/>
      <c r="BG113" s="193">
        <f>(BE113-BF113)*0.4</f>
        <v>0</v>
      </c>
      <c r="BH113" s="22"/>
    </row>
    <row r="114" spans="19:60" s="166" customFormat="1" x14ac:dyDescent="0.25">
      <c r="S114" s="165"/>
      <c r="U114" s="21"/>
      <c r="V114" s="514"/>
      <c r="W114" s="162">
        <f t="shared" si="17"/>
        <v>42657</v>
      </c>
      <c r="X114" s="179"/>
      <c r="Y114" s="179"/>
      <c r="Z114" s="159">
        <f t="shared" si="18"/>
        <v>0</v>
      </c>
      <c r="AA114" s="179"/>
      <c r="AB114" s="179"/>
      <c r="AC114" s="159">
        <f t="shared" si="19"/>
        <v>0</v>
      </c>
      <c r="AD114" s="179"/>
      <c r="AE114" s="179"/>
      <c r="AF114" s="159">
        <f t="shared" si="20"/>
        <v>0</v>
      </c>
      <c r="AG114" s="179"/>
      <c r="AH114" s="179"/>
      <c r="AI114" s="159">
        <f t="shared" si="21"/>
        <v>0</v>
      </c>
      <c r="AJ114" s="179"/>
      <c r="AK114" s="179"/>
      <c r="AL114" s="159">
        <f t="shared" si="22"/>
        <v>0</v>
      </c>
      <c r="AM114" s="179"/>
      <c r="AN114" s="179"/>
      <c r="AO114" s="159">
        <f t="shared" si="23"/>
        <v>0</v>
      </c>
      <c r="AP114" s="179"/>
      <c r="AQ114" s="179"/>
      <c r="AR114" s="159">
        <f t="shared" si="24"/>
        <v>0</v>
      </c>
      <c r="AS114" s="179"/>
      <c r="AT114" s="179"/>
      <c r="AU114" s="159">
        <f t="shared" si="25"/>
        <v>0</v>
      </c>
      <c r="AV114" s="179"/>
      <c r="AW114" s="179"/>
      <c r="AX114" s="159">
        <f t="shared" si="26"/>
        <v>0</v>
      </c>
      <c r="AY114" s="179"/>
      <c r="AZ114" s="179"/>
      <c r="BA114" s="159">
        <f>(AY114-AZ114)*0.5</f>
        <v>0</v>
      </c>
      <c r="BB114" s="179"/>
      <c r="BC114" s="179"/>
      <c r="BD114" s="159">
        <f t="shared" ref="BD114:BD138" si="27">(BB114-BC114)*0.5</f>
        <v>0</v>
      </c>
      <c r="BE114" s="3"/>
      <c r="BF114" s="3"/>
      <c r="BG114" s="193">
        <f>(BE114-BF114)*0.5</f>
        <v>0</v>
      </c>
      <c r="BH114" s="22"/>
    </row>
    <row r="115" spans="19:60" s="166" customFormat="1" x14ac:dyDescent="0.25">
      <c r="S115" s="165"/>
      <c r="U115" s="21"/>
      <c r="V115" s="514"/>
      <c r="W115" s="162">
        <f t="shared" si="17"/>
        <v>42688</v>
      </c>
      <c r="X115" s="179"/>
      <c r="Y115" s="179"/>
      <c r="Z115" s="159">
        <f t="shared" si="18"/>
        <v>0</v>
      </c>
      <c r="AA115" s="179"/>
      <c r="AB115" s="179"/>
      <c r="AC115" s="159">
        <f t="shared" si="19"/>
        <v>0</v>
      </c>
      <c r="AD115" s="179"/>
      <c r="AE115" s="179"/>
      <c r="AF115" s="159">
        <f t="shared" si="20"/>
        <v>0</v>
      </c>
      <c r="AG115" s="179"/>
      <c r="AH115" s="179"/>
      <c r="AI115" s="159">
        <f t="shared" si="21"/>
        <v>0</v>
      </c>
      <c r="AJ115" s="179"/>
      <c r="AK115" s="179"/>
      <c r="AL115" s="159">
        <f t="shared" si="22"/>
        <v>0</v>
      </c>
      <c r="AM115" s="179"/>
      <c r="AN115" s="179"/>
      <c r="AO115" s="159">
        <f t="shared" si="23"/>
        <v>0</v>
      </c>
      <c r="AP115" s="179"/>
      <c r="AQ115" s="179"/>
      <c r="AR115" s="159">
        <f t="shared" si="24"/>
        <v>0</v>
      </c>
      <c r="AS115" s="179"/>
      <c r="AT115" s="179"/>
      <c r="AU115" s="159">
        <f t="shared" si="25"/>
        <v>0</v>
      </c>
      <c r="AV115" s="179"/>
      <c r="AW115" s="179"/>
      <c r="AX115" s="159">
        <f t="shared" si="26"/>
        <v>0</v>
      </c>
      <c r="AY115" s="179"/>
      <c r="AZ115" s="179"/>
      <c r="BA115" s="159">
        <f t="shared" ref="BA115:BA138" si="28">(AY115-AZ115)*0.5</f>
        <v>0</v>
      </c>
      <c r="BB115" s="179"/>
      <c r="BC115" s="179"/>
      <c r="BD115" s="159">
        <f t="shared" si="27"/>
        <v>0</v>
      </c>
      <c r="BE115" s="179"/>
      <c r="BF115" s="179"/>
      <c r="BG115" s="193">
        <f t="shared" ref="BG115:BG138" si="29">(BE115-BF115)*0.5</f>
        <v>0</v>
      </c>
      <c r="BH115" s="22"/>
    </row>
    <row r="116" spans="19:60" s="166" customFormat="1" x14ac:dyDescent="0.25">
      <c r="S116" s="165"/>
      <c r="U116" s="21"/>
      <c r="V116" s="514"/>
      <c r="W116" s="162">
        <f t="shared" si="17"/>
        <v>42719</v>
      </c>
      <c r="X116" s="179"/>
      <c r="Y116" s="179"/>
      <c r="Z116" s="159">
        <f t="shared" si="18"/>
        <v>0</v>
      </c>
      <c r="AA116" s="179"/>
      <c r="AB116" s="179"/>
      <c r="AC116" s="159">
        <f t="shared" si="19"/>
        <v>0</v>
      </c>
      <c r="AD116" s="179"/>
      <c r="AE116" s="179"/>
      <c r="AF116" s="159">
        <f t="shared" si="20"/>
        <v>0</v>
      </c>
      <c r="AG116" s="179"/>
      <c r="AH116" s="179"/>
      <c r="AI116" s="159">
        <f t="shared" si="21"/>
        <v>0</v>
      </c>
      <c r="AJ116" s="179"/>
      <c r="AK116" s="179"/>
      <c r="AL116" s="159">
        <f t="shared" si="22"/>
        <v>0</v>
      </c>
      <c r="AM116" s="179"/>
      <c r="AN116" s="179"/>
      <c r="AO116" s="159">
        <f t="shared" si="23"/>
        <v>0</v>
      </c>
      <c r="AP116" s="179"/>
      <c r="AQ116" s="179"/>
      <c r="AR116" s="159">
        <f t="shared" si="24"/>
        <v>0</v>
      </c>
      <c r="AS116" s="179"/>
      <c r="AT116" s="179"/>
      <c r="AU116" s="159">
        <f t="shared" si="25"/>
        <v>0</v>
      </c>
      <c r="AV116" s="179"/>
      <c r="AW116" s="179"/>
      <c r="AX116" s="159">
        <f t="shared" si="26"/>
        <v>0</v>
      </c>
      <c r="AY116" s="179"/>
      <c r="AZ116" s="179"/>
      <c r="BA116" s="159">
        <f t="shared" si="28"/>
        <v>0</v>
      </c>
      <c r="BB116" s="179"/>
      <c r="BC116" s="179"/>
      <c r="BD116" s="159">
        <f t="shared" si="27"/>
        <v>0</v>
      </c>
      <c r="BE116" s="179"/>
      <c r="BF116" s="179"/>
      <c r="BG116" s="193">
        <f t="shared" si="29"/>
        <v>0</v>
      </c>
      <c r="BH116" s="22"/>
    </row>
    <row r="117" spans="19:60" s="166" customFormat="1" x14ac:dyDescent="0.25">
      <c r="S117" s="165"/>
      <c r="U117" s="21"/>
      <c r="V117" s="514"/>
      <c r="W117" s="162">
        <f t="shared" si="17"/>
        <v>42750</v>
      </c>
      <c r="X117" s="179"/>
      <c r="Y117" s="179"/>
      <c r="Z117" s="159">
        <f t="shared" si="18"/>
        <v>0</v>
      </c>
      <c r="AA117" s="179"/>
      <c r="AB117" s="179"/>
      <c r="AC117" s="159">
        <f t="shared" si="19"/>
        <v>0</v>
      </c>
      <c r="AD117" s="179"/>
      <c r="AE117" s="179"/>
      <c r="AF117" s="159">
        <f t="shared" si="20"/>
        <v>0</v>
      </c>
      <c r="AG117" s="179"/>
      <c r="AH117" s="179"/>
      <c r="AI117" s="159">
        <f t="shared" si="21"/>
        <v>0</v>
      </c>
      <c r="AJ117" s="179"/>
      <c r="AK117" s="179"/>
      <c r="AL117" s="159">
        <f t="shared" si="22"/>
        <v>0</v>
      </c>
      <c r="AM117" s="179"/>
      <c r="AN117" s="179"/>
      <c r="AO117" s="159">
        <f t="shared" si="23"/>
        <v>0</v>
      </c>
      <c r="AP117" s="179"/>
      <c r="AQ117" s="179"/>
      <c r="AR117" s="159">
        <f t="shared" si="24"/>
        <v>0</v>
      </c>
      <c r="AS117" s="179"/>
      <c r="AT117" s="179"/>
      <c r="AU117" s="159">
        <f t="shared" si="25"/>
        <v>0</v>
      </c>
      <c r="AV117" s="179"/>
      <c r="AW117" s="179"/>
      <c r="AX117" s="159">
        <f t="shared" si="26"/>
        <v>0</v>
      </c>
      <c r="AY117" s="179"/>
      <c r="AZ117" s="179"/>
      <c r="BA117" s="159">
        <f t="shared" si="28"/>
        <v>0</v>
      </c>
      <c r="BB117" s="179"/>
      <c r="BC117" s="179"/>
      <c r="BD117" s="159">
        <f t="shared" si="27"/>
        <v>0</v>
      </c>
      <c r="BE117" s="179"/>
      <c r="BF117" s="179"/>
      <c r="BG117" s="193">
        <f t="shared" si="29"/>
        <v>0</v>
      </c>
      <c r="BH117" s="22"/>
    </row>
    <row r="118" spans="19:60" s="166" customFormat="1" x14ac:dyDescent="0.25">
      <c r="S118" s="165"/>
      <c r="U118" s="21"/>
      <c r="V118" s="514"/>
      <c r="W118" s="162">
        <f t="shared" si="17"/>
        <v>42781</v>
      </c>
      <c r="X118" s="179"/>
      <c r="Y118" s="179"/>
      <c r="Z118" s="159">
        <f t="shared" si="18"/>
        <v>0</v>
      </c>
      <c r="AA118" s="179"/>
      <c r="AB118" s="179"/>
      <c r="AC118" s="159">
        <f t="shared" si="19"/>
        <v>0</v>
      </c>
      <c r="AD118" s="179"/>
      <c r="AE118" s="179"/>
      <c r="AF118" s="159">
        <f t="shared" si="20"/>
        <v>0</v>
      </c>
      <c r="AG118" s="179"/>
      <c r="AH118" s="179"/>
      <c r="AI118" s="159">
        <f t="shared" si="21"/>
        <v>0</v>
      </c>
      <c r="AJ118" s="179"/>
      <c r="AK118" s="179"/>
      <c r="AL118" s="159">
        <f t="shared" si="22"/>
        <v>0</v>
      </c>
      <c r="AM118" s="179"/>
      <c r="AN118" s="179"/>
      <c r="AO118" s="159">
        <f t="shared" si="23"/>
        <v>0</v>
      </c>
      <c r="AP118" s="179"/>
      <c r="AQ118" s="179"/>
      <c r="AR118" s="159">
        <f t="shared" si="24"/>
        <v>0</v>
      </c>
      <c r="AS118" s="179"/>
      <c r="AT118" s="179"/>
      <c r="AU118" s="159">
        <f t="shared" si="25"/>
        <v>0</v>
      </c>
      <c r="AV118" s="179"/>
      <c r="AW118" s="179"/>
      <c r="AX118" s="159">
        <f t="shared" si="26"/>
        <v>0</v>
      </c>
      <c r="AY118" s="179"/>
      <c r="AZ118" s="179"/>
      <c r="BA118" s="159">
        <f t="shared" si="28"/>
        <v>0</v>
      </c>
      <c r="BB118" s="179"/>
      <c r="BC118" s="179"/>
      <c r="BD118" s="159">
        <f t="shared" si="27"/>
        <v>0</v>
      </c>
      <c r="BE118" s="179"/>
      <c r="BF118" s="179"/>
      <c r="BG118" s="193">
        <f t="shared" si="29"/>
        <v>0</v>
      </c>
      <c r="BH118" s="22"/>
    </row>
    <row r="119" spans="19:60" x14ac:dyDescent="0.25">
      <c r="U119" s="21"/>
      <c r="V119" s="514"/>
      <c r="W119" s="162">
        <f t="shared" si="17"/>
        <v>42812</v>
      </c>
      <c r="X119" s="179"/>
      <c r="Y119" s="179"/>
      <c r="Z119" s="159">
        <f t="shared" si="18"/>
        <v>0</v>
      </c>
      <c r="AA119" s="179"/>
      <c r="AB119" s="179"/>
      <c r="AC119" s="159">
        <f t="shared" si="19"/>
        <v>0</v>
      </c>
      <c r="AD119" s="179"/>
      <c r="AE119" s="179"/>
      <c r="AF119" s="159">
        <f t="shared" si="20"/>
        <v>0</v>
      </c>
      <c r="AG119" s="179"/>
      <c r="AH119" s="179"/>
      <c r="AI119" s="159">
        <f t="shared" si="21"/>
        <v>0</v>
      </c>
      <c r="AJ119" s="179"/>
      <c r="AK119" s="179"/>
      <c r="AL119" s="159">
        <f t="shared" si="22"/>
        <v>0</v>
      </c>
      <c r="AM119" s="179"/>
      <c r="AN119" s="179"/>
      <c r="AO119" s="159">
        <f t="shared" si="23"/>
        <v>0</v>
      </c>
      <c r="AP119" s="179"/>
      <c r="AQ119" s="179"/>
      <c r="AR119" s="159">
        <f t="shared" si="24"/>
        <v>0</v>
      </c>
      <c r="AS119" s="179"/>
      <c r="AT119" s="179"/>
      <c r="AU119" s="159">
        <f t="shared" si="25"/>
        <v>0</v>
      </c>
      <c r="AV119" s="179"/>
      <c r="AW119" s="179"/>
      <c r="AX119" s="159">
        <f t="shared" si="26"/>
        <v>0</v>
      </c>
      <c r="AY119" s="179"/>
      <c r="AZ119" s="179"/>
      <c r="BA119" s="159">
        <f t="shared" si="28"/>
        <v>0</v>
      </c>
      <c r="BB119" s="179"/>
      <c r="BC119" s="179"/>
      <c r="BD119" s="159">
        <f t="shared" si="27"/>
        <v>0</v>
      </c>
      <c r="BE119" s="179"/>
      <c r="BF119" s="179"/>
      <c r="BG119" s="193">
        <f t="shared" si="29"/>
        <v>0</v>
      </c>
      <c r="BH119" s="22"/>
    </row>
    <row r="120" spans="19:60" x14ac:dyDescent="0.25">
      <c r="U120" s="21"/>
      <c r="V120" s="514"/>
      <c r="W120" s="162">
        <f t="shared" si="17"/>
        <v>42843</v>
      </c>
      <c r="X120" s="179"/>
      <c r="Y120" s="179"/>
      <c r="Z120" s="159">
        <f t="shared" si="18"/>
        <v>0</v>
      </c>
      <c r="AA120" s="179"/>
      <c r="AB120" s="179"/>
      <c r="AC120" s="159">
        <f t="shared" si="19"/>
        <v>0</v>
      </c>
      <c r="AD120" s="179"/>
      <c r="AE120" s="179"/>
      <c r="AF120" s="159">
        <f t="shared" si="20"/>
        <v>0</v>
      </c>
      <c r="AG120" s="179"/>
      <c r="AH120" s="179"/>
      <c r="AI120" s="159">
        <f t="shared" si="21"/>
        <v>0</v>
      </c>
      <c r="AJ120" s="179"/>
      <c r="AK120" s="179"/>
      <c r="AL120" s="159">
        <f t="shared" si="22"/>
        <v>0</v>
      </c>
      <c r="AM120" s="179"/>
      <c r="AN120" s="179"/>
      <c r="AO120" s="159">
        <f t="shared" si="23"/>
        <v>0</v>
      </c>
      <c r="AP120" s="179"/>
      <c r="AQ120" s="179"/>
      <c r="AR120" s="159">
        <f t="shared" si="24"/>
        <v>0</v>
      </c>
      <c r="AS120" s="179"/>
      <c r="AT120" s="179"/>
      <c r="AU120" s="159">
        <f t="shared" si="25"/>
        <v>0</v>
      </c>
      <c r="AV120" s="179"/>
      <c r="AW120" s="179"/>
      <c r="AX120" s="159">
        <f t="shared" si="26"/>
        <v>0</v>
      </c>
      <c r="AY120" s="179"/>
      <c r="AZ120" s="179"/>
      <c r="BA120" s="159">
        <f t="shared" si="28"/>
        <v>0</v>
      </c>
      <c r="BB120" s="179"/>
      <c r="BC120" s="179"/>
      <c r="BD120" s="159">
        <f t="shared" si="27"/>
        <v>0</v>
      </c>
      <c r="BE120" s="179"/>
      <c r="BF120" s="179"/>
      <c r="BG120" s="193">
        <f t="shared" si="29"/>
        <v>0</v>
      </c>
      <c r="BH120" s="22"/>
    </row>
    <row r="121" spans="19:60" x14ac:dyDescent="0.25">
      <c r="U121" s="21"/>
      <c r="V121" s="514"/>
      <c r="W121" s="162">
        <f t="shared" si="17"/>
        <v>42874</v>
      </c>
      <c r="X121" s="179"/>
      <c r="Y121" s="179"/>
      <c r="Z121" s="159">
        <f t="shared" si="18"/>
        <v>0</v>
      </c>
      <c r="AA121" s="179"/>
      <c r="AB121" s="179"/>
      <c r="AC121" s="159">
        <f t="shared" si="19"/>
        <v>0</v>
      </c>
      <c r="AD121" s="179"/>
      <c r="AE121" s="179"/>
      <c r="AF121" s="159">
        <f t="shared" si="20"/>
        <v>0</v>
      </c>
      <c r="AG121" s="179"/>
      <c r="AH121" s="179"/>
      <c r="AI121" s="159">
        <f t="shared" si="21"/>
        <v>0</v>
      </c>
      <c r="AJ121" s="179"/>
      <c r="AK121" s="179"/>
      <c r="AL121" s="159">
        <f t="shared" si="22"/>
        <v>0</v>
      </c>
      <c r="AM121" s="179"/>
      <c r="AN121" s="179"/>
      <c r="AO121" s="159">
        <f t="shared" si="23"/>
        <v>0</v>
      </c>
      <c r="AP121" s="179"/>
      <c r="AQ121" s="179"/>
      <c r="AR121" s="159">
        <f t="shared" si="24"/>
        <v>0</v>
      </c>
      <c r="AS121" s="179"/>
      <c r="AT121" s="179"/>
      <c r="AU121" s="159">
        <f t="shared" si="25"/>
        <v>0</v>
      </c>
      <c r="AV121" s="179"/>
      <c r="AW121" s="179"/>
      <c r="AX121" s="159">
        <f t="shared" si="26"/>
        <v>0</v>
      </c>
      <c r="AY121" s="179"/>
      <c r="AZ121" s="179"/>
      <c r="BA121" s="159">
        <f t="shared" si="28"/>
        <v>0</v>
      </c>
      <c r="BB121" s="179"/>
      <c r="BC121" s="179"/>
      <c r="BD121" s="159">
        <f t="shared" si="27"/>
        <v>0</v>
      </c>
      <c r="BE121" s="179"/>
      <c r="BF121" s="179"/>
      <c r="BG121" s="193">
        <f t="shared" si="29"/>
        <v>0</v>
      </c>
      <c r="BH121" s="22"/>
    </row>
    <row r="122" spans="19:60" x14ac:dyDescent="0.25">
      <c r="U122" s="21"/>
      <c r="V122" s="514"/>
      <c r="W122" s="162">
        <f t="shared" si="17"/>
        <v>42905</v>
      </c>
      <c r="X122" s="179"/>
      <c r="Y122" s="179"/>
      <c r="Z122" s="159">
        <f t="shared" si="18"/>
        <v>0</v>
      </c>
      <c r="AA122" s="179"/>
      <c r="AB122" s="179"/>
      <c r="AC122" s="159">
        <f t="shared" si="19"/>
        <v>0</v>
      </c>
      <c r="AD122" s="179"/>
      <c r="AE122" s="179"/>
      <c r="AF122" s="159">
        <f t="shared" si="20"/>
        <v>0</v>
      </c>
      <c r="AG122" s="179"/>
      <c r="AH122" s="179"/>
      <c r="AI122" s="159">
        <f t="shared" si="21"/>
        <v>0</v>
      </c>
      <c r="AJ122" s="179"/>
      <c r="AK122" s="179"/>
      <c r="AL122" s="159">
        <f t="shared" si="22"/>
        <v>0</v>
      </c>
      <c r="AM122" s="179"/>
      <c r="AN122" s="179"/>
      <c r="AO122" s="159">
        <f t="shared" si="23"/>
        <v>0</v>
      </c>
      <c r="AP122" s="179"/>
      <c r="AQ122" s="179"/>
      <c r="AR122" s="159">
        <f t="shared" si="24"/>
        <v>0</v>
      </c>
      <c r="AS122" s="179"/>
      <c r="AT122" s="179"/>
      <c r="AU122" s="159">
        <f t="shared" si="25"/>
        <v>0</v>
      </c>
      <c r="AV122" s="179"/>
      <c r="AW122" s="179"/>
      <c r="AX122" s="159">
        <f t="shared" si="26"/>
        <v>0</v>
      </c>
      <c r="AY122" s="179"/>
      <c r="AZ122" s="179"/>
      <c r="BA122" s="159">
        <f t="shared" si="28"/>
        <v>0</v>
      </c>
      <c r="BB122" s="179"/>
      <c r="BC122" s="179"/>
      <c r="BD122" s="159">
        <f t="shared" si="27"/>
        <v>0</v>
      </c>
      <c r="BE122" s="179"/>
      <c r="BF122" s="179"/>
      <c r="BG122" s="193">
        <f t="shared" si="29"/>
        <v>0</v>
      </c>
      <c r="BH122" s="22"/>
    </row>
    <row r="123" spans="19:60" s="333" customFormat="1" ht="28.5" customHeight="1" x14ac:dyDescent="0.25">
      <c r="S123" s="202"/>
      <c r="U123" s="197"/>
      <c r="V123" s="514"/>
      <c r="W123" s="162">
        <f t="shared" si="17"/>
        <v>42936</v>
      </c>
      <c r="X123" s="179"/>
      <c r="Y123" s="179"/>
      <c r="Z123" s="159">
        <f t="shared" si="18"/>
        <v>0</v>
      </c>
      <c r="AA123" s="179"/>
      <c r="AB123" s="179"/>
      <c r="AC123" s="159">
        <f t="shared" si="19"/>
        <v>0</v>
      </c>
      <c r="AD123" s="179"/>
      <c r="AE123" s="179"/>
      <c r="AF123" s="159">
        <f t="shared" si="20"/>
        <v>0</v>
      </c>
      <c r="AG123" s="179"/>
      <c r="AH123" s="179"/>
      <c r="AI123" s="159">
        <f t="shared" si="21"/>
        <v>0</v>
      </c>
      <c r="AJ123" s="179"/>
      <c r="AK123" s="179"/>
      <c r="AL123" s="159">
        <f t="shared" si="22"/>
        <v>0</v>
      </c>
      <c r="AM123" s="179"/>
      <c r="AN123" s="179"/>
      <c r="AO123" s="159">
        <f t="shared" si="23"/>
        <v>0</v>
      </c>
      <c r="AP123" s="179"/>
      <c r="AQ123" s="179"/>
      <c r="AR123" s="159">
        <f t="shared" si="24"/>
        <v>0</v>
      </c>
      <c r="AS123" s="179"/>
      <c r="AT123" s="179"/>
      <c r="AU123" s="159">
        <f t="shared" si="25"/>
        <v>0</v>
      </c>
      <c r="AV123" s="179"/>
      <c r="AW123" s="179"/>
      <c r="AX123" s="159">
        <f t="shared" si="26"/>
        <v>0</v>
      </c>
      <c r="AY123" s="179"/>
      <c r="AZ123" s="179"/>
      <c r="BA123" s="159">
        <f t="shared" si="28"/>
        <v>0</v>
      </c>
      <c r="BB123" s="179"/>
      <c r="BC123" s="179"/>
      <c r="BD123" s="159">
        <f t="shared" si="27"/>
        <v>0</v>
      </c>
      <c r="BE123" s="179"/>
      <c r="BF123" s="179"/>
      <c r="BG123" s="193">
        <f t="shared" si="29"/>
        <v>0</v>
      </c>
      <c r="BH123" s="198"/>
    </row>
    <row r="124" spans="19:60" s="333" customFormat="1" ht="28.5" customHeight="1" x14ac:dyDescent="0.25">
      <c r="S124" s="202"/>
      <c r="U124" s="199"/>
      <c r="V124" s="514"/>
      <c r="W124" s="162">
        <f t="shared" si="17"/>
        <v>42967</v>
      </c>
      <c r="X124" s="179"/>
      <c r="Y124" s="179"/>
      <c r="Z124" s="159">
        <f t="shared" si="18"/>
        <v>0</v>
      </c>
      <c r="AA124" s="179"/>
      <c r="AB124" s="179"/>
      <c r="AC124" s="159">
        <f t="shared" si="19"/>
        <v>0</v>
      </c>
      <c r="AD124" s="179"/>
      <c r="AE124" s="179"/>
      <c r="AF124" s="159">
        <f t="shared" si="20"/>
        <v>0</v>
      </c>
      <c r="AG124" s="179"/>
      <c r="AH124" s="179"/>
      <c r="AI124" s="159">
        <f t="shared" si="21"/>
        <v>0</v>
      </c>
      <c r="AJ124" s="179"/>
      <c r="AK124" s="179"/>
      <c r="AL124" s="159">
        <f t="shared" si="22"/>
        <v>0</v>
      </c>
      <c r="AM124" s="179"/>
      <c r="AN124" s="179"/>
      <c r="AO124" s="159">
        <f t="shared" si="23"/>
        <v>0</v>
      </c>
      <c r="AP124" s="179"/>
      <c r="AQ124" s="179"/>
      <c r="AR124" s="159">
        <f t="shared" si="24"/>
        <v>0</v>
      </c>
      <c r="AS124" s="179"/>
      <c r="AT124" s="179"/>
      <c r="AU124" s="159">
        <f t="shared" si="25"/>
        <v>0</v>
      </c>
      <c r="AV124" s="179"/>
      <c r="AW124" s="179"/>
      <c r="AX124" s="159">
        <f t="shared" si="26"/>
        <v>0</v>
      </c>
      <c r="AY124" s="179"/>
      <c r="AZ124" s="179"/>
      <c r="BA124" s="159">
        <f t="shared" si="28"/>
        <v>0</v>
      </c>
      <c r="BB124" s="179"/>
      <c r="BC124" s="179"/>
      <c r="BD124" s="159">
        <f t="shared" si="27"/>
        <v>0</v>
      </c>
      <c r="BE124" s="179"/>
      <c r="BF124" s="179"/>
      <c r="BG124" s="193">
        <f t="shared" si="29"/>
        <v>0</v>
      </c>
      <c r="BH124" s="200"/>
    </row>
    <row r="125" spans="19:60" s="333" customFormat="1" ht="28.5" customHeight="1" x14ac:dyDescent="0.25">
      <c r="S125" s="202"/>
      <c r="U125" s="199"/>
      <c r="V125" s="514"/>
      <c r="W125" s="162">
        <f t="shared" si="17"/>
        <v>42998</v>
      </c>
      <c r="X125" s="179"/>
      <c r="Y125" s="179"/>
      <c r="Z125" s="159">
        <f t="shared" si="18"/>
        <v>0</v>
      </c>
      <c r="AA125" s="179"/>
      <c r="AB125" s="179"/>
      <c r="AC125" s="159">
        <f t="shared" si="19"/>
        <v>0</v>
      </c>
      <c r="AD125" s="179"/>
      <c r="AE125" s="179"/>
      <c r="AF125" s="159">
        <f t="shared" si="20"/>
        <v>0</v>
      </c>
      <c r="AG125" s="179"/>
      <c r="AH125" s="179"/>
      <c r="AI125" s="159">
        <f t="shared" si="21"/>
        <v>0</v>
      </c>
      <c r="AJ125" s="179"/>
      <c r="AK125" s="179"/>
      <c r="AL125" s="159">
        <f t="shared" si="22"/>
        <v>0</v>
      </c>
      <c r="AM125" s="179"/>
      <c r="AN125" s="179"/>
      <c r="AO125" s="159">
        <f t="shared" si="23"/>
        <v>0</v>
      </c>
      <c r="AP125" s="179"/>
      <c r="AQ125" s="179"/>
      <c r="AR125" s="159">
        <f t="shared" si="24"/>
        <v>0</v>
      </c>
      <c r="AS125" s="179"/>
      <c r="AT125" s="179"/>
      <c r="AU125" s="159">
        <f t="shared" si="25"/>
        <v>0</v>
      </c>
      <c r="AV125" s="179"/>
      <c r="AW125" s="179"/>
      <c r="AX125" s="159">
        <f t="shared" si="26"/>
        <v>0</v>
      </c>
      <c r="AY125" s="179"/>
      <c r="AZ125" s="179"/>
      <c r="BA125" s="159">
        <f t="shared" si="28"/>
        <v>0</v>
      </c>
      <c r="BB125" s="179"/>
      <c r="BC125" s="179"/>
      <c r="BD125" s="159">
        <f t="shared" si="27"/>
        <v>0</v>
      </c>
      <c r="BE125" s="179"/>
      <c r="BF125" s="179"/>
      <c r="BG125" s="193">
        <f t="shared" si="29"/>
        <v>0</v>
      </c>
      <c r="BH125" s="200"/>
    </row>
    <row r="126" spans="19:60" s="333" customFormat="1" ht="28.5" customHeight="1" x14ac:dyDescent="0.25">
      <c r="S126" s="202"/>
      <c r="U126" s="199"/>
      <c r="V126" s="514"/>
      <c r="W126" s="162">
        <f t="shared" si="17"/>
        <v>43029</v>
      </c>
      <c r="X126" s="179"/>
      <c r="Y126" s="179"/>
      <c r="Z126" s="159">
        <f t="shared" si="18"/>
        <v>0</v>
      </c>
      <c r="AA126" s="179"/>
      <c r="AB126" s="179"/>
      <c r="AC126" s="159">
        <f t="shared" si="19"/>
        <v>0</v>
      </c>
      <c r="AD126" s="179"/>
      <c r="AE126" s="179"/>
      <c r="AF126" s="159">
        <f t="shared" si="20"/>
        <v>0</v>
      </c>
      <c r="AG126" s="179"/>
      <c r="AH126" s="179"/>
      <c r="AI126" s="159">
        <f t="shared" si="21"/>
        <v>0</v>
      </c>
      <c r="AJ126" s="179"/>
      <c r="AK126" s="179"/>
      <c r="AL126" s="159">
        <f t="shared" si="22"/>
        <v>0</v>
      </c>
      <c r="AM126" s="179"/>
      <c r="AN126" s="179"/>
      <c r="AO126" s="159">
        <f t="shared" si="23"/>
        <v>0</v>
      </c>
      <c r="AP126" s="179"/>
      <c r="AQ126" s="179"/>
      <c r="AR126" s="159">
        <f t="shared" si="24"/>
        <v>0</v>
      </c>
      <c r="AS126" s="179"/>
      <c r="AT126" s="179"/>
      <c r="AU126" s="159">
        <f t="shared" si="25"/>
        <v>0</v>
      </c>
      <c r="AV126" s="179"/>
      <c r="AW126" s="179"/>
      <c r="AX126" s="159">
        <f t="shared" si="26"/>
        <v>0</v>
      </c>
      <c r="AY126" s="179"/>
      <c r="AZ126" s="179"/>
      <c r="BA126" s="159">
        <f t="shared" si="28"/>
        <v>0</v>
      </c>
      <c r="BB126" s="179"/>
      <c r="BC126" s="179"/>
      <c r="BD126" s="159">
        <f t="shared" si="27"/>
        <v>0</v>
      </c>
      <c r="BE126" s="179"/>
      <c r="BF126" s="179"/>
      <c r="BG126" s="193">
        <f t="shared" si="29"/>
        <v>0</v>
      </c>
      <c r="BH126" s="200"/>
    </row>
    <row r="127" spans="19:60" s="333" customFormat="1" ht="28.5" customHeight="1" x14ac:dyDescent="0.25">
      <c r="S127" s="202"/>
      <c r="U127" s="199"/>
      <c r="V127" s="514"/>
      <c r="W127" s="162">
        <f t="shared" si="17"/>
        <v>43060</v>
      </c>
      <c r="X127" s="179"/>
      <c r="Y127" s="179"/>
      <c r="Z127" s="159">
        <f t="shared" si="18"/>
        <v>0</v>
      </c>
      <c r="AA127" s="179"/>
      <c r="AB127" s="179"/>
      <c r="AC127" s="159">
        <f t="shared" si="19"/>
        <v>0</v>
      </c>
      <c r="AD127" s="179"/>
      <c r="AE127" s="179"/>
      <c r="AF127" s="159">
        <f t="shared" si="20"/>
        <v>0</v>
      </c>
      <c r="AG127" s="179"/>
      <c r="AH127" s="179"/>
      <c r="AI127" s="159">
        <f t="shared" si="21"/>
        <v>0</v>
      </c>
      <c r="AJ127" s="179"/>
      <c r="AK127" s="179"/>
      <c r="AL127" s="159">
        <f t="shared" si="22"/>
        <v>0</v>
      </c>
      <c r="AM127" s="179"/>
      <c r="AN127" s="179"/>
      <c r="AO127" s="159">
        <f t="shared" si="23"/>
        <v>0</v>
      </c>
      <c r="AP127" s="179"/>
      <c r="AQ127" s="179"/>
      <c r="AR127" s="159">
        <f t="shared" si="24"/>
        <v>0</v>
      </c>
      <c r="AS127" s="179"/>
      <c r="AT127" s="179"/>
      <c r="AU127" s="159">
        <f t="shared" si="25"/>
        <v>0</v>
      </c>
      <c r="AV127" s="179"/>
      <c r="AW127" s="179"/>
      <c r="AX127" s="159">
        <f t="shared" si="26"/>
        <v>0</v>
      </c>
      <c r="AY127" s="179"/>
      <c r="AZ127" s="179"/>
      <c r="BA127" s="159">
        <f t="shared" si="28"/>
        <v>0</v>
      </c>
      <c r="BB127" s="179"/>
      <c r="BC127" s="179"/>
      <c r="BD127" s="159">
        <f t="shared" si="27"/>
        <v>0</v>
      </c>
      <c r="BE127" s="179"/>
      <c r="BF127" s="179"/>
      <c r="BG127" s="193">
        <f t="shared" si="29"/>
        <v>0</v>
      </c>
      <c r="BH127" s="200"/>
    </row>
    <row r="128" spans="19:60" s="333" customFormat="1" ht="28.5" customHeight="1" x14ac:dyDescent="0.25">
      <c r="S128" s="202"/>
      <c r="U128" s="199"/>
      <c r="V128" s="514"/>
      <c r="W128" s="162">
        <f t="shared" si="17"/>
        <v>43091</v>
      </c>
      <c r="X128" s="179"/>
      <c r="Y128" s="179"/>
      <c r="Z128" s="159">
        <f t="shared" si="18"/>
        <v>0</v>
      </c>
      <c r="AA128" s="179"/>
      <c r="AB128" s="179"/>
      <c r="AC128" s="159">
        <f t="shared" si="19"/>
        <v>0</v>
      </c>
      <c r="AD128" s="179"/>
      <c r="AE128" s="179"/>
      <c r="AF128" s="159">
        <f t="shared" si="20"/>
        <v>0</v>
      </c>
      <c r="AG128" s="179"/>
      <c r="AH128" s="179"/>
      <c r="AI128" s="159">
        <f t="shared" si="21"/>
        <v>0</v>
      </c>
      <c r="AJ128" s="179"/>
      <c r="AK128" s="179"/>
      <c r="AL128" s="159">
        <f t="shared" si="22"/>
        <v>0</v>
      </c>
      <c r="AM128" s="179"/>
      <c r="AN128" s="179"/>
      <c r="AO128" s="159">
        <f t="shared" si="23"/>
        <v>0</v>
      </c>
      <c r="AP128" s="179"/>
      <c r="AQ128" s="179"/>
      <c r="AR128" s="159">
        <f t="shared" si="24"/>
        <v>0</v>
      </c>
      <c r="AS128" s="179"/>
      <c r="AT128" s="179"/>
      <c r="AU128" s="159">
        <f t="shared" si="25"/>
        <v>0</v>
      </c>
      <c r="AV128" s="179"/>
      <c r="AW128" s="179"/>
      <c r="AX128" s="159">
        <f t="shared" si="26"/>
        <v>0</v>
      </c>
      <c r="AY128" s="179"/>
      <c r="AZ128" s="179"/>
      <c r="BA128" s="159">
        <f t="shared" si="28"/>
        <v>0</v>
      </c>
      <c r="BB128" s="179"/>
      <c r="BC128" s="179"/>
      <c r="BD128" s="159">
        <f t="shared" si="27"/>
        <v>0</v>
      </c>
      <c r="BE128" s="179"/>
      <c r="BF128" s="179"/>
      <c r="BG128" s="193">
        <f t="shared" si="29"/>
        <v>0</v>
      </c>
      <c r="BH128" s="200"/>
    </row>
    <row r="129" spans="19:60" s="333" customFormat="1" ht="28.5" customHeight="1" x14ac:dyDescent="0.25">
      <c r="S129" s="202"/>
      <c r="U129" s="199"/>
      <c r="V129" s="514"/>
      <c r="W129" s="162">
        <f t="shared" si="17"/>
        <v>43122</v>
      </c>
      <c r="X129" s="179"/>
      <c r="Y129" s="179"/>
      <c r="Z129" s="159">
        <f t="shared" si="18"/>
        <v>0</v>
      </c>
      <c r="AA129" s="179"/>
      <c r="AB129" s="179"/>
      <c r="AC129" s="159">
        <f t="shared" si="19"/>
        <v>0</v>
      </c>
      <c r="AD129" s="179"/>
      <c r="AE129" s="179"/>
      <c r="AF129" s="159">
        <f t="shared" si="20"/>
        <v>0</v>
      </c>
      <c r="AG129" s="179"/>
      <c r="AH129" s="179"/>
      <c r="AI129" s="159">
        <f t="shared" si="21"/>
        <v>0</v>
      </c>
      <c r="AJ129" s="179"/>
      <c r="AK129" s="179"/>
      <c r="AL129" s="159">
        <f t="shared" si="22"/>
        <v>0</v>
      </c>
      <c r="AM129" s="179"/>
      <c r="AN129" s="179"/>
      <c r="AO129" s="159">
        <f t="shared" si="23"/>
        <v>0</v>
      </c>
      <c r="AP129" s="179"/>
      <c r="AQ129" s="179"/>
      <c r="AR129" s="159">
        <f t="shared" si="24"/>
        <v>0</v>
      </c>
      <c r="AS129" s="179"/>
      <c r="AT129" s="179"/>
      <c r="AU129" s="159">
        <f t="shared" si="25"/>
        <v>0</v>
      </c>
      <c r="AV129" s="179"/>
      <c r="AW129" s="179"/>
      <c r="AX129" s="159">
        <f t="shared" si="26"/>
        <v>0</v>
      </c>
      <c r="AY129" s="179"/>
      <c r="AZ129" s="179"/>
      <c r="BA129" s="159">
        <f t="shared" si="28"/>
        <v>0</v>
      </c>
      <c r="BB129" s="179"/>
      <c r="BC129" s="179"/>
      <c r="BD129" s="159">
        <f t="shared" si="27"/>
        <v>0</v>
      </c>
      <c r="BE129" s="179"/>
      <c r="BF129" s="179"/>
      <c r="BG129" s="193">
        <f t="shared" si="29"/>
        <v>0</v>
      </c>
      <c r="BH129" s="200"/>
    </row>
    <row r="130" spans="19:60" s="333" customFormat="1" ht="28.5" customHeight="1" x14ac:dyDescent="0.25">
      <c r="S130" s="202"/>
      <c r="U130" s="199"/>
      <c r="V130" s="514"/>
      <c r="W130" s="162">
        <f t="shared" si="17"/>
        <v>43153</v>
      </c>
      <c r="X130" s="179"/>
      <c r="Y130" s="179"/>
      <c r="Z130" s="159">
        <f t="shared" si="18"/>
        <v>0</v>
      </c>
      <c r="AA130" s="179"/>
      <c r="AB130" s="179"/>
      <c r="AC130" s="159">
        <f t="shared" si="19"/>
        <v>0</v>
      </c>
      <c r="AD130" s="179"/>
      <c r="AE130" s="179"/>
      <c r="AF130" s="159">
        <f t="shared" si="20"/>
        <v>0</v>
      </c>
      <c r="AG130" s="179"/>
      <c r="AH130" s="179"/>
      <c r="AI130" s="159">
        <f t="shared" si="21"/>
        <v>0</v>
      </c>
      <c r="AJ130" s="179"/>
      <c r="AK130" s="179"/>
      <c r="AL130" s="159">
        <f t="shared" si="22"/>
        <v>0</v>
      </c>
      <c r="AM130" s="179"/>
      <c r="AN130" s="179"/>
      <c r="AO130" s="159">
        <f t="shared" si="23"/>
        <v>0</v>
      </c>
      <c r="AP130" s="179"/>
      <c r="AQ130" s="179"/>
      <c r="AR130" s="159">
        <f t="shared" si="24"/>
        <v>0</v>
      </c>
      <c r="AS130" s="179"/>
      <c r="AT130" s="179"/>
      <c r="AU130" s="159">
        <f t="shared" si="25"/>
        <v>0</v>
      </c>
      <c r="AV130" s="179"/>
      <c r="AW130" s="179"/>
      <c r="AX130" s="159">
        <f t="shared" si="26"/>
        <v>0</v>
      </c>
      <c r="AY130" s="179"/>
      <c r="AZ130" s="179"/>
      <c r="BA130" s="159">
        <f t="shared" si="28"/>
        <v>0</v>
      </c>
      <c r="BB130" s="179"/>
      <c r="BC130" s="179"/>
      <c r="BD130" s="159">
        <f t="shared" si="27"/>
        <v>0</v>
      </c>
      <c r="BE130" s="179"/>
      <c r="BF130" s="179"/>
      <c r="BG130" s="193">
        <f t="shared" si="29"/>
        <v>0</v>
      </c>
      <c r="BH130" s="200"/>
    </row>
    <row r="131" spans="19:60" x14ac:dyDescent="0.25">
      <c r="U131" s="199"/>
      <c r="V131" s="514"/>
      <c r="W131" s="162">
        <f t="shared" si="17"/>
        <v>43184</v>
      </c>
      <c r="X131" s="179"/>
      <c r="Y131" s="179"/>
      <c r="Z131" s="159">
        <f t="shared" si="18"/>
        <v>0</v>
      </c>
      <c r="AA131" s="179"/>
      <c r="AB131" s="179"/>
      <c r="AC131" s="159">
        <f t="shared" si="19"/>
        <v>0</v>
      </c>
      <c r="AD131" s="179"/>
      <c r="AE131" s="179"/>
      <c r="AF131" s="159">
        <f t="shared" si="20"/>
        <v>0</v>
      </c>
      <c r="AG131" s="179"/>
      <c r="AH131" s="179"/>
      <c r="AI131" s="159">
        <f t="shared" si="21"/>
        <v>0</v>
      </c>
      <c r="AJ131" s="179"/>
      <c r="AK131" s="179"/>
      <c r="AL131" s="159">
        <f t="shared" si="22"/>
        <v>0</v>
      </c>
      <c r="AM131" s="179"/>
      <c r="AN131" s="179"/>
      <c r="AO131" s="159">
        <f t="shared" si="23"/>
        <v>0</v>
      </c>
      <c r="AP131" s="179"/>
      <c r="AQ131" s="179"/>
      <c r="AR131" s="159">
        <f t="shared" si="24"/>
        <v>0</v>
      </c>
      <c r="AS131" s="179"/>
      <c r="AT131" s="179"/>
      <c r="AU131" s="159">
        <f t="shared" si="25"/>
        <v>0</v>
      </c>
      <c r="AV131" s="179"/>
      <c r="AW131" s="179"/>
      <c r="AX131" s="159">
        <f t="shared" si="26"/>
        <v>0</v>
      </c>
      <c r="AY131" s="179"/>
      <c r="AZ131" s="179"/>
      <c r="BA131" s="159">
        <f t="shared" si="28"/>
        <v>0</v>
      </c>
      <c r="BB131" s="179"/>
      <c r="BC131" s="179"/>
      <c r="BD131" s="159">
        <f t="shared" si="27"/>
        <v>0</v>
      </c>
      <c r="BE131" s="179"/>
      <c r="BF131" s="179"/>
      <c r="BG131" s="193">
        <f t="shared" si="29"/>
        <v>0</v>
      </c>
      <c r="BH131" s="200"/>
    </row>
    <row r="132" spans="19:60" x14ac:dyDescent="0.25">
      <c r="U132" s="199"/>
      <c r="V132" s="514"/>
      <c r="W132" s="162">
        <f t="shared" si="17"/>
        <v>43215</v>
      </c>
      <c r="X132" s="179"/>
      <c r="Y132" s="179"/>
      <c r="Z132" s="159">
        <f t="shared" si="18"/>
        <v>0</v>
      </c>
      <c r="AA132" s="179"/>
      <c r="AB132" s="179"/>
      <c r="AC132" s="159">
        <f t="shared" si="19"/>
        <v>0</v>
      </c>
      <c r="AD132" s="179"/>
      <c r="AE132" s="179"/>
      <c r="AF132" s="159">
        <f t="shared" si="20"/>
        <v>0</v>
      </c>
      <c r="AG132" s="179"/>
      <c r="AH132" s="179"/>
      <c r="AI132" s="159">
        <f t="shared" si="21"/>
        <v>0</v>
      </c>
      <c r="AJ132" s="179"/>
      <c r="AK132" s="179"/>
      <c r="AL132" s="159">
        <f t="shared" si="22"/>
        <v>0</v>
      </c>
      <c r="AM132" s="179"/>
      <c r="AN132" s="179"/>
      <c r="AO132" s="159">
        <f t="shared" si="23"/>
        <v>0</v>
      </c>
      <c r="AP132" s="179"/>
      <c r="AQ132" s="179"/>
      <c r="AR132" s="159">
        <f t="shared" si="24"/>
        <v>0</v>
      </c>
      <c r="AS132" s="179"/>
      <c r="AT132" s="179"/>
      <c r="AU132" s="159">
        <f t="shared" si="25"/>
        <v>0</v>
      </c>
      <c r="AV132" s="179"/>
      <c r="AW132" s="179"/>
      <c r="AX132" s="159">
        <f t="shared" si="26"/>
        <v>0</v>
      </c>
      <c r="AY132" s="179"/>
      <c r="AZ132" s="179"/>
      <c r="BA132" s="159">
        <f t="shared" si="28"/>
        <v>0</v>
      </c>
      <c r="BB132" s="179"/>
      <c r="BC132" s="179"/>
      <c r="BD132" s="159">
        <f t="shared" si="27"/>
        <v>0</v>
      </c>
      <c r="BE132" s="179"/>
      <c r="BF132" s="179"/>
      <c r="BG132" s="193">
        <f t="shared" si="29"/>
        <v>0</v>
      </c>
      <c r="BH132" s="200"/>
    </row>
    <row r="133" spans="19:60" x14ac:dyDescent="0.25">
      <c r="U133" s="199"/>
      <c r="V133" s="514"/>
      <c r="W133" s="162">
        <f t="shared" si="17"/>
        <v>43246</v>
      </c>
      <c r="X133" s="179"/>
      <c r="Y133" s="179"/>
      <c r="Z133" s="159">
        <f t="shared" si="18"/>
        <v>0</v>
      </c>
      <c r="AA133" s="179"/>
      <c r="AB133" s="179"/>
      <c r="AC133" s="159">
        <f t="shared" si="19"/>
        <v>0</v>
      </c>
      <c r="AD133" s="179"/>
      <c r="AE133" s="179"/>
      <c r="AF133" s="159">
        <f t="shared" si="20"/>
        <v>0</v>
      </c>
      <c r="AG133" s="179"/>
      <c r="AH133" s="179"/>
      <c r="AI133" s="159">
        <f t="shared" si="21"/>
        <v>0</v>
      </c>
      <c r="AJ133" s="179"/>
      <c r="AK133" s="179"/>
      <c r="AL133" s="159">
        <f t="shared" si="22"/>
        <v>0</v>
      </c>
      <c r="AM133" s="179"/>
      <c r="AN133" s="179"/>
      <c r="AO133" s="159">
        <f t="shared" si="23"/>
        <v>0</v>
      </c>
      <c r="AP133" s="179"/>
      <c r="AQ133" s="179"/>
      <c r="AR133" s="159">
        <f t="shared" si="24"/>
        <v>0</v>
      </c>
      <c r="AS133" s="179"/>
      <c r="AT133" s="179"/>
      <c r="AU133" s="159">
        <f t="shared" si="25"/>
        <v>0</v>
      </c>
      <c r="AV133" s="179"/>
      <c r="AW133" s="179"/>
      <c r="AX133" s="159">
        <f t="shared" si="26"/>
        <v>0</v>
      </c>
      <c r="AY133" s="179"/>
      <c r="AZ133" s="179"/>
      <c r="BA133" s="159">
        <f t="shared" si="28"/>
        <v>0</v>
      </c>
      <c r="BB133" s="179"/>
      <c r="BC133" s="179"/>
      <c r="BD133" s="159">
        <f t="shared" si="27"/>
        <v>0</v>
      </c>
      <c r="BE133" s="179"/>
      <c r="BF133" s="179"/>
      <c r="BG133" s="193">
        <f t="shared" si="29"/>
        <v>0</v>
      </c>
      <c r="BH133" s="200"/>
    </row>
    <row r="134" spans="19:60" x14ac:dyDescent="0.25">
      <c r="U134" s="199"/>
      <c r="V134" s="514"/>
      <c r="W134" s="162">
        <f t="shared" si="17"/>
        <v>43277</v>
      </c>
      <c r="X134" s="179"/>
      <c r="Y134" s="179"/>
      <c r="Z134" s="159">
        <f t="shared" si="18"/>
        <v>0</v>
      </c>
      <c r="AA134" s="179"/>
      <c r="AB134" s="179"/>
      <c r="AC134" s="159">
        <f t="shared" si="19"/>
        <v>0</v>
      </c>
      <c r="AD134" s="179"/>
      <c r="AE134" s="179"/>
      <c r="AF134" s="159">
        <f t="shared" si="20"/>
        <v>0</v>
      </c>
      <c r="AG134" s="179"/>
      <c r="AH134" s="179"/>
      <c r="AI134" s="159">
        <f t="shared" si="21"/>
        <v>0</v>
      </c>
      <c r="AJ134" s="179"/>
      <c r="AK134" s="179"/>
      <c r="AL134" s="159">
        <f t="shared" si="22"/>
        <v>0</v>
      </c>
      <c r="AM134" s="179"/>
      <c r="AN134" s="179"/>
      <c r="AO134" s="159">
        <f t="shared" si="23"/>
        <v>0</v>
      </c>
      <c r="AP134" s="179"/>
      <c r="AQ134" s="179"/>
      <c r="AR134" s="159">
        <f t="shared" si="24"/>
        <v>0</v>
      </c>
      <c r="AS134" s="179"/>
      <c r="AT134" s="179"/>
      <c r="AU134" s="159">
        <f t="shared" si="25"/>
        <v>0</v>
      </c>
      <c r="AV134" s="179"/>
      <c r="AW134" s="179"/>
      <c r="AX134" s="159">
        <f t="shared" si="26"/>
        <v>0</v>
      </c>
      <c r="AY134" s="179"/>
      <c r="AZ134" s="179"/>
      <c r="BA134" s="159">
        <f t="shared" si="28"/>
        <v>0</v>
      </c>
      <c r="BB134" s="179"/>
      <c r="BC134" s="179"/>
      <c r="BD134" s="159">
        <f t="shared" si="27"/>
        <v>0</v>
      </c>
      <c r="BE134" s="179"/>
      <c r="BF134" s="179"/>
      <c r="BG134" s="193">
        <f t="shared" si="29"/>
        <v>0</v>
      </c>
      <c r="BH134" s="200"/>
    </row>
    <row r="135" spans="19:60" x14ac:dyDescent="0.25">
      <c r="U135" s="199"/>
      <c r="V135" s="514"/>
      <c r="W135" s="162">
        <f t="shared" si="17"/>
        <v>43308</v>
      </c>
      <c r="X135" s="179"/>
      <c r="Y135" s="179"/>
      <c r="Z135" s="159">
        <f t="shared" si="18"/>
        <v>0</v>
      </c>
      <c r="AA135" s="179"/>
      <c r="AB135" s="179"/>
      <c r="AC135" s="159">
        <f t="shared" si="19"/>
        <v>0</v>
      </c>
      <c r="AD135" s="179"/>
      <c r="AE135" s="179"/>
      <c r="AF135" s="159">
        <f t="shared" si="20"/>
        <v>0</v>
      </c>
      <c r="AG135" s="179"/>
      <c r="AH135" s="179"/>
      <c r="AI135" s="159">
        <f t="shared" si="21"/>
        <v>0</v>
      </c>
      <c r="AJ135" s="179"/>
      <c r="AK135" s="179"/>
      <c r="AL135" s="159">
        <f t="shared" si="22"/>
        <v>0</v>
      </c>
      <c r="AM135" s="179"/>
      <c r="AN135" s="179"/>
      <c r="AO135" s="159">
        <f t="shared" si="23"/>
        <v>0</v>
      </c>
      <c r="AP135" s="179"/>
      <c r="AQ135" s="179"/>
      <c r="AR135" s="159">
        <f t="shared" si="24"/>
        <v>0</v>
      </c>
      <c r="AS135" s="179"/>
      <c r="AT135" s="179"/>
      <c r="AU135" s="159">
        <f t="shared" si="25"/>
        <v>0</v>
      </c>
      <c r="AV135" s="179"/>
      <c r="AW135" s="179"/>
      <c r="AX135" s="159">
        <f t="shared" si="26"/>
        <v>0</v>
      </c>
      <c r="AY135" s="179"/>
      <c r="AZ135" s="179"/>
      <c r="BA135" s="159">
        <f t="shared" si="28"/>
        <v>0</v>
      </c>
      <c r="BB135" s="179"/>
      <c r="BC135" s="179"/>
      <c r="BD135" s="159">
        <f t="shared" si="27"/>
        <v>0</v>
      </c>
      <c r="BE135" s="179"/>
      <c r="BF135" s="179"/>
      <c r="BG135" s="193">
        <f t="shared" si="29"/>
        <v>0</v>
      </c>
      <c r="BH135" s="200"/>
    </row>
    <row r="136" spans="19:60" x14ac:dyDescent="0.25">
      <c r="U136" s="199"/>
      <c r="V136" s="514"/>
      <c r="W136" s="162">
        <f t="shared" si="17"/>
        <v>43339</v>
      </c>
      <c r="X136" s="179"/>
      <c r="Y136" s="179"/>
      <c r="Z136" s="159">
        <f t="shared" si="18"/>
        <v>0</v>
      </c>
      <c r="AA136" s="179"/>
      <c r="AB136" s="179"/>
      <c r="AC136" s="159">
        <f t="shared" si="19"/>
        <v>0</v>
      </c>
      <c r="AD136" s="179"/>
      <c r="AE136" s="179"/>
      <c r="AF136" s="159">
        <f t="shared" si="20"/>
        <v>0</v>
      </c>
      <c r="AG136" s="179"/>
      <c r="AH136" s="179"/>
      <c r="AI136" s="159">
        <f t="shared" si="21"/>
        <v>0</v>
      </c>
      <c r="AJ136" s="179"/>
      <c r="AK136" s="179"/>
      <c r="AL136" s="159">
        <f t="shared" si="22"/>
        <v>0</v>
      </c>
      <c r="AM136" s="179"/>
      <c r="AN136" s="179"/>
      <c r="AO136" s="159">
        <f t="shared" si="23"/>
        <v>0</v>
      </c>
      <c r="AP136" s="179"/>
      <c r="AQ136" s="179"/>
      <c r="AR136" s="159">
        <f t="shared" si="24"/>
        <v>0</v>
      </c>
      <c r="AS136" s="179"/>
      <c r="AT136" s="179"/>
      <c r="AU136" s="159">
        <f t="shared" si="25"/>
        <v>0</v>
      </c>
      <c r="AV136" s="179"/>
      <c r="AW136" s="179"/>
      <c r="AX136" s="159">
        <f t="shared" si="26"/>
        <v>0</v>
      </c>
      <c r="AY136" s="179"/>
      <c r="AZ136" s="179"/>
      <c r="BA136" s="159">
        <f t="shared" si="28"/>
        <v>0</v>
      </c>
      <c r="BB136" s="179"/>
      <c r="BC136" s="179"/>
      <c r="BD136" s="159">
        <f t="shared" si="27"/>
        <v>0</v>
      </c>
      <c r="BE136" s="179"/>
      <c r="BF136" s="179"/>
      <c r="BG136" s="193">
        <f t="shared" si="29"/>
        <v>0</v>
      </c>
      <c r="BH136" s="200"/>
    </row>
    <row r="137" spans="19:60" x14ac:dyDescent="0.25">
      <c r="U137" s="199"/>
      <c r="V137" s="514"/>
      <c r="W137" s="162">
        <f t="shared" si="17"/>
        <v>43370</v>
      </c>
      <c r="X137" s="179"/>
      <c r="Y137" s="179"/>
      <c r="Z137" s="159">
        <f t="shared" si="18"/>
        <v>0</v>
      </c>
      <c r="AA137" s="179"/>
      <c r="AB137" s="179"/>
      <c r="AC137" s="159">
        <f t="shared" si="19"/>
        <v>0</v>
      </c>
      <c r="AD137" s="179"/>
      <c r="AE137" s="179"/>
      <c r="AF137" s="159">
        <f t="shared" si="20"/>
        <v>0</v>
      </c>
      <c r="AG137" s="179"/>
      <c r="AH137" s="179"/>
      <c r="AI137" s="159">
        <f t="shared" si="21"/>
        <v>0</v>
      </c>
      <c r="AJ137" s="179"/>
      <c r="AK137" s="179"/>
      <c r="AL137" s="159">
        <f t="shared" si="22"/>
        <v>0</v>
      </c>
      <c r="AM137" s="179"/>
      <c r="AN137" s="179"/>
      <c r="AO137" s="159">
        <f t="shared" si="23"/>
        <v>0</v>
      </c>
      <c r="AP137" s="179"/>
      <c r="AQ137" s="179"/>
      <c r="AR137" s="159">
        <f t="shared" si="24"/>
        <v>0</v>
      </c>
      <c r="AS137" s="179"/>
      <c r="AT137" s="179"/>
      <c r="AU137" s="159">
        <f t="shared" si="25"/>
        <v>0</v>
      </c>
      <c r="AV137" s="179"/>
      <c r="AW137" s="179"/>
      <c r="AX137" s="159">
        <f t="shared" si="26"/>
        <v>0</v>
      </c>
      <c r="AY137" s="179"/>
      <c r="AZ137" s="179"/>
      <c r="BA137" s="159">
        <f t="shared" si="28"/>
        <v>0</v>
      </c>
      <c r="BB137" s="179"/>
      <c r="BC137" s="179"/>
      <c r="BD137" s="159">
        <f t="shared" si="27"/>
        <v>0</v>
      </c>
      <c r="BE137" s="179"/>
      <c r="BF137" s="179"/>
      <c r="BG137" s="193">
        <f t="shared" si="29"/>
        <v>0</v>
      </c>
      <c r="BH137" s="200"/>
    </row>
    <row r="138" spans="19:60" x14ac:dyDescent="0.25">
      <c r="U138" s="199"/>
      <c r="V138" s="514"/>
      <c r="W138" s="162">
        <f t="shared" si="17"/>
        <v>43401</v>
      </c>
      <c r="X138" s="179"/>
      <c r="Y138" s="179"/>
      <c r="Z138" s="159">
        <f t="shared" si="18"/>
        <v>0</v>
      </c>
      <c r="AA138" s="179"/>
      <c r="AB138" s="179"/>
      <c r="AC138" s="159">
        <f t="shared" si="19"/>
        <v>0</v>
      </c>
      <c r="AD138" s="179"/>
      <c r="AE138" s="179"/>
      <c r="AF138" s="159">
        <f t="shared" si="20"/>
        <v>0</v>
      </c>
      <c r="AG138" s="179"/>
      <c r="AH138" s="179"/>
      <c r="AI138" s="159">
        <f t="shared" si="21"/>
        <v>0</v>
      </c>
      <c r="AJ138" s="179"/>
      <c r="AK138" s="179"/>
      <c r="AL138" s="159">
        <f t="shared" si="22"/>
        <v>0</v>
      </c>
      <c r="AM138" s="179"/>
      <c r="AN138" s="179"/>
      <c r="AO138" s="159">
        <f>(AM138-AN138)*0.5</f>
        <v>0</v>
      </c>
      <c r="AP138" s="179"/>
      <c r="AQ138" s="179"/>
      <c r="AR138" s="159">
        <f>(AP138-AQ138)*0.5</f>
        <v>0</v>
      </c>
      <c r="AS138" s="179"/>
      <c r="AT138" s="179"/>
      <c r="AU138" s="159">
        <f t="shared" si="25"/>
        <v>0</v>
      </c>
      <c r="AV138" s="179"/>
      <c r="AW138" s="179"/>
      <c r="AX138" s="159">
        <f t="shared" si="26"/>
        <v>0</v>
      </c>
      <c r="AY138" s="179"/>
      <c r="AZ138" s="179"/>
      <c r="BA138" s="159">
        <f t="shared" si="28"/>
        <v>0</v>
      </c>
      <c r="BB138" s="179"/>
      <c r="BC138" s="179"/>
      <c r="BD138" s="159">
        <f t="shared" si="27"/>
        <v>0</v>
      </c>
      <c r="BE138" s="179"/>
      <c r="BF138" s="179"/>
      <c r="BG138" s="193">
        <f t="shared" si="29"/>
        <v>0</v>
      </c>
      <c r="BH138" s="200"/>
    </row>
    <row r="139" spans="19:60" x14ac:dyDescent="0.25">
      <c r="U139" s="199"/>
      <c r="V139" s="201"/>
      <c r="W139" s="42" t="s">
        <v>73</v>
      </c>
      <c r="X139" s="12">
        <f t="shared" ref="X139:AC139" si="30">SUM(X91:X138)</f>
        <v>0</v>
      </c>
      <c r="Y139" s="12">
        <f t="shared" si="30"/>
        <v>0</v>
      </c>
      <c r="Z139" s="239">
        <f t="shared" si="30"/>
        <v>0</v>
      </c>
      <c r="AA139" s="12">
        <f t="shared" si="30"/>
        <v>0</v>
      </c>
      <c r="AB139" s="12">
        <f t="shared" si="30"/>
        <v>0</v>
      </c>
      <c r="AC139" s="239">
        <f t="shared" si="30"/>
        <v>0</v>
      </c>
      <c r="AD139" s="12">
        <f t="shared" ref="AD139:BF139" si="31">SUM(AD91:AD138)</f>
        <v>0</v>
      </c>
      <c r="AE139" s="12">
        <f t="shared" si="31"/>
        <v>0</v>
      </c>
      <c r="AF139" s="239">
        <f>SUM(AF91:AF138)</f>
        <v>0</v>
      </c>
      <c r="AG139" s="12">
        <f t="shared" si="31"/>
        <v>0</v>
      </c>
      <c r="AH139" s="12">
        <f t="shared" si="31"/>
        <v>0</v>
      </c>
      <c r="AI139" s="239">
        <f>SUM(AI91:AI138)</f>
        <v>0</v>
      </c>
      <c r="AJ139" s="12">
        <f t="shared" si="31"/>
        <v>0</v>
      </c>
      <c r="AK139" s="12">
        <f t="shared" si="31"/>
        <v>0</v>
      </c>
      <c r="AL139" s="239">
        <f>SUM(AL91:AL138)</f>
        <v>0</v>
      </c>
      <c r="AM139" s="12">
        <f t="shared" si="31"/>
        <v>0</v>
      </c>
      <c r="AN139" s="12">
        <f t="shared" si="31"/>
        <v>0</v>
      </c>
      <c r="AO139" s="239">
        <f>SUM(AO91:AO138)</f>
        <v>0</v>
      </c>
      <c r="AP139" s="12">
        <f t="shared" si="31"/>
        <v>0</v>
      </c>
      <c r="AQ139" s="12">
        <f t="shared" si="31"/>
        <v>0</v>
      </c>
      <c r="AR139" s="239">
        <f>SUM(AR91:AR138)</f>
        <v>0</v>
      </c>
      <c r="AS139" s="12">
        <f t="shared" si="31"/>
        <v>0</v>
      </c>
      <c r="AT139" s="12">
        <f t="shared" si="31"/>
        <v>0</v>
      </c>
      <c r="AU139" s="239">
        <f>SUM(AU91:AU138)</f>
        <v>0</v>
      </c>
      <c r="AV139" s="12">
        <f t="shared" si="31"/>
        <v>0</v>
      </c>
      <c r="AW139" s="12">
        <f t="shared" si="31"/>
        <v>0</v>
      </c>
      <c r="AX139" s="239">
        <f>SUM(AX91:AX138)</f>
        <v>0</v>
      </c>
      <c r="AY139" s="12">
        <f t="shared" si="31"/>
        <v>0</v>
      </c>
      <c r="AZ139" s="12">
        <f t="shared" si="31"/>
        <v>0</v>
      </c>
      <c r="BA139" s="239">
        <f>SUM(BA91:BA138)</f>
        <v>0</v>
      </c>
      <c r="BB139" s="12">
        <f t="shared" si="31"/>
        <v>0</v>
      </c>
      <c r="BC139" s="12">
        <f t="shared" si="31"/>
        <v>0</v>
      </c>
      <c r="BD139" s="239">
        <f>SUM(BD91:BD138)</f>
        <v>0</v>
      </c>
      <c r="BE139" s="12">
        <f t="shared" si="31"/>
        <v>0</v>
      </c>
      <c r="BF139" s="12">
        <f t="shared" si="31"/>
        <v>0</v>
      </c>
      <c r="BG139" s="239">
        <f>SUM(BG91:BG138)</f>
        <v>0</v>
      </c>
      <c r="BH139" s="200"/>
    </row>
    <row r="140" spans="19:60" x14ac:dyDescent="0.25">
      <c r="U140" s="199"/>
      <c r="V140" s="201"/>
      <c r="W140" s="201"/>
      <c r="X140" s="201"/>
      <c r="Y140" s="201"/>
      <c r="Z140" s="201"/>
      <c r="AA140" s="201"/>
      <c r="AB140" s="201"/>
      <c r="AC140" s="201"/>
      <c r="AD140" s="201"/>
      <c r="AE140" s="201"/>
      <c r="AF140" s="201"/>
      <c r="AG140" s="201"/>
      <c r="AH140" s="201"/>
      <c r="AI140" s="201"/>
      <c r="AJ140" s="201"/>
      <c r="AK140" s="201"/>
      <c r="AL140" s="201"/>
      <c r="AM140" s="201"/>
      <c r="AN140" s="201"/>
      <c r="AO140" s="201"/>
      <c r="AP140" s="201"/>
      <c r="AQ140" s="201"/>
      <c r="AR140" s="201"/>
      <c r="AS140" s="201"/>
      <c r="AT140" s="201"/>
      <c r="AU140" s="201"/>
      <c r="AV140" s="201"/>
      <c r="AW140" s="201"/>
      <c r="AX140" s="201"/>
      <c r="AY140" s="201"/>
      <c r="AZ140" s="201"/>
      <c r="BA140" s="201"/>
      <c r="BB140" s="201"/>
      <c r="BC140" s="201"/>
      <c r="BD140" s="201"/>
      <c r="BE140" s="201"/>
      <c r="BF140" s="201"/>
      <c r="BG140" s="200"/>
      <c r="BH140" s="200"/>
    </row>
    <row r="141" spans="19:60" x14ac:dyDescent="0.25">
      <c r="U141" s="199"/>
      <c r="V141" s="201"/>
      <c r="W141" s="201"/>
      <c r="X141" s="201"/>
      <c r="Y141" s="201"/>
      <c r="Z141" s="201"/>
      <c r="AA141" s="201"/>
      <c r="AB141" s="201"/>
      <c r="AC141" s="201"/>
      <c r="AD141" s="201"/>
      <c r="AE141" s="201"/>
      <c r="AF141" s="201"/>
      <c r="AG141" s="201"/>
      <c r="AH141" s="201"/>
      <c r="AI141" s="201"/>
      <c r="AJ141" s="201"/>
      <c r="AK141" s="201"/>
      <c r="AL141" s="201"/>
      <c r="AM141" s="201"/>
      <c r="AN141" s="201"/>
      <c r="AO141" s="201"/>
      <c r="AP141" s="201"/>
      <c r="AQ141" s="201"/>
      <c r="AR141" s="201"/>
      <c r="AS141" s="201"/>
      <c r="AT141" s="201"/>
      <c r="AU141" s="201"/>
      <c r="AV141" s="201"/>
      <c r="AW141" s="201"/>
      <c r="AX141" s="201"/>
      <c r="AY141" s="201"/>
      <c r="AZ141" s="201"/>
      <c r="BA141" s="201"/>
      <c r="BB141" s="201"/>
      <c r="BC141" s="201"/>
      <c r="BD141" s="201"/>
      <c r="BE141" s="201"/>
      <c r="BF141" s="201"/>
      <c r="BG141" s="200"/>
      <c r="BH141" s="200"/>
    </row>
    <row r="142" spans="19:60" ht="15" customHeight="1" x14ac:dyDescent="0.25">
      <c r="U142" s="199"/>
      <c r="V142" s="201"/>
      <c r="W142" s="201"/>
      <c r="X142" s="53"/>
      <c r="Y142" s="23" t="s">
        <v>175</v>
      </c>
      <c r="Z142" s="201"/>
      <c r="AA142" s="201"/>
      <c r="AB142" s="201"/>
      <c r="AC142" s="201"/>
      <c r="AD142" s="201"/>
      <c r="AE142" s="201"/>
      <c r="AF142" s="201"/>
      <c r="AG142" s="201"/>
      <c r="AH142" s="201"/>
      <c r="AI142" s="201"/>
      <c r="AJ142" s="201"/>
      <c r="AK142" s="201"/>
      <c r="AL142" s="201"/>
      <c r="AM142" s="201"/>
      <c r="AN142" s="201"/>
      <c r="AO142" s="201"/>
      <c r="AP142" s="201"/>
      <c r="AQ142" s="201"/>
      <c r="AR142" s="201"/>
      <c r="AS142" s="201"/>
      <c r="AT142" s="201"/>
      <c r="AU142" s="201"/>
      <c r="AV142" s="201"/>
      <c r="AW142" s="201"/>
      <c r="AX142" s="201"/>
      <c r="AY142" s="201"/>
      <c r="AZ142" s="201"/>
      <c r="BA142" s="201"/>
      <c r="BB142" s="201"/>
      <c r="BC142" s="201"/>
      <c r="BD142" s="201"/>
      <c r="BE142" s="201"/>
      <c r="BF142" s="201"/>
      <c r="BG142" s="200"/>
      <c r="BH142" s="200"/>
    </row>
    <row r="143" spans="19:60" x14ac:dyDescent="0.25">
      <c r="U143" s="21"/>
      <c r="V143" s="23"/>
      <c r="W143" s="23"/>
      <c r="X143" s="56"/>
      <c r="Y143" s="23" t="s">
        <v>176</v>
      </c>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c r="AY143" s="23"/>
      <c r="AZ143" s="23"/>
      <c r="BA143" s="23"/>
      <c r="BB143" s="23"/>
      <c r="BC143" s="23"/>
      <c r="BD143" s="23"/>
      <c r="BE143" s="23"/>
      <c r="BF143" s="23"/>
      <c r="BG143" s="22"/>
      <c r="BH143" s="22"/>
    </row>
    <row r="144" spans="19:60" ht="15" customHeight="1" x14ac:dyDescent="0.25">
      <c r="U144" s="21"/>
      <c r="V144" s="23"/>
      <c r="W144" s="23"/>
      <c r="X144" s="300"/>
      <c r="Y144" s="288" t="s">
        <v>326</v>
      </c>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c r="BE144" s="23"/>
      <c r="BF144" s="23"/>
      <c r="BG144" s="22"/>
      <c r="BH144" s="22"/>
    </row>
    <row r="145" spans="21:60" ht="15.75" thickBot="1" x14ac:dyDescent="0.3">
      <c r="U145" s="45"/>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9"/>
      <c r="BH145" s="49"/>
    </row>
    <row r="146" spans="21:60" ht="15" customHeight="1" x14ac:dyDescent="0.25"/>
    <row r="147" spans="21:60" x14ac:dyDescent="0.25">
      <c r="W147" s="63"/>
      <c r="X147" s="601" t="s">
        <v>79</v>
      </c>
      <c r="Y147" s="602"/>
      <c r="Z147" s="602"/>
      <c r="AA147" s="602"/>
      <c r="AB147" s="602"/>
      <c r="AC147" s="602"/>
      <c r="AD147" s="602"/>
      <c r="AE147" s="602"/>
      <c r="AF147" s="602"/>
      <c r="AG147" s="602"/>
      <c r="AH147" s="602"/>
      <c r="AI147" s="627"/>
      <c r="AJ147" s="627"/>
      <c r="AK147" s="627"/>
      <c r="AL147" s="627"/>
      <c r="AM147" s="628"/>
      <c r="AN147" s="628"/>
      <c r="AO147" s="628"/>
      <c r="AP147" s="628"/>
      <c r="AQ147" s="628"/>
    </row>
    <row r="148" spans="21:60" ht="25.5" customHeight="1" x14ac:dyDescent="0.25">
      <c r="U148" s="333"/>
      <c r="V148" s="333"/>
      <c r="W148" s="553" t="s">
        <v>228</v>
      </c>
      <c r="X148" s="571" t="s">
        <v>229</v>
      </c>
      <c r="Y148" s="572"/>
      <c r="Z148" s="572"/>
      <c r="AA148" s="572"/>
      <c r="AB148" s="572"/>
      <c r="AC148" s="572"/>
      <c r="AD148" s="572"/>
      <c r="AE148" s="572"/>
      <c r="AF148" s="572"/>
      <c r="AG148" s="572"/>
      <c r="AH148" s="572"/>
      <c r="AI148" s="605"/>
      <c r="AJ148" s="605"/>
      <c r="AK148" s="605"/>
      <c r="AL148" s="605"/>
      <c r="AM148" s="605"/>
      <c r="AN148" s="605"/>
      <c r="AO148" s="605"/>
      <c r="AP148" s="605"/>
      <c r="AQ148" s="606"/>
      <c r="AR148" s="333"/>
      <c r="AS148" s="333"/>
      <c r="AT148" s="333"/>
      <c r="AU148" s="333"/>
      <c r="AV148" s="333"/>
      <c r="AW148" s="333"/>
      <c r="AX148" s="333"/>
      <c r="AY148" s="333"/>
      <c r="AZ148" s="333"/>
      <c r="BA148" s="333"/>
      <c r="BB148" s="333"/>
      <c r="BC148" s="333"/>
      <c r="BD148" s="333"/>
      <c r="BE148" s="333"/>
      <c r="BF148" s="333"/>
      <c r="BG148" s="333"/>
      <c r="BH148" s="333"/>
    </row>
    <row r="149" spans="21:60" x14ac:dyDescent="0.25">
      <c r="U149" s="333"/>
      <c r="V149" s="333"/>
      <c r="W149" s="554"/>
      <c r="X149" s="596" t="s">
        <v>270</v>
      </c>
      <c r="Y149" s="597"/>
      <c r="Z149" s="597"/>
      <c r="AA149" s="597"/>
      <c r="AB149" s="597"/>
      <c r="AC149" s="597"/>
      <c r="AD149" s="597"/>
      <c r="AE149" s="597"/>
      <c r="AF149" s="597"/>
      <c r="AG149" s="597"/>
      <c r="AH149" s="597"/>
      <c r="AI149" s="598"/>
      <c r="AJ149" s="598"/>
      <c r="AK149" s="598"/>
      <c r="AL149" s="598"/>
      <c r="AM149" s="598"/>
      <c r="AN149" s="598"/>
      <c r="AO149" s="598"/>
      <c r="AP149" s="598"/>
      <c r="AQ149" s="599"/>
      <c r="AR149" s="333"/>
      <c r="AS149" s="333"/>
      <c r="AT149" s="333"/>
      <c r="AU149" s="333"/>
      <c r="AV149" s="333"/>
      <c r="AW149" s="333"/>
      <c r="AX149" s="333"/>
      <c r="AY149" s="333"/>
      <c r="AZ149" s="333"/>
      <c r="BA149" s="333"/>
      <c r="BB149" s="333"/>
      <c r="BC149" s="333"/>
      <c r="BD149" s="333"/>
      <c r="BE149" s="333"/>
      <c r="BF149" s="333"/>
      <c r="BG149" s="333"/>
      <c r="BH149" s="333"/>
    </row>
    <row r="150" spans="21:60" x14ac:dyDescent="0.25">
      <c r="U150" s="333"/>
      <c r="V150" s="333"/>
      <c r="W150" s="553" t="s">
        <v>231</v>
      </c>
      <c r="X150" s="571" t="s">
        <v>232</v>
      </c>
      <c r="Y150" s="547"/>
      <c r="Z150" s="547"/>
      <c r="AA150" s="547"/>
      <c r="AB150" s="547"/>
      <c r="AC150" s="547"/>
      <c r="AD150" s="547"/>
      <c r="AE150" s="547"/>
      <c r="AF150" s="547"/>
      <c r="AG150" s="547"/>
      <c r="AH150" s="547"/>
      <c r="AI150" s="547"/>
      <c r="AJ150" s="547"/>
      <c r="AK150" s="547"/>
      <c r="AL150" s="547"/>
      <c r="AM150" s="547"/>
      <c r="AN150" s="547"/>
      <c r="AO150" s="547"/>
      <c r="AP150" s="547"/>
      <c r="AQ150" s="595"/>
      <c r="AR150" s="333"/>
      <c r="AS150" s="333"/>
      <c r="AT150" s="333"/>
      <c r="AU150" s="333"/>
      <c r="AV150" s="333"/>
      <c r="AW150" s="333"/>
      <c r="AX150" s="333"/>
      <c r="AY150" s="333"/>
      <c r="AZ150" s="333"/>
      <c r="BA150" s="333"/>
      <c r="BB150" s="333"/>
      <c r="BC150" s="333"/>
      <c r="BD150" s="333"/>
      <c r="BE150" s="333"/>
      <c r="BF150" s="333"/>
      <c r="BG150" s="333"/>
      <c r="BH150" s="333"/>
    </row>
    <row r="151" spans="21:60" x14ac:dyDescent="0.25">
      <c r="U151" s="333"/>
      <c r="V151" s="333"/>
      <c r="W151" s="554"/>
      <c r="X151" s="596" t="s">
        <v>271</v>
      </c>
      <c r="Y151" s="597"/>
      <c r="Z151" s="597"/>
      <c r="AA151" s="597"/>
      <c r="AB151" s="597"/>
      <c r="AC151" s="597"/>
      <c r="AD151" s="597"/>
      <c r="AE151" s="597"/>
      <c r="AF151" s="597"/>
      <c r="AG151" s="597"/>
      <c r="AH151" s="597"/>
      <c r="AI151" s="598"/>
      <c r="AJ151" s="598"/>
      <c r="AK151" s="598"/>
      <c r="AL151" s="598"/>
      <c r="AM151" s="598"/>
      <c r="AN151" s="598"/>
      <c r="AO151" s="598"/>
      <c r="AP151" s="598"/>
      <c r="AQ151" s="599"/>
      <c r="AR151" s="333"/>
      <c r="AS151" s="333"/>
      <c r="AT151" s="333"/>
      <c r="AU151" s="333"/>
      <c r="AV151" s="333"/>
      <c r="AW151" s="333"/>
      <c r="AX151" s="333"/>
      <c r="AY151" s="333"/>
      <c r="AZ151" s="333"/>
      <c r="BA151" s="333"/>
      <c r="BB151" s="333"/>
      <c r="BC151" s="333"/>
      <c r="BD151" s="333"/>
      <c r="BE151" s="333"/>
      <c r="BF151" s="333"/>
      <c r="BG151" s="333"/>
      <c r="BH151" s="333"/>
    </row>
    <row r="152" spans="21:60" ht="15" customHeight="1" x14ac:dyDescent="0.25">
      <c r="U152" s="333"/>
      <c r="V152" s="333"/>
      <c r="W152" s="553" t="s">
        <v>233</v>
      </c>
      <c r="X152" s="555" t="s">
        <v>264</v>
      </c>
      <c r="Y152" s="556"/>
      <c r="Z152" s="556"/>
      <c r="AA152" s="556"/>
      <c r="AB152" s="556"/>
      <c r="AC152" s="556"/>
      <c r="AD152" s="556"/>
      <c r="AE152" s="556"/>
      <c r="AF152" s="556"/>
      <c r="AG152" s="556"/>
      <c r="AH152" s="556"/>
      <c r="AI152" s="556"/>
      <c r="AJ152" s="556"/>
      <c r="AK152" s="556"/>
      <c r="AL152" s="556"/>
      <c r="AM152" s="556"/>
      <c r="AN152" s="556"/>
      <c r="AO152" s="556"/>
      <c r="AP152" s="556"/>
      <c r="AQ152" s="581"/>
      <c r="AR152" s="333"/>
      <c r="AS152" s="333"/>
      <c r="AT152" s="333"/>
      <c r="AU152" s="333"/>
      <c r="AV152" s="333"/>
      <c r="AW152" s="333"/>
      <c r="AX152" s="333"/>
      <c r="AY152" s="333"/>
      <c r="AZ152" s="333"/>
      <c r="BA152" s="333"/>
      <c r="BB152" s="333"/>
      <c r="BC152" s="333"/>
      <c r="BD152" s="333"/>
      <c r="BE152" s="333"/>
      <c r="BF152" s="333"/>
      <c r="BG152" s="333"/>
      <c r="BH152" s="333"/>
    </row>
    <row r="153" spans="21:60" x14ac:dyDescent="0.25">
      <c r="U153" s="333"/>
      <c r="V153" s="333"/>
      <c r="W153" s="554"/>
      <c r="X153" s="582"/>
      <c r="Y153" s="583"/>
      <c r="Z153" s="583"/>
      <c r="AA153" s="583"/>
      <c r="AB153" s="583"/>
      <c r="AC153" s="583"/>
      <c r="AD153" s="583"/>
      <c r="AE153" s="583"/>
      <c r="AF153" s="583"/>
      <c r="AG153" s="583"/>
      <c r="AH153" s="583"/>
      <c r="AI153" s="583"/>
      <c r="AJ153" s="583"/>
      <c r="AK153" s="583"/>
      <c r="AL153" s="583"/>
      <c r="AM153" s="583"/>
      <c r="AN153" s="583"/>
      <c r="AO153" s="583"/>
      <c r="AP153" s="583"/>
      <c r="AQ153" s="584"/>
      <c r="AR153" s="333"/>
      <c r="AS153" s="333"/>
      <c r="AT153" s="333"/>
      <c r="AU153" s="333"/>
      <c r="AV153" s="333"/>
      <c r="AW153" s="333"/>
      <c r="AX153" s="333"/>
      <c r="AY153" s="333"/>
      <c r="AZ153" s="333"/>
      <c r="BA153" s="333"/>
      <c r="BB153" s="333"/>
      <c r="BC153" s="333"/>
      <c r="BD153" s="333"/>
      <c r="BE153" s="333"/>
      <c r="BF153" s="333"/>
      <c r="BG153" s="333"/>
      <c r="BH153" s="333"/>
    </row>
    <row r="154" spans="21:60" ht="15" customHeight="1" x14ac:dyDescent="0.25">
      <c r="U154" s="333"/>
      <c r="V154" s="333"/>
      <c r="W154" s="553" t="s">
        <v>234</v>
      </c>
      <c r="X154" s="555" t="s">
        <v>230</v>
      </c>
      <c r="Y154" s="556"/>
      <c r="Z154" s="556"/>
      <c r="AA154" s="556"/>
      <c r="AB154" s="556"/>
      <c r="AC154" s="556"/>
      <c r="AD154" s="556"/>
      <c r="AE154" s="556"/>
      <c r="AF154" s="556"/>
      <c r="AG154" s="556"/>
      <c r="AH154" s="556"/>
      <c r="AI154" s="556"/>
      <c r="AJ154" s="556"/>
      <c r="AK154" s="556"/>
      <c r="AL154" s="556"/>
      <c r="AM154" s="556"/>
      <c r="AN154" s="556"/>
      <c r="AO154" s="556"/>
      <c r="AP154" s="556"/>
      <c r="AQ154" s="581"/>
      <c r="AR154" s="333"/>
      <c r="AS154" s="333"/>
      <c r="AT154" s="333"/>
      <c r="AU154" s="333"/>
      <c r="AV154" s="333"/>
      <c r="AW154" s="333"/>
      <c r="AX154" s="333"/>
      <c r="AY154" s="333"/>
      <c r="AZ154" s="333"/>
      <c r="BA154" s="333"/>
      <c r="BB154" s="333"/>
      <c r="BC154" s="333"/>
      <c r="BD154" s="333"/>
      <c r="BE154" s="333"/>
      <c r="BF154" s="333"/>
      <c r="BG154" s="333"/>
      <c r="BH154" s="333"/>
    </row>
    <row r="155" spans="21:60" x14ac:dyDescent="0.25">
      <c r="U155" s="333"/>
      <c r="V155" s="333"/>
      <c r="W155" s="554"/>
      <c r="X155" s="582"/>
      <c r="Y155" s="583"/>
      <c r="Z155" s="583"/>
      <c r="AA155" s="583"/>
      <c r="AB155" s="583"/>
      <c r="AC155" s="583"/>
      <c r="AD155" s="583"/>
      <c r="AE155" s="583"/>
      <c r="AF155" s="583"/>
      <c r="AG155" s="583"/>
      <c r="AH155" s="583"/>
      <c r="AI155" s="583"/>
      <c r="AJ155" s="583"/>
      <c r="AK155" s="583"/>
      <c r="AL155" s="583"/>
      <c r="AM155" s="583"/>
      <c r="AN155" s="583"/>
      <c r="AO155" s="583"/>
      <c r="AP155" s="583"/>
      <c r="AQ155" s="584"/>
      <c r="AR155" s="333"/>
      <c r="AS155" s="333"/>
      <c r="AT155" s="333"/>
      <c r="AU155" s="333"/>
      <c r="AV155" s="333"/>
      <c r="AW155" s="333"/>
      <c r="AX155" s="333"/>
      <c r="AY155" s="333"/>
      <c r="AZ155" s="333"/>
      <c r="BA155" s="333"/>
      <c r="BB155" s="333"/>
      <c r="BC155" s="333"/>
      <c r="BD155" s="333"/>
      <c r="BE155" s="333"/>
      <c r="BF155" s="333"/>
      <c r="BG155" s="333"/>
      <c r="BH155" s="333"/>
    </row>
    <row r="157" spans="21:60" x14ac:dyDescent="0.25">
      <c r="W157" s="537" t="s">
        <v>113</v>
      </c>
      <c r="X157" s="600"/>
      <c r="Y157" s="600"/>
      <c r="Z157" s="600"/>
      <c r="AA157" s="600"/>
      <c r="AB157" s="600"/>
      <c r="AC157" s="600"/>
      <c r="AD157" s="600"/>
      <c r="AE157" s="600"/>
      <c r="AF157" s="600"/>
      <c r="AG157" s="600"/>
      <c r="AH157" s="600"/>
      <c r="AI157" s="600"/>
      <c r="AJ157" s="600"/>
      <c r="AK157" s="600"/>
      <c r="AL157" s="600"/>
      <c r="AM157" s="600"/>
      <c r="AN157" s="600"/>
      <c r="AO157" s="600"/>
      <c r="AP157" s="600"/>
    </row>
    <row r="158" spans="21:60" x14ac:dyDescent="0.25">
      <c r="W158" s="537" t="s">
        <v>114</v>
      </c>
      <c r="X158" s="609"/>
      <c r="Y158" s="609"/>
      <c r="Z158" s="609"/>
      <c r="AA158" s="609"/>
      <c r="AB158" s="609"/>
      <c r="AC158" s="609"/>
      <c r="AD158" s="609"/>
      <c r="AE158" s="609"/>
      <c r="AF158" s="609"/>
      <c r="AG158" s="609"/>
      <c r="AH158" s="533"/>
      <c r="AI158" s="533"/>
      <c r="AJ158" s="533"/>
      <c r="AK158" s="533"/>
      <c r="AL158" s="533"/>
      <c r="AM158" s="533"/>
      <c r="AN158" s="533"/>
      <c r="AO158" s="533"/>
      <c r="AP158" s="600"/>
    </row>
    <row r="162" spans="21:43" ht="19.5" thickBot="1" x14ac:dyDescent="0.3">
      <c r="U162" s="136" t="s">
        <v>201</v>
      </c>
      <c r="V162" s="109"/>
      <c r="W162" s="109"/>
      <c r="X162" s="109"/>
      <c r="Y162" s="109"/>
      <c r="Z162" s="137"/>
      <c r="AA162" s="109"/>
      <c r="AB162" s="109"/>
      <c r="AC162" s="109"/>
      <c r="AD162" s="109"/>
    </row>
    <row r="163" spans="21:43" x14ac:dyDescent="0.25">
      <c r="U163" s="110"/>
      <c r="V163" s="111"/>
      <c r="W163" s="111"/>
      <c r="X163" s="111"/>
      <c r="Y163" s="111"/>
      <c r="Z163" s="138"/>
      <c r="AA163" s="111"/>
      <c r="AB163" s="111"/>
      <c r="AC163" s="111"/>
      <c r="AD163" s="112"/>
    </row>
    <row r="164" spans="21:43" ht="53.25" customHeight="1" x14ac:dyDescent="0.25">
      <c r="U164" s="113"/>
      <c r="V164" s="109"/>
      <c r="W164" s="109"/>
      <c r="X164" s="89" t="s">
        <v>226</v>
      </c>
      <c r="Y164" s="89" t="s">
        <v>227</v>
      </c>
      <c r="Z164" s="167" t="s">
        <v>75</v>
      </c>
      <c r="AA164" s="168" t="s">
        <v>238</v>
      </c>
      <c r="AB164" s="168" t="s">
        <v>239</v>
      </c>
      <c r="AC164" s="90" t="s">
        <v>143</v>
      </c>
      <c r="AD164" s="114"/>
    </row>
    <row r="165" spans="21:43" x14ac:dyDescent="0.25">
      <c r="U165" s="113"/>
      <c r="V165" s="541" t="s">
        <v>202</v>
      </c>
      <c r="W165" s="141" t="s">
        <v>203</v>
      </c>
      <c r="X165" s="343"/>
      <c r="Y165" s="343"/>
      <c r="Z165" s="368"/>
      <c r="AA165" s="343"/>
      <c r="AB165" s="343"/>
      <c r="AC165" s="367"/>
      <c r="AD165" s="114"/>
    </row>
    <row r="166" spans="21:43" x14ac:dyDescent="0.25">
      <c r="U166" s="113"/>
      <c r="V166" s="624"/>
      <c r="W166" s="142" t="s">
        <v>204</v>
      </c>
      <c r="X166" s="3"/>
      <c r="Y166" s="3"/>
      <c r="Z166" s="376">
        <f>(X166-Y166)*0.1</f>
        <v>0</v>
      </c>
      <c r="AA166" s="3"/>
      <c r="AB166" s="3"/>
      <c r="AC166" s="175">
        <f>(AA166-AB166)*0.1</f>
        <v>0</v>
      </c>
      <c r="AD166" s="114"/>
    </row>
    <row r="167" spans="21:43" x14ac:dyDescent="0.25">
      <c r="U167" s="113"/>
      <c r="V167" s="624"/>
      <c r="W167" s="142" t="s">
        <v>205</v>
      </c>
      <c r="X167" s="3"/>
      <c r="Y167" s="3"/>
      <c r="Z167" s="376">
        <f>(X167-Y167)*0.2</f>
        <v>0</v>
      </c>
      <c r="AA167" s="3"/>
      <c r="AB167" s="3"/>
      <c r="AC167" s="175">
        <f>(AA167-AB167)*0.2</f>
        <v>0</v>
      </c>
      <c r="AD167" s="114"/>
    </row>
    <row r="168" spans="21:43" x14ac:dyDescent="0.25">
      <c r="U168" s="113"/>
      <c r="V168" s="624"/>
      <c r="W168" s="142" t="s">
        <v>206</v>
      </c>
      <c r="X168" s="3"/>
      <c r="Y168" s="3"/>
      <c r="Z168" s="376">
        <f>(X168-Y168)*0.3</f>
        <v>0</v>
      </c>
      <c r="AA168" s="3"/>
      <c r="AB168" s="3"/>
      <c r="AC168" s="175">
        <f>(AA168-AB168)*0.3</f>
        <v>0</v>
      </c>
      <c r="AD168" s="114"/>
    </row>
    <row r="169" spans="21:43" x14ac:dyDescent="0.25">
      <c r="U169" s="113"/>
      <c r="V169" s="624"/>
      <c r="W169" s="142" t="s">
        <v>207</v>
      </c>
      <c r="X169" s="3"/>
      <c r="Y169" s="3"/>
      <c r="Z169" s="376">
        <f>(X169-Y169)*0.4</f>
        <v>0</v>
      </c>
      <c r="AA169" s="3"/>
      <c r="AB169" s="3"/>
      <c r="AC169" s="175">
        <f>(AA169-AB169)*0.4</f>
        <v>0</v>
      </c>
      <c r="AD169" s="114"/>
    </row>
    <row r="170" spans="21:43" x14ac:dyDescent="0.25">
      <c r="U170" s="113"/>
      <c r="V170" s="624"/>
      <c r="W170" s="142" t="s">
        <v>208</v>
      </c>
      <c r="X170" s="3"/>
      <c r="Y170" s="3"/>
      <c r="Z170" s="376">
        <f>(X170-Y170)*0.5</f>
        <v>0</v>
      </c>
      <c r="AA170" s="3"/>
      <c r="AB170" s="3"/>
      <c r="AC170" s="175">
        <f>(AA170-AB170)*0.5</f>
        <v>0</v>
      </c>
      <c r="AD170" s="114"/>
    </row>
    <row r="171" spans="21:43" x14ac:dyDescent="0.25">
      <c r="U171" s="113"/>
      <c r="V171" s="109"/>
      <c r="W171" s="143" t="s">
        <v>73</v>
      </c>
      <c r="X171" s="144">
        <f>SUM(X165:X170)</f>
        <v>0</v>
      </c>
      <c r="Y171" s="144">
        <f>SUM(Y165:Y170)</f>
        <v>0</v>
      </c>
      <c r="Z171" s="314">
        <f t="shared" ref="Z171:AC171" si="32">SUM(Z166:Z170)</f>
        <v>0</v>
      </c>
      <c r="AA171" s="144">
        <f>SUM(AA165:AA170)</f>
        <v>0</v>
      </c>
      <c r="AB171" s="144">
        <f>SUM(AB165:AB170)</f>
        <v>0</v>
      </c>
      <c r="AC171" s="314">
        <f t="shared" si="32"/>
        <v>0</v>
      </c>
      <c r="AD171" s="114"/>
    </row>
    <row r="172" spans="21:43" ht="15.75" thickBot="1" x14ac:dyDescent="0.3">
      <c r="U172" s="127"/>
      <c r="V172" s="129"/>
      <c r="W172" s="129"/>
      <c r="X172" s="129"/>
      <c r="Y172" s="129"/>
      <c r="Z172" s="145"/>
      <c r="AA172" s="129"/>
      <c r="AB172" s="129"/>
      <c r="AC172" s="129"/>
      <c r="AD172" s="130"/>
    </row>
    <row r="173" spans="21:43" x14ac:dyDescent="0.25">
      <c r="AE173" s="68"/>
      <c r="AF173" s="68"/>
      <c r="AG173" s="68"/>
      <c r="AH173" s="68"/>
      <c r="AI173" s="68"/>
      <c r="AJ173" s="68"/>
      <c r="AK173" s="68"/>
      <c r="AL173" s="68"/>
      <c r="AM173" s="68"/>
      <c r="AN173" s="68"/>
      <c r="AO173" s="68"/>
    </row>
    <row r="174" spans="21:43" x14ac:dyDescent="0.25">
      <c r="AE174" s="68"/>
      <c r="AF174" s="68"/>
      <c r="AG174" s="68"/>
      <c r="AH174" s="68"/>
      <c r="AI174" s="68"/>
      <c r="AJ174" s="68"/>
      <c r="AK174" s="68"/>
      <c r="AL174" s="68"/>
      <c r="AM174" s="68"/>
      <c r="AN174" s="68"/>
      <c r="AO174" s="68"/>
    </row>
    <row r="175" spans="21:43" x14ac:dyDescent="0.25">
      <c r="W175" s="68"/>
      <c r="X175" s="147" t="s">
        <v>209</v>
      </c>
      <c r="Y175" s="68"/>
      <c r="Z175" s="146"/>
      <c r="AA175" s="68"/>
      <c r="AB175" s="68"/>
      <c r="AC175" s="68"/>
      <c r="AD175" s="68"/>
      <c r="AE175" s="68"/>
      <c r="AF175" s="68"/>
      <c r="AG175" s="68"/>
      <c r="AH175" s="68"/>
      <c r="AI175" s="68"/>
      <c r="AJ175" s="68"/>
      <c r="AK175" s="68"/>
      <c r="AL175" s="68"/>
      <c r="AM175" s="68"/>
      <c r="AN175" s="68"/>
      <c r="AO175" s="68"/>
    </row>
    <row r="176" spans="21:43" x14ac:dyDescent="0.25">
      <c r="W176" s="542" t="s">
        <v>202</v>
      </c>
      <c r="X176" s="543" t="s">
        <v>210</v>
      </c>
      <c r="Y176" s="544"/>
      <c r="Z176" s="544"/>
      <c r="AA176" s="544"/>
      <c r="AB176" s="544"/>
      <c r="AC176" s="544"/>
      <c r="AD176" s="544"/>
      <c r="AE176" s="544"/>
      <c r="AF176" s="544"/>
      <c r="AG176" s="544"/>
      <c r="AH176" s="544"/>
      <c r="AI176" s="544"/>
      <c r="AJ176" s="544"/>
      <c r="AK176" s="544"/>
      <c r="AL176" s="544"/>
      <c r="AM176" s="544"/>
      <c r="AN176" s="544"/>
      <c r="AO176" s="544"/>
      <c r="AP176" s="501"/>
      <c r="AQ176" s="501"/>
    </row>
    <row r="177" spans="21:43" x14ac:dyDescent="0.25">
      <c r="W177" s="542"/>
      <c r="X177" s="543"/>
      <c r="Y177" s="544"/>
      <c r="Z177" s="544"/>
      <c r="AA177" s="544"/>
      <c r="AB177" s="544"/>
      <c r="AC177" s="544"/>
      <c r="AD177" s="544"/>
      <c r="AE177" s="544"/>
      <c r="AF177" s="544"/>
      <c r="AG177" s="544"/>
      <c r="AH177" s="544"/>
      <c r="AI177" s="544"/>
      <c r="AJ177" s="544"/>
      <c r="AK177" s="544"/>
      <c r="AL177" s="544"/>
      <c r="AM177" s="544"/>
      <c r="AN177" s="544"/>
      <c r="AO177" s="544"/>
      <c r="AP177" s="501"/>
      <c r="AQ177" s="501"/>
    </row>
    <row r="178" spans="21:43" x14ac:dyDescent="0.25">
      <c r="W178" s="542"/>
      <c r="X178" s="544"/>
      <c r="Y178" s="544"/>
      <c r="Z178" s="544"/>
      <c r="AA178" s="544"/>
      <c r="AB178" s="544"/>
      <c r="AC178" s="544"/>
      <c r="AD178" s="544"/>
      <c r="AE178" s="544"/>
      <c r="AF178" s="544"/>
      <c r="AG178" s="544"/>
      <c r="AH178" s="544"/>
      <c r="AI178" s="544"/>
      <c r="AJ178" s="544"/>
      <c r="AK178" s="544"/>
      <c r="AL178" s="544"/>
      <c r="AM178" s="544"/>
      <c r="AN178" s="544"/>
      <c r="AO178" s="544"/>
      <c r="AP178" s="501"/>
      <c r="AQ178" s="501"/>
    </row>
    <row r="179" spans="21:43" ht="33.75" customHeight="1" x14ac:dyDescent="0.25">
      <c r="W179" s="553" t="s">
        <v>228</v>
      </c>
      <c r="X179" s="610" t="s">
        <v>229</v>
      </c>
      <c r="Y179" s="610"/>
      <c r="Z179" s="610"/>
      <c r="AA179" s="610"/>
      <c r="AB179" s="610"/>
      <c r="AC179" s="610"/>
      <c r="AD179" s="610"/>
      <c r="AE179" s="610"/>
      <c r="AF179" s="610"/>
      <c r="AG179" s="610"/>
      <c r="AH179" s="610"/>
      <c r="AI179" s="611"/>
      <c r="AJ179" s="611"/>
      <c r="AK179" s="611"/>
      <c r="AL179" s="611"/>
      <c r="AM179" s="611"/>
      <c r="AN179" s="611"/>
      <c r="AO179" s="611"/>
      <c r="AP179" s="611"/>
      <c r="AQ179" s="611"/>
    </row>
    <row r="180" spans="21:43" x14ac:dyDescent="0.25">
      <c r="W180" s="554"/>
      <c r="X180" s="596" t="s">
        <v>272</v>
      </c>
      <c r="Y180" s="597"/>
      <c r="Z180" s="597"/>
      <c r="AA180" s="597"/>
      <c r="AB180" s="597"/>
      <c r="AC180" s="597"/>
      <c r="AD180" s="597"/>
      <c r="AE180" s="597"/>
      <c r="AF180" s="597"/>
      <c r="AG180" s="597"/>
      <c r="AH180" s="597"/>
      <c r="AI180" s="598"/>
      <c r="AJ180" s="598"/>
      <c r="AK180" s="598"/>
      <c r="AL180" s="598"/>
      <c r="AM180" s="598"/>
      <c r="AN180" s="598"/>
      <c r="AO180" s="598"/>
      <c r="AP180" s="598"/>
      <c r="AQ180" s="599"/>
    </row>
    <row r="181" spans="21:43" x14ac:dyDescent="0.25">
      <c r="W181" s="607" t="s">
        <v>231</v>
      </c>
      <c r="X181" s="571" t="s">
        <v>232</v>
      </c>
      <c r="Y181" s="547"/>
      <c r="Z181" s="547"/>
      <c r="AA181" s="547"/>
      <c r="AB181" s="547"/>
      <c r="AC181" s="547"/>
      <c r="AD181" s="547"/>
      <c r="AE181" s="547"/>
      <c r="AF181" s="547"/>
      <c r="AG181" s="547"/>
      <c r="AH181" s="547"/>
      <c r="AI181" s="547"/>
      <c r="AJ181" s="547"/>
      <c r="AK181" s="547"/>
      <c r="AL181" s="547"/>
      <c r="AM181" s="547"/>
      <c r="AN181" s="547"/>
      <c r="AO181" s="547"/>
      <c r="AP181" s="547"/>
      <c r="AQ181" s="595"/>
    </row>
    <row r="182" spans="21:43" x14ac:dyDescent="0.25">
      <c r="W182" s="608"/>
      <c r="X182" s="596" t="s">
        <v>271</v>
      </c>
      <c r="Y182" s="597"/>
      <c r="Z182" s="597"/>
      <c r="AA182" s="597"/>
      <c r="AB182" s="597"/>
      <c r="AC182" s="597"/>
      <c r="AD182" s="597"/>
      <c r="AE182" s="597"/>
      <c r="AF182" s="597"/>
      <c r="AG182" s="597"/>
      <c r="AH182" s="597"/>
      <c r="AI182" s="598"/>
      <c r="AJ182" s="598"/>
      <c r="AK182" s="598"/>
      <c r="AL182" s="598"/>
      <c r="AM182" s="598"/>
      <c r="AN182" s="598"/>
      <c r="AO182" s="598"/>
      <c r="AP182" s="598"/>
      <c r="AQ182" s="599"/>
    </row>
    <row r="183" spans="21:43" ht="15" customHeight="1" x14ac:dyDescent="0.25">
      <c r="W183" s="553" t="s">
        <v>233</v>
      </c>
      <c r="X183" s="555" t="s">
        <v>264</v>
      </c>
      <c r="Y183" s="556"/>
      <c r="Z183" s="556"/>
      <c r="AA183" s="556"/>
      <c r="AB183" s="556"/>
      <c r="AC183" s="556"/>
      <c r="AD183" s="556"/>
      <c r="AE183" s="556"/>
      <c r="AF183" s="556"/>
      <c r="AG183" s="556"/>
      <c r="AH183" s="556"/>
      <c r="AI183" s="556"/>
      <c r="AJ183" s="556"/>
      <c r="AK183" s="556"/>
      <c r="AL183" s="556"/>
      <c r="AM183" s="556"/>
      <c r="AN183" s="556"/>
      <c r="AO183" s="556"/>
      <c r="AP183" s="556"/>
      <c r="AQ183" s="581"/>
    </row>
    <row r="184" spans="21:43" x14ac:dyDescent="0.25">
      <c r="U184" s="68"/>
      <c r="V184" s="68"/>
      <c r="W184" s="554"/>
      <c r="X184" s="582"/>
      <c r="Y184" s="583"/>
      <c r="Z184" s="583"/>
      <c r="AA184" s="583"/>
      <c r="AB184" s="583"/>
      <c r="AC184" s="583"/>
      <c r="AD184" s="583"/>
      <c r="AE184" s="583"/>
      <c r="AF184" s="583"/>
      <c r="AG184" s="583"/>
      <c r="AH184" s="583"/>
      <c r="AI184" s="583"/>
      <c r="AJ184" s="583"/>
      <c r="AK184" s="583"/>
      <c r="AL184" s="583"/>
      <c r="AM184" s="583"/>
      <c r="AN184" s="583"/>
      <c r="AO184" s="583"/>
      <c r="AP184" s="583"/>
      <c r="AQ184" s="584"/>
    </row>
    <row r="185" spans="21:43" ht="15" customHeight="1" x14ac:dyDescent="0.25">
      <c r="U185" s="68"/>
      <c r="V185" s="68"/>
      <c r="W185" s="553" t="s">
        <v>234</v>
      </c>
      <c r="X185" s="555" t="s">
        <v>230</v>
      </c>
      <c r="Y185" s="556"/>
      <c r="Z185" s="556"/>
      <c r="AA185" s="556"/>
      <c r="AB185" s="556"/>
      <c r="AC185" s="556"/>
      <c r="AD185" s="556"/>
      <c r="AE185" s="556"/>
      <c r="AF185" s="556"/>
      <c r="AG185" s="556"/>
      <c r="AH185" s="556"/>
      <c r="AI185" s="556"/>
      <c r="AJ185" s="556"/>
      <c r="AK185" s="556"/>
      <c r="AL185" s="556"/>
      <c r="AM185" s="556"/>
      <c r="AN185" s="556"/>
      <c r="AO185" s="556"/>
      <c r="AP185" s="556"/>
      <c r="AQ185" s="581"/>
    </row>
    <row r="186" spans="21:43" x14ac:dyDescent="0.25">
      <c r="U186" s="68"/>
      <c r="V186" s="68"/>
      <c r="W186" s="554"/>
      <c r="X186" s="582"/>
      <c r="Y186" s="583"/>
      <c r="Z186" s="583"/>
      <c r="AA186" s="583"/>
      <c r="AB186" s="583"/>
      <c r="AC186" s="583"/>
      <c r="AD186" s="583"/>
      <c r="AE186" s="583"/>
      <c r="AF186" s="583"/>
      <c r="AG186" s="583"/>
      <c r="AH186" s="583"/>
      <c r="AI186" s="583"/>
      <c r="AJ186" s="583"/>
      <c r="AK186" s="583"/>
      <c r="AL186" s="583"/>
      <c r="AM186" s="583"/>
      <c r="AN186" s="583"/>
      <c r="AO186" s="583"/>
      <c r="AP186" s="583"/>
      <c r="AQ186" s="584"/>
    </row>
    <row r="187" spans="21:43" x14ac:dyDescent="0.25">
      <c r="U187" s="68"/>
      <c r="V187" s="68"/>
    </row>
    <row r="188" spans="21:43" x14ac:dyDescent="0.25">
      <c r="U188" s="68"/>
      <c r="V188" s="68"/>
    </row>
    <row r="189" spans="21:43" x14ac:dyDescent="0.25">
      <c r="U189" s="68"/>
      <c r="V189" s="68"/>
    </row>
    <row r="190" spans="21:43" x14ac:dyDescent="0.25">
      <c r="U190" s="68"/>
      <c r="V190" s="68"/>
    </row>
    <row r="191" spans="21:43" x14ac:dyDescent="0.25">
      <c r="U191" s="68"/>
      <c r="V191" s="68"/>
    </row>
    <row r="192" spans="21:43" x14ac:dyDescent="0.25">
      <c r="U192" s="68"/>
      <c r="V192" s="68"/>
    </row>
    <row r="193" spans="21:22" x14ac:dyDescent="0.25">
      <c r="U193" s="68"/>
      <c r="V193" s="68"/>
    </row>
    <row r="194" spans="21:22" x14ac:dyDescent="0.25">
      <c r="U194" s="68"/>
      <c r="V194" s="68"/>
    </row>
    <row r="195" spans="21:22" x14ac:dyDescent="0.25">
      <c r="U195" s="68"/>
      <c r="V195" s="68"/>
    </row>
    <row r="196" spans="21:22" x14ac:dyDescent="0.25">
      <c r="U196" s="68"/>
      <c r="V196" s="68"/>
    </row>
  </sheetData>
  <sheetProtection password="B3C1" sheet="1" objects="1" scenarios="1" selectLockedCells="1"/>
  <mergeCells count="135">
    <mergeCell ref="W183:W184"/>
    <mergeCell ref="W185:W186"/>
    <mergeCell ref="W158:AP158"/>
    <mergeCell ref="V165:V170"/>
    <mergeCell ref="W176:W178"/>
    <mergeCell ref="X176:AQ178"/>
    <mergeCell ref="W179:W180"/>
    <mergeCell ref="X179:AQ179"/>
    <mergeCell ref="X180:AQ180"/>
    <mergeCell ref="AK95:AK102"/>
    <mergeCell ref="AM96:AM103"/>
    <mergeCell ref="AN96:AN103"/>
    <mergeCell ref="V91:V138"/>
    <mergeCell ref="W181:W182"/>
    <mergeCell ref="X181:AQ181"/>
    <mergeCell ref="X182:AQ182"/>
    <mergeCell ref="W152:W153"/>
    <mergeCell ref="W154:W155"/>
    <mergeCell ref="W157:AP157"/>
    <mergeCell ref="X147:AQ147"/>
    <mergeCell ref="W148:W149"/>
    <mergeCell ref="X148:AQ148"/>
    <mergeCell ref="X149:AQ149"/>
    <mergeCell ref="W150:W151"/>
    <mergeCell ref="X150:AQ150"/>
    <mergeCell ref="X151:AQ151"/>
    <mergeCell ref="X91:X98"/>
    <mergeCell ref="Y91:Y98"/>
    <mergeCell ref="AA92:AA99"/>
    <mergeCell ref="AB92:AB99"/>
    <mergeCell ref="AD93:AD100"/>
    <mergeCell ref="AE93:AE100"/>
    <mergeCell ref="BE102:BE109"/>
    <mergeCell ref="AV89:AW89"/>
    <mergeCell ref="BF102:BF109"/>
    <mergeCell ref="AP97:AP104"/>
    <mergeCell ref="AQ97:AQ104"/>
    <mergeCell ref="AS98:AS105"/>
    <mergeCell ref="AT98:AT105"/>
    <mergeCell ref="AV99:AV106"/>
    <mergeCell ref="AW99:AW106"/>
    <mergeCell ref="BE89:BF89"/>
    <mergeCell ref="AP89:AQ89"/>
    <mergeCell ref="AS89:AT89"/>
    <mergeCell ref="AG89:AI89"/>
    <mergeCell ref="AJ89:AK89"/>
    <mergeCell ref="AM89:AN89"/>
    <mergeCell ref="AY100:AY107"/>
    <mergeCell ref="AZ100:AZ107"/>
    <mergeCell ref="BB101:BB108"/>
    <mergeCell ref="BC101:BC108"/>
    <mergeCell ref="AG94:AG101"/>
    <mergeCell ref="AH94:AH101"/>
    <mergeCell ref="AJ95:AJ102"/>
    <mergeCell ref="C38:E38"/>
    <mergeCell ref="BB45:BB52"/>
    <mergeCell ref="BC45:BC52"/>
    <mergeCell ref="BE46:BE53"/>
    <mergeCell ref="BF46:BF53"/>
    <mergeCell ref="X87:BG87"/>
    <mergeCell ref="V88:W90"/>
    <mergeCell ref="X88:BG88"/>
    <mergeCell ref="X89:Z89"/>
    <mergeCell ref="AA89:AC89"/>
    <mergeCell ref="AD89:AF89"/>
    <mergeCell ref="AS42:AS49"/>
    <mergeCell ref="AT42:AT49"/>
    <mergeCell ref="AV43:AV50"/>
    <mergeCell ref="AW43:AW50"/>
    <mergeCell ref="AY44:AY51"/>
    <mergeCell ref="AZ44:AZ51"/>
    <mergeCell ref="AM40:AM47"/>
    <mergeCell ref="AN40:AN47"/>
    <mergeCell ref="AY89:AZ89"/>
    <mergeCell ref="BB89:BD89"/>
    <mergeCell ref="C35:E35"/>
    <mergeCell ref="X35:X42"/>
    <mergeCell ref="Y35:Y42"/>
    <mergeCell ref="C36:E36"/>
    <mergeCell ref="AP33:AQ33"/>
    <mergeCell ref="AS33:AT33"/>
    <mergeCell ref="AV33:AW33"/>
    <mergeCell ref="AY33:AZ33"/>
    <mergeCell ref="C41:E41"/>
    <mergeCell ref="AP41:AP48"/>
    <mergeCell ref="AQ41:AQ48"/>
    <mergeCell ref="C42:E42"/>
    <mergeCell ref="AG38:AG45"/>
    <mergeCell ref="AH38:AH45"/>
    <mergeCell ref="C39:E39"/>
    <mergeCell ref="AJ39:AJ46"/>
    <mergeCell ref="AK39:AK46"/>
    <mergeCell ref="C40:E40"/>
    <mergeCell ref="AA36:AA43"/>
    <mergeCell ref="AB36:AB43"/>
    <mergeCell ref="C37:E37"/>
    <mergeCell ref="AD37:AD44"/>
    <mergeCell ref="AE37:AE44"/>
    <mergeCell ref="V35:V82"/>
    <mergeCell ref="BE33:BF33"/>
    <mergeCell ref="X31:BG31"/>
    <mergeCell ref="C32:E33"/>
    <mergeCell ref="V32:W34"/>
    <mergeCell ref="X32:BG32"/>
    <mergeCell ref="X33:Z33"/>
    <mergeCell ref="AA33:AC33"/>
    <mergeCell ref="AD33:AF33"/>
    <mergeCell ref="AG33:AI33"/>
    <mergeCell ref="AJ33:AK33"/>
    <mergeCell ref="AM33:AN33"/>
    <mergeCell ref="C34:E34"/>
    <mergeCell ref="X152:AQ153"/>
    <mergeCell ref="X154:AQ155"/>
    <mergeCell ref="X183:AQ184"/>
    <mergeCell ref="X185:AQ186"/>
    <mergeCell ref="C2:K2"/>
    <mergeCell ref="C3:K3"/>
    <mergeCell ref="B5:L5"/>
    <mergeCell ref="C7:G7"/>
    <mergeCell ref="H7:K7"/>
    <mergeCell ref="C8:G8"/>
    <mergeCell ref="H8:K8"/>
    <mergeCell ref="C22:E22"/>
    <mergeCell ref="C23:E23"/>
    <mergeCell ref="C24:E24"/>
    <mergeCell ref="U24:BO25"/>
    <mergeCell ref="C25:E25"/>
    <mergeCell ref="B30:S30"/>
    <mergeCell ref="C15:E16"/>
    <mergeCell ref="C17:E17"/>
    <mergeCell ref="C18:E18"/>
    <mergeCell ref="C19:E19"/>
    <mergeCell ref="C20:E20"/>
    <mergeCell ref="C21:E21"/>
    <mergeCell ref="BB33:BD3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31"/>
  <sheetViews>
    <sheetView showGridLines="0" zoomScaleNormal="100" workbookViewId="0"/>
  </sheetViews>
  <sheetFormatPr defaultColWidth="9.140625" defaultRowHeight="15" x14ac:dyDescent="0.25"/>
  <cols>
    <col min="1" max="1" width="3.28515625" style="51" customWidth="1"/>
    <col min="2" max="2" width="23" style="378" customWidth="1"/>
    <col min="3" max="10" width="20.7109375" style="378" customWidth="1"/>
    <col min="11" max="11" width="8.5703125" style="51" customWidth="1"/>
    <col min="12" max="16384" width="9.140625" style="51"/>
  </cols>
  <sheetData>
    <row r="2" spans="2:16" ht="15.75" thickBot="1" x14ac:dyDescent="0.3">
      <c r="B2" s="377" t="s">
        <v>274</v>
      </c>
    </row>
    <row r="3" spans="2:16" ht="24.75" customHeight="1" x14ac:dyDescent="0.25">
      <c r="B3" s="658" t="s">
        <v>71</v>
      </c>
      <c r="C3" s="659"/>
      <c r="D3" s="659"/>
      <c r="E3" s="659"/>
      <c r="F3" s="659"/>
      <c r="G3" s="659"/>
      <c r="H3" s="659"/>
      <c r="I3" s="659"/>
      <c r="J3" s="660"/>
    </row>
    <row r="4" spans="2:16" ht="31.5" customHeight="1" x14ac:dyDescent="0.25">
      <c r="B4" s="379" t="s">
        <v>44</v>
      </c>
      <c r="C4" s="661" t="s">
        <v>38</v>
      </c>
      <c r="D4" s="662"/>
      <c r="E4" s="662"/>
      <c r="F4" s="662"/>
      <c r="G4" s="662"/>
      <c r="H4" s="662"/>
      <c r="I4" s="662"/>
      <c r="J4" s="663"/>
      <c r="K4" s="380"/>
    </row>
    <row r="5" spans="2:16" ht="23.25" customHeight="1" x14ac:dyDescent="0.25">
      <c r="B5" s="381" t="s">
        <v>50</v>
      </c>
      <c r="C5" s="664" t="s">
        <v>51</v>
      </c>
      <c r="D5" s="665"/>
      <c r="E5" s="665"/>
      <c r="F5" s="665"/>
      <c r="G5" s="665"/>
      <c r="H5" s="665"/>
      <c r="I5" s="665"/>
      <c r="J5" s="666"/>
      <c r="K5" s="380"/>
    </row>
    <row r="6" spans="2:16" x14ac:dyDescent="0.25">
      <c r="B6" s="672" t="s">
        <v>52</v>
      </c>
      <c r="C6" s="675" t="s">
        <v>174</v>
      </c>
      <c r="D6" s="676"/>
      <c r="E6" s="676"/>
      <c r="F6" s="676"/>
      <c r="G6" s="676"/>
      <c r="H6" s="676"/>
      <c r="I6" s="676"/>
      <c r="J6" s="677"/>
      <c r="K6" s="380"/>
    </row>
    <row r="7" spans="2:16" x14ac:dyDescent="0.25">
      <c r="B7" s="673"/>
      <c r="C7" s="678" t="s">
        <v>53</v>
      </c>
      <c r="D7" s="679"/>
      <c r="E7" s="679"/>
      <c r="F7" s="679"/>
      <c r="G7" s="679"/>
      <c r="H7" s="679"/>
      <c r="I7" s="679"/>
      <c r="J7" s="680"/>
      <c r="K7" s="380"/>
    </row>
    <row r="8" spans="2:16" x14ac:dyDescent="0.25">
      <c r="B8" s="673"/>
      <c r="C8" s="635" t="s">
        <v>54</v>
      </c>
      <c r="D8" s="652"/>
      <c r="E8" s="652"/>
      <c r="F8" s="652"/>
      <c r="G8" s="652"/>
      <c r="H8" s="652"/>
      <c r="I8" s="652"/>
      <c r="J8" s="653"/>
      <c r="K8" s="380"/>
    </row>
    <row r="9" spans="2:16" x14ac:dyDescent="0.25">
      <c r="B9" s="673"/>
      <c r="C9" s="635" t="s">
        <v>55</v>
      </c>
      <c r="D9" s="652"/>
      <c r="E9" s="652"/>
      <c r="F9" s="652"/>
      <c r="G9" s="652"/>
      <c r="H9" s="652"/>
      <c r="I9" s="652"/>
      <c r="J9" s="653"/>
      <c r="K9" s="380"/>
      <c r="O9" s="382"/>
      <c r="P9" s="382"/>
    </row>
    <row r="10" spans="2:16" x14ac:dyDescent="0.25">
      <c r="B10" s="673"/>
      <c r="C10" s="635" t="s">
        <v>177</v>
      </c>
      <c r="D10" s="636"/>
      <c r="E10" s="636"/>
      <c r="F10" s="636"/>
      <c r="G10" s="636"/>
      <c r="H10" s="636"/>
      <c r="I10" s="636"/>
      <c r="J10" s="637"/>
      <c r="K10" s="383"/>
      <c r="L10" s="383"/>
      <c r="M10" s="383"/>
      <c r="N10" s="383"/>
      <c r="O10" s="383"/>
      <c r="P10" s="382"/>
    </row>
    <row r="11" spans="2:16" ht="42.75" customHeight="1" x14ac:dyDescent="0.25">
      <c r="B11" s="673"/>
      <c r="C11" s="635" t="s">
        <v>279</v>
      </c>
      <c r="D11" s="651"/>
      <c r="E11" s="651"/>
      <c r="F11" s="651"/>
      <c r="G11" s="651"/>
      <c r="H11" s="651"/>
      <c r="I11" s="651"/>
      <c r="J11" s="637"/>
      <c r="K11" s="383"/>
      <c r="L11" s="383"/>
      <c r="M11" s="383"/>
      <c r="N11" s="383"/>
      <c r="O11" s="383"/>
      <c r="P11" s="382"/>
    </row>
    <row r="12" spans="2:16" x14ac:dyDescent="0.25">
      <c r="B12" s="674"/>
      <c r="C12" s="641" t="s">
        <v>36</v>
      </c>
      <c r="D12" s="642"/>
      <c r="E12" s="642"/>
      <c r="F12" s="642"/>
      <c r="G12" s="642"/>
      <c r="H12" s="642"/>
      <c r="I12" s="642"/>
      <c r="J12" s="643"/>
      <c r="K12" s="380"/>
      <c r="O12" s="382"/>
      <c r="P12" s="382"/>
    </row>
    <row r="13" spans="2:16" s="14" customFormat="1" ht="33.75" customHeight="1" x14ac:dyDescent="0.25">
      <c r="B13" s="384" t="s">
        <v>11</v>
      </c>
      <c r="C13" s="681" t="s">
        <v>277</v>
      </c>
      <c r="D13" s="682"/>
      <c r="E13" s="682"/>
      <c r="F13" s="682"/>
      <c r="G13" s="682"/>
      <c r="H13" s="682"/>
      <c r="I13" s="682"/>
      <c r="J13" s="683"/>
      <c r="K13" s="62"/>
    </row>
    <row r="14" spans="2:16" s="14" customFormat="1" ht="22.5" customHeight="1" x14ac:dyDescent="0.25">
      <c r="B14" s="385"/>
      <c r="C14" s="647" t="s">
        <v>280</v>
      </c>
      <c r="D14" s="648"/>
      <c r="E14" s="648"/>
      <c r="F14" s="648"/>
      <c r="G14" s="648"/>
      <c r="H14" s="648"/>
      <c r="I14" s="648"/>
      <c r="J14" s="649"/>
      <c r="K14" s="62"/>
    </row>
    <row r="15" spans="2:16" s="14" customFormat="1" ht="72" customHeight="1" x14ac:dyDescent="0.25">
      <c r="B15" s="441" t="s">
        <v>12</v>
      </c>
      <c r="C15" s="644" t="s">
        <v>278</v>
      </c>
      <c r="D15" s="645"/>
      <c r="E15" s="645"/>
      <c r="F15" s="645"/>
      <c r="G15" s="645"/>
      <c r="H15" s="645"/>
      <c r="I15" s="645"/>
      <c r="J15" s="646"/>
      <c r="K15" s="62"/>
    </row>
    <row r="16" spans="2:16" s="14" customFormat="1" ht="21.75" customHeight="1" x14ac:dyDescent="0.25">
      <c r="B16" s="442"/>
      <c r="C16" s="647" t="s">
        <v>280</v>
      </c>
      <c r="D16" s="648"/>
      <c r="E16" s="648"/>
      <c r="F16" s="648"/>
      <c r="G16" s="648"/>
      <c r="H16" s="648"/>
      <c r="I16" s="648"/>
      <c r="J16" s="649"/>
      <c r="K16" s="62"/>
    </row>
    <row r="17" spans="2:11" ht="23.25" customHeight="1" x14ac:dyDescent="0.25">
      <c r="B17" s="386" t="s">
        <v>322</v>
      </c>
      <c r="C17" s="650" t="s">
        <v>323</v>
      </c>
      <c r="D17" s="642"/>
      <c r="E17" s="642"/>
      <c r="F17" s="642"/>
      <c r="G17" s="642"/>
      <c r="H17" s="642"/>
      <c r="I17" s="642"/>
      <c r="J17" s="643"/>
      <c r="K17" s="380"/>
    </row>
    <row r="18" spans="2:11" ht="42" customHeight="1" x14ac:dyDescent="0.25">
      <c r="B18" s="381" t="s">
        <v>56</v>
      </c>
      <c r="C18" s="684" t="s">
        <v>57</v>
      </c>
      <c r="D18" s="684"/>
      <c r="E18" s="684"/>
      <c r="F18" s="684"/>
      <c r="G18" s="684"/>
      <c r="H18" s="684"/>
      <c r="I18" s="684"/>
      <c r="J18" s="685"/>
    </row>
    <row r="19" spans="2:11" ht="21.75" customHeight="1" x14ac:dyDescent="0.25">
      <c r="B19" s="381" t="s">
        <v>58</v>
      </c>
      <c r="C19" s="654" t="s">
        <v>41</v>
      </c>
      <c r="D19" s="654"/>
      <c r="E19" s="654"/>
      <c r="F19" s="654"/>
      <c r="G19" s="654"/>
      <c r="H19" s="654"/>
      <c r="I19" s="654"/>
      <c r="J19" s="655"/>
      <c r="K19" s="380"/>
    </row>
    <row r="20" spans="2:11" x14ac:dyDescent="0.25">
      <c r="B20" s="381" t="s">
        <v>59</v>
      </c>
      <c r="C20" s="654" t="s">
        <v>281</v>
      </c>
      <c r="D20" s="654"/>
      <c r="E20" s="654"/>
      <c r="F20" s="654"/>
      <c r="G20" s="654"/>
      <c r="H20" s="654"/>
      <c r="I20" s="654"/>
      <c r="J20" s="655"/>
      <c r="K20" s="380"/>
    </row>
    <row r="21" spans="2:11" s="378" customFormat="1" ht="86.25" customHeight="1" x14ac:dyDescent="0.25">
      <c r="B21" s="387" t="s">
        <v>66</v>
      </c>
      <c r="C21" s="654" t="s">
        <v>185</v>
      </c>
      <c r="D21" s="654"/>
      <c r="E21" s="654"/>
      <c r="F21" s="654"/>
      <c r="G21" s="654"/>
      <c r="H21" s="654"/>
      <c r="I21" s="654"/>
      <c r="J21" s="655"/>
      <c r="K21" s="388"/>
    </row>
    <row r="22" spans="2:11" s="378" customFormat="1" ht="26.25" customHeight="1" x14ac:dyDescent="0.25">
      <c r="B22" s="387" t="s">
        <v>67</v>
      </c>
      <c r="C22" s="654" t="s">
        <v>282</v>
      </c>
      <c r="D22" s="654"/>
      <c r="E22" s="654"/>
      <c r="F22" s="654"/>
      <c r="G22" s="654"/>
      <c r="H22" s="654"/>
      <c r="I22" s="654"/>
      <c r="J22" s="655"/>
    </row>
    <row r="23" spans="2:11" s="378" customFormat="1" ht="24.75" customHeight="1" x14ac:dyDescent="0.25">
      <c r="B23" s="387" t="s">
        <v>165</v>
      </c>
      <c r="C23" s="638" t="s">
        <v>283</v>
      </c>
      <c r="D23" s="639"/>
      <c r="E23" s="639"/>
      <c r="F23" s="639"/>
      <c r="G23" s="639"/>
      <c r="H23" s="639"/>
      <c r="I23" s="639"/>
      <c r="J23" s="640"/>
    </row>
    <row r="24" spans="2:11" s="378" customFormat="1" ht="69.75" customHeight="1" x14ac:dyDescent="0.25">
      <c r="B24" s="629" t="s">
        <v>68</v>
      </c>
      <c r="C24" s="667" t="s">
        <v>190</v>
      </c>
      <c r="D24" s="668"/>
      <c r="E24" s="668"/>
      <c r="F24" s="668"/>
      <c r="G24" s="668"/>
      <c r="H24" s="668"/>
      <c r="I24" s="668"/>
      <c r="J24" s="669"/>
    </row>
    <row r="25" spans="2:11" s="389" customFormat="1" x14ac:dyDescent="0.2">
      <c r="B25" s="630"/>
      <c r="C25" s="632" t="s">
        <v>178</v>
      </c>
      <c r="D25" s="633"/>
      <c r="E25" s="633"/>
      <c r="F25" s="633"/>
      <c r="G25" s="633"/>
      <c r="H25" s="633"/>
      <c r="I25" s="633"/>
      <c r="J25" s="634"/>
    </row>
    <row r="26" spans="2:11" s="389" customFormat="1" ht="30.75" customHeight="1" x14ac:dyDescent="0.25">
      <c r="B26" s="630"/>
      <c r="C26" s="635" t="s">
        <v>284</v>
      </c>
      <c r="D26" s="652"/>
      <c r="E26" s="652"/>
      <c r="F26" s="652"/>
      <c r="G26" s="652"/>
      <c r="H26" s="652"/>
      <c r="I26" s="652"/>
      <c r="J26" s="653"/>
    </row>
    <row r="27" spans="2:11" s="378" customFormat="1" x14ac:dyDescent="0.25">
      <c r="B27" s="631"/>
      <c r="C27" s="641" t="s">
        <v>150</v>
      </c>
      <c r="D27" s="642"/>
      <c r="E27" s="642"/>
      <c r="F27" s="642"/>
      <c r="G27" s="642"/>
      <c r="H27" s="642"/>
      <c r="I27" s="642"/>
      <c r="J27" s="643"/>
    </row>
    <row r="28" spans="2:11" s="378" customFormat="1" ht="22.5" customHeight="1" x14ac:dyDescent="0.25">
      <c r="B28" s="387" t="s">
        <v>151</v>
      </c>
      <c r="C28" s="670" t="s">
        <v>193</v>
      </c>
      <c r="D28" s="670"/>
      <c r="E28" s="670"/>
      <c r="F28" s="670"/>
      <c r="G28" s="670"/>
      <c r="H28" s="670"/>
      <c r="I28" s="670"/>
      <c r="J28" s="671"/>
      <c r="K28" s="390"/>
    </row>
    <row r="29" spans="2:11" s="378" customFormat="1" x14ac:dyDescent="0.25">
      <c r="B29" s="387" t="s">
        <v>69</v>
      </c>
      <c r="C29" s="654" t="s">
        <v>195</v>
      </c>
      <c r="D29" s="654"/>
      <c r="E29" s="654"/>
      <c r="F29" s="654"/>
      <c r="G29" s="654"/>
      <c r="H29" s="654"/>
      <c r="I29" s="654"/>
      <c r="J29" s="655"/>
      <c r="K29" s="391"/>
    </row>
    <row r="30" spans="2:11" s="378" customFormat="1" ht="18.75" hidden="1" thickBot="1" x14ac:dyDescent="0.3">
      <c r="B30" s="392" t="s">
        <v>107</v>
      </c>
      <c r="C30" s="656" t="s">
        <v>181</v>
      </c>
      <c r="D30" s="656"/>
      <c r="E30" s="656"/>
      <c r="F30" s="656"/>
      <c r="G30" s="656"/>
      <c r="H30" s="656"/>
      <c r="I30" s="656"/>
      <c r="J30" s="657"/>
      <c r="K30" s="391"/>
    </row>
    <row r="31" spans="2:11" s="378" customFormat="1" x14ac:dyDescent="0.25">
      <c r="B31" s="393" t="s">
        <v>13</v>
      </c>
    </row>
  </sheetData>
  <sheetProtection password="B3C1" sheet="1" objects="1" scenarios="1" selectLockedCells="1"/>
  <mergeCells count="31">
    <mergeCell ref="C30:J30"/>
    <mergeCell ref="B3:J3"/>
    <mergeCell ref="C4:J4"/>
    <mergeCell ref="C5:J5"/>
    <mergeCell ref="C24:J24"/>
    <mergeCell ref="C28:J28"/>
    <mergeCell ref="B6:B12"/>
    <mergeCell ref="C6:J6"/>
    <mergeCell ref="C7:J7"/>
    <mergeCell ref="C8:J8"/>
    <mergeCell ref="C9:J9"/>
    <mergeCell ref="C12:J12"/>
    <mergeCell ref="C22:J22"/>
    <mergeCell ref="C13:J13"/>
    <mergeCell ref="C29:J29"/>
    <mergeCell ref="C18:J18"/>
    <mergeCell ref="B24:B27"/>
    <mergeCell ref="C25:J25"/>
    <mergeCell ref="C10:J10"/>
    <mergeCell ref="C23:J23"/>
    <mergeCell ref="C27:J27"/>
    <mergeCell ref="B15:B16"/>
    <mergeCell ref="C15:J15"/>
    <mergeCell ref="C16:J16"/>
    <mergeCell ref="C17:J17"/>
    <mergeCell ref="C14:J14"/>
    <mergeCell ref="C11:J11"/>
    <mergeCell ref="C26:J26"/>
    <mergeCell ref="C19:J19"/>
    <mergeCell ref="C20:J20"/>
    <mergeCell ref="C21:J21"/>
  </mergeCell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V140"/>
  <sheetViews>
    <sheetView showGridLines="0" zoomScale="90" zoomScaleNormal="90" workbookViewId="0">
      <selection activeCell="D11" sqref="D11"/>
    </sheetView>
  </sheetViews>
  <sheetFormatPr defaultColWidth="9.140625" defaultRowHeight="15" x14ac:dyDescent="0.25"/>
  <cols>
    <col min="1" max="1" width="9.140625" style="349"/>
    <col min="2" max="2" width="3.28515625" style="349" customWidth="1"/>
    <col min="3" max="4" width="18.5703125" style="349" customWidth="1"/>
    <col min="5" max="5" width="5.140625" style="349" customWidth="1"/>
    <col min="6" max="10" width="17" style="349" customWidth="1"/>
    <col min="11" max="11" width="16.85546875" style="349" customWidth="1"/>
    <col min="12" max="17" width="26.5703125" style="349" customWidth="1"/>
    <col min="18" max="18" width="21.85546875" style="349" customWidth="1"/>
    <col min="19" max="19" width="44.85546875" style="349" customWidth="1"/>
    <col min="20" max="21" width="7.140625" style="349" customWidth="1"/>
    <col min="22" max="22" width="9.140625" style="349"/>
    <col min="23" max="23" width="16.28515625" style="349" customWidth="1"/>
    <col min="24" max="24" width="19.7109375" style="349" customWidth="1"/>
    <col min="25" max="27" width="15.7109375" style="349" customWidth="1"/>
    <col min="28" max="28" width="15.7109375" style="349" hidden="1" customWidth="1"/>
    <col min="29" max="31" width="15.7109375" style="349" customWidth="1"/>
    <col min="32" max="32" width="15.7109375" style="349" hidden="1" customWidth="1"/>
    <col min="33" max="35" width="15.7109375" style="349" customWidth="1"/>
    <col min="36" max="36" width="15.7109375" style="349" hidden="1" customWidth="1"/>
    <col min="37" max="39" width="15.7109375" style="349" customWidth="1"/>
    <col min="40" max="40" width="15.7109375" style="349" hidden="1" customWidth="1"/>
    <col min="41" max="43" width="15.7109375" style="349" customWidth="1"/>
    <col min="44" max="44" width="15.7109375" style="349" hidden="1" customWidth="1"/>
    <col min="45" max="47" width="15.7109375" style="349" customWidth="1"/>
    <col min="48" max="48" width="15.7109375" style="349" hidden="1" customWidth="1"/>
    <col min="49" max="51" width="15.7109375" style="349" customWidth="1"/>
    <col min="52" max="52" width="15.7109375" style="349" hidden="1" customWidth="1"/>
    <col min="53" max="55" width="15.7109375" style="349" customWidth="1"/>
    <col min="56" max="56" width="15.7109375" style="349" hidden="1" customWidth="1"/>
    <col min="57" max="59" width="15.7109375" style="349" customWidth="1"/>
    <col min="60" max="60" width="15.7109375" style="349" hidden="1" customWidth="1"/>
    <col min="61" max="63" width="15.7109375" style="349" customWidth="1"/>
    <col min="64" max="64" width="15.7109375" style="349" hidden="1" customWidth="1"/>
    <col min="65" max="67" width="15.7109375" style="349" customWidth="1"/>
    <col min="68" max="68" width="15.7109375" style="349" hidden="1" customWidth="1"/>
    <col min="69" max="71" width="15.7109375" style="349" customWidth="1"/>
    <col min="72" max="72" width="11.140625" style="315" hidden="1" customWidth="1"/>
    <col min="73" max="16384" width="9.140625" style="349"/>
  </cols>
  <sheetData>
    <row r="1" spans="2:15" ht="26.25" customHeight="1" thickBot="1" x14ac:dyDescent="0.3">
      <c r="C1" s="688" t="s">
        <v>39</v>
      </c>
      <c r="D1" s="689"/>
      <c r="E1" s="689"/>
      <c r="F1" s="689"/>
      <c r="G1" s="689"/>
      <c r="H1" s="689"/>
      <c r="I1" s="689"/>
      <c r="J1" s="689"/>
      <c r="K1" s="690"/>
    </row>
    <row r="2" spans="2:15" ht="27.75" customHeight="1" thickBot="1" x14ac:dyDescent="0.3">
      <c r="C2" s="691" t="s">
        <v>72</v>
      </c>
      <c r="D2" s="692"/>
      <c r="E2" s="692"/>
      <c r="F2" s="692"/>
      <c r="G2" s="692"/>
      <c r="H2" s="692"/>
      <c r="I2" s="692"/>
      <c r="J2" s="692"/>
      <c r="K2" s="693"/>
      <c r="L2" s="66"/>
    </row>
    <row r="3" spans="2:15" ht="27" customHeight="1" thickBot="1" x14ac:dyDescent="0.3">
      <c r="L3" s="66"/>
    </row>
    <row r="4" spans="2:15" ht="27" customHeight="1" thickBot="1" x14ac:dyDescent="0.3">
      <c r="B4" s="578" t="s">
        <v>65</v>
      </c>
      <c r="C4" s="579"/>
      <c r="D4" s="579"/>
      <c r="E4" s="579"/>
      <c r="F4" s="579"/>
      <c r="G4" s="579"/>
      <c r="H4" s="579"/>
      <c r="I4" s="579"/>
      <c r="J4" s="579"/>
      <c r="K4" s="579"/>
      <c r="L4" s="580"/>
      <c r="M4" s="330"/>
      <c r="N4" s="245"/>
      <c r="O4" s="245"/>
    </row>
    <row r="5" spans="2:15" ht="21" x14ac:dyDescent="0.25">
      <c r="B5" s="265"/>
      <c r="C5" s="69" t="s">
        <v>40</v>
      </c>
      <c r="D5" s="69"/>
      <c r="E5" s="69"/>
      <c r="F5" s="69"/>
      <c r="G5" s="69"/>
      <c r="H5" s="69"/>
      <c r="I5" s="69"/>
      <c r="J5" s="69"/>
      <c r="K5" s="69"/>
      <c r="L5" s="70"/>
      <c r="N5" s="266"/>
      <c r="O5" s="245"/>
    </row>
    <row r="6" spans="2:15" x14ac:dyDescent="0.25">
      <c r="B6" s="267"/>
      <c r="C6" s="696" t="s">
        <v>37</v>
      </c>
      <c r="D6" s="696"/>
      <c r="E6" s="696"/>
      <c r="F6" s="696"/>
      <c r="G6" s="696"/>
      <c r="H6" s="697">
        <f>Info!D4</f>
        <v>0</v>
      </c>
      <c r="I6" s="697"/>
      <c r="J6" s="697"/>
      <c r="K6" s="697"/>
      <c r="L6" s="268"/>
      <c r="N6" s="245"/>
      <c r="O6" s="245"/>
    </row>
    <row r="7" spans="2:15" x14ac:dyDescent="0.25">
      <c r="B7" s="267"/>
      <c r="C7" s="696" t="s">
        <v>61</v>
      </c>
      <c r="D7" s="696"/>
      <c r="E7" s="696"/>
      <c r="F7" s="696"/>
      <c r="G7" s="696"/>
      <c r="H7" s="698" t="s">
        <v>42</v>
      </c>
      <c r="I7" s="698"/>
      <c r="J7" s="698"/>
      <c r="K7" s="698"/>
      <c r="L7" s="268"/>
      <c r="N7" s="245"/>
      <c r="O7" s="245"/>
    </row>
    <row r="8" spans="2:15" ht="25.5" customHeight="1" x14ac:dyDescent="0.25">
      <c r="B8" s="267"/>
      <c r="C8" s="351"/>
      <c r="D8" s="351"/>
      <c r="E8" s="351"/>
      <c r="F8" s="351"/>
      <c r="G8" s="351" t="s">
        <v>40</v>
      </c>
      <c r="H8" s="351"/>
      <c r="I8" s="351"/>
      <c r="J8" s="351"/>
      <c r="K8" s="351"/>
      <c r="L8" s="268"/>
    </row>
    <row r="9" spans="2:15" ht="18" x14ac:dyDescent="0.25">
      <c r="B9" s="267"/>
      <c r="C9" s="351"/>
      <c r="D9" s="269" t="s">
        <v>43</v>
      </c>
      <c r="E9" s="270"/>
      <c r="F9" s="79" t="s">
        <v>45</v>
      </c>
      <c r="G9" s="351"/>
      <c r="H9" s="79" t="s">
        <v>46</v>
      </c>
      <c r="I9" s="351"/>
      <c r="J9" s="271"/>
      <c r="K9" s="351"/>
      <c r="L9" s="268"/>
    </row>
    <row r="10" spans="2:15" x14ac:dyDescent="0.25">
      <c r="B10" s="267"/>
      <c r="C10" s="351"/>
      <c r="D10" s="272" t="s">
        <v>0</v>
      </c>
      <c r="E10" s="270"/>
      <c r="F10" s="272" t="s">
        <v>1</v>
      </c>
      <c r="G10" s="351"/>
      <c r="H10" s="272" t="s">
        <v>1</v>
      </c>
      <c r="I10" s="351"/>
      <c r="J10" s="273"/>
      <c r="K10" s="351"/>
      <c r="L10" s="268"/>
    </row>
    <row r="11" spans="2:15" x14ac:dyDescent="0.25">
      <c r="B11" s="267"/>
      <c r="C11" s="351"/>
      <c r="D11" s="210"/>
      <c r="E11" s="351"/>
      <c r="F11" s="210"/>
      <c r="G11" s="351"/>
      <c r="H11" s="211">
        <f>IF(K23&lt;0.2*I23,K23,0.2*I23)</f>
        <v>0</v>
      </c>
      <c r="I11" s="351"/>
      <c r="J11" s="264"/>
      <c r="K11" s="351"/>
      <c r="L11" s="268"/>
    </row>
    <row r="12" spans="2:15" x14ac:dyDescent="0.25">
      <c r="B12" s="267"/>
      <c r="C12" s="351"/>
      <c r="D12" s="351"/>
      <c r="E12" s="351"/>
      <c r="F12" s="351"/>
      <c r="G12" s="351"/>
      <c r="H12" s="351"/>
      <c r="I12" s="351"/>
      <c r="J12" s="351"/>
      <c r="K12" s="351"/>
      <c r="L12" s="268"/>
    </row>
    <row r="13" spans="2:15" x14ac:dyDescent="0.25">
      <c r="B13" s="267"/>
      <c r="C13" s="351"/>
      <c r="D13" s="351"/>
      <c r="E13" s="351"/>
      <c r="F13" s="351"/>
      <c r="G13" s="351"/>
      <c r="H13" s="351"/>
      <c r="I13" s="351"/>
      <c r="J13" s="351"/>
      <c r="K13" s="351"/>
      <c r="L13" s="268"/>
    </row>
    <row r="14" spans="2:15" ht="45" x14ac:dyDescent="0.25">
      <c r="B14" s="267"/>
      <c r="C14" s="694" t="s">
        <v>2</v>
      </c>
      <c r="D14" s="694"/>
      <c r="E14" s="694"/>
      <c r="F14" s="78" t="s">
        <v>47</v>
      </c>
      <c r="G14" s="78" t="s">
        <v>11</v>
      </c>
      <c r="H14" s="78" t="s">
        <v>12</v>
      </c>
      <c r="I14" s="78" t="s">
        <v>74</v>
      </c>
      <c r="J14" s="79" t="s">
        <v>48</v>
      </c>
      <c r="K14" s="79" t="s">
        <v>49</v>
      </c>
      <c r="L14" s="268"/>
    </row>
    <row r="15" spans="2:15" x14ac:dyDescent="0.25">
      <c r="B15" s="267"/>
      <c r="C15" s="694"/>
      <c r="D15" s="694"/>
      <c r="E15" s="694"/>
      <c r="F15" s="272" t="s">
        <v>1</v>
      </c>
      <c r="G15" s="272" t="s">
        <v>1</v>
      </c>
      <c r="H15" s="272" t="s">
        <v>1</v>
      </c>
      <c r="I15" s="272" t="s">
        <v>1</v>
      </c>
      <c r="J15" s="272" t="s">
        <v>1</v>
      </c>
      <c r="K15" s="272" t="s">
        <v>1</v>
      </c>
      <c r="L15" s="268"/>
    </row>
    <row r="16" spans="2:15" x14ac:dyDescent="0.25">
      <c r="B16" s="267"/>
      <c r="C16" s="695" t="s">
        <v>3</v>
      </c>
      <c r="D16" s="695"/>
      <c r="E16" s="695"/>
      <c r="F16" s="216"/>
      <c r="G16" s="216"/>
      <c r="H16" s="216"/>
      <c r="I16" s="217">
        <f>F16-G16-H16</f>
        <v>0</v>
      </c>
      <c r="J16" s="216"/>
      <c r="K16" s="216"/>
      <c r="L16" s="268"/>
    </row>
    <row r="17" spans="2:73" x14ac:dyDescent="0.25">
      <c r="B17" s="267"/>
      <c r="C17" s="695" t="s">
        <v>4</v>
      </c>
      <c r="D17" s="695"/>
      <c r="E17" s="695"/>
      <c r="F17" s="216"/>
      <c r="G17" s="216"/>
      <c r="H17" s="216"/>
      <c r="I17" s="217">
        <f t="shared" ref="I17:I22" si="0">F17-G17-H17</f>
        <v>0</v>
      </c>
      <c r="J17" s="216"/>
      <c r="K17" s="216"/>
      <c r="L17" s="268"/>
    </row>
    <row r="18" spans="2:73" x14ac:dyDescent="0.25">
      <c r="B18" s="267"/>
      <c r="C18" s="695" t="s">
        <v>9</v>
      </c>
      <c r="D18" s="695"/>
      <c r="E18" s="695"/>
      <c r="F18" s="216"/>
      <c r="G18" s="216"/>
      <c r="H18" s="216"/>
      <c r="I18" s="217">
        <f t="shared" si="0"/>
        <v>0</v>
      </c>
      <c r="J18" s="216"/>
      <c r="K18" s="216"/>
      <c r="L18" s="268"/>
    </row>
    <row r="19" spans="2:73" x14ac:dyDescent="0.25">
      <c r="B19" s="267"/>
      <c r="C19" s="695" t="s">
        <v>8</v>
      </c>
      <c r="D19" s="695"/>
      <c r="E19" s="695"/>
      <c r="F19" s="216"/>
      <c r="G19" s="216"/>
      <c r="H19" s="216"/>
      <c r="I19" s="217">
        <f t="shared" si="0"/>
        <v>0</v>
      </c>
      <c r="J19" s="216"/>
      <c r="K19" s="216"/>
      <c r="L19" s="268"/>
      <c r="V19" s="699" t="s">
        <v>199</v>
      </c>
      <c r="W19" s="540"/>
      <c r="X19" s="540"/>
      <c r="Y19" s="540"/>
      <c r="Z19" s="540"/>
      <c r="AA19" s="540"/>
      <c r="AB19" s="540"/>
      <c r="AC19" s="540"/>
      <c r="AD19" s="540"/>
      <c r="AE19" s="540"/>
      <c r="AF19" s="540"/>
      <c r="AG19" s="540"/>
      <c r="AH19" s="540"/>
      <c r="AI19" s="540"/>
      <c r="AJ19" s="540"/>
      <c r="AK19" s="540"/>
      <c r="AL19" s="540"/>
      <c r="AM19" s="540"/>
      <c r="AN19" s="540"/>
      <c r="AO19" s="540"/>
      <c r="AP19" s="540"/>
      <c r="AQ19" s="540"/>
      <c r="AR19" s="540"/>
      <c r="AS19" s="540"/>
      <c r="AT19" s="540"/>
      <c r="AU19" s="540"/>
      <c r="AV19" s="540"/>
      <c r="AW19" s="540"/>
      <c r="AX19" s="540"/>
      <c r="AY19" s="540"/>
      <c r="AZ19" s="540"/>
      <c r="BA19" s="540"/>
      <c r="BB19" s="540"/>
      <c r="BC19" s="540"/>
      <c r="BD19" s="540"/>
      <c r="BE19" s="540"/>
      <c r="BF19" s="540"/>
      <c r="BG19" s="540"/>
      <c r="BH19" s="540"/>
    </row>
    <row r="20" spans="2:73" x14ac:dyDescent="0.25">
      <c r="B20" s="267"/>
      <c r="C20" s="695" t="s">
        <v>7</v>
      </c>
      <c r="D20" s="695"/>
      <c r="E20" s="695"/>
      <c r="F20" s="216"/>
      <c r="G20" s="216"/>
      <c r="H20" s="216"/>
      <c r="I20" s="217">
        <f t="shared" si="0"/>
        <v>0</v>
      </c>
      <c r="J20" s="216"/>
      <c r="K20" s="216"/>
      <c r="L20" s="268"/>
      <c r="V20" s="540"/>
      <c r="W20" s="540"/>
      <c r="X20" s="540"/>
      <c r="Y20" s="540"/>
      <c r="Z20" s="540"/>
      <c r="AA20" s="540"/>
      <c r="AB20" s="540"/>
      <c r="AC20" s="540"/>
      <c r="AD20" s="540"/>
      <c r="AE20" s="540"/>
      <c r="AF20" s="540"/>
      <c r="AG20" s="540"/>
      <c r="AH20" s="540"/>
      <c r="AI20" s="540"/>
      <c r="AJ20" s="540"/>
      <c r="AK20" s="540"/>
      <c r="AL20" s="540"/>
      <c r="AM20" s="540"/>
      <c r="AN20" s="540"/>
      <c r="AO20" s="540"/>
      <c r="AP20" s="540"/>
      <c r="AQ20" s="540"/>
      <c r="AR20" s="540"/>
      <c r="AS20" s="540"/>
      <c r="AT20" s="540"/>
      <c r="AU20" s="540"/>
      <c r="AV20" s="540"/>
      <c r="AW20" s="540"/>
      <c r="AX20" s="540"/>
      <c r="AY20" s="540"/>
      <c r="AZ20" s="540"/>
      <c r="BA20" s="540"/>
      <c r="BB20" s="540"/>
      <c r="BC20" s="540"/>
      <c r="BD20" s="540"/>
      <c r="BE20" s="540"/>
      <c r="BF20" s="540"/>
      <c r="BG20" s="540"/>
      <c r="BH20" s="540"/>
    </row>
    <row r="21" spans="2:73" x14ac:dyDescent="0.25">
      <c r="B21" s="267"/>
      <c r="C21" s="695" t="s">
        <v>6</v>
      </c>
      <c r="D21" s="695"/>
      <c r="E21" s="695"/>
      <c r="F21" s="216"/>
      <c r="G21" s="216"/>
      <c r="H21" s="216"/>
      <c r="I21" s="217">
        <f t="shared" si="0"/>
        <v>0</v>
      </c>
      <c r="J21" s="216"/>
      <c r="K21" s="216"/>
      <c r="L21" s="268"/>
    </row>
    <row r="22" spans="2:73" ht="21.75" thickBot="1" x14ac:dyDescent="0.3">
      <c r="B22" s="267"/>
      <c r="C22" s="695" t="s">
        <v>5</v>
      </c>
      <c r="D22" s="695"/>
      <c r="E22" s="695"/>
      <c r="F22" s="216"/>
      <c r="G22" s="216"/>
      <c r="H22" s="216"/>
      <c r="I22" s="217">
        <f t="shared" si="0"/>
        <v>0</v>
      </c>
      <c r="J22" s="216"/>
      <c r="K22" s="216"/>
      <c r="L22" s="268"/>
      <c r="V22" s="350" t="s">
        <v>198</v>
      </c>
    </row>
    <row r="23" spans="2:73" x14ac:dyDescent="0.25">
      <c r="B23" s="267"/>
      <c r="C23" s="694" t="s">
        <v>10</v>
      </c>
      <c r="D23" s="694"/>
      <c r="E23" s="694"/>
      <c r="F23" s="274">
        <f>SUM(F16:F22)</f>
        <v>0</v>
      </c>
      <c r="G23" s="274">
        <f t="shared" ref="G23:K23" si="1">SUM(G16:G22)</f>
        <v>0</v>
      </c>
      <c r="H23" s="274">
        <f t="shared" si="1"/>
        <v>0</v>
      </c>
      <c r="I23" s="274">
        <f>SUM(I16:I22)</f>
        <v>0</v>
      </c>
      <c r="J23" s="274">
        <f t="shared" si="1"/>
        <v>0</v>
      </c>
      <c r="K23" s="274">
        <f t="shared" si="1"/>
        <v>0</v>
      </c>
      <c r="L23" s="268"/>
      <c r="V23" s="265"/>
      <c r="W23" s="275"/>
      <c r="X23" s="275"/>
      <c r="Y23" s="276"/>
      <c r="Z23" s="276"/>
      <c r="AA23" s="276"/>
      <c r="AB23" s="277"/>
      <c r="AC23" s="276"/>
      <c r="AD23" s="276"/>
      <c r="AE23" s="276"/>
      <c r="AF23" s="277"/>
      <c r="AG23" s="276"/>
      <c r="AH23" s="276"/>
      <c r="AI23" s="276"/>
      <c r="AJ23" s="277"/>
      <c r="AK23" s="276"/>
      <c r="AL23" s="276"/>
      <c r="AM23" s="276"/>
      <c r="AN23" s="277"/>
      <c r="AO23" s="276"/>
      <c r="AP23" s="276"/>
      <c r="AQ23" s="276"/>
      <c r="AR23" s="277"/>
      <c r="AS23" s="276"/>
      <c r="AT23" s="276"/>
      <c r="AU23" s="276"/>
      <c r="AV23" s="277"/>
      <c r="AW23" s="276"/>
      <c r="AX23" s="276"/>
      <c r="AY23" s="276"/>
      <c r="AZ23" s="277"/>
      <c r="BA23" s="276"/>
      <c r="BB23" s="276"/>
      <c r="BC23" s="276"/>
      <c r="BD23" s="277"/>
      <c r="BE23" s="276"/>
      <c r="BF23" s="276"/>
      <c r="BG23" s="276"/>
      <c r="BH23" s="277"/>
      <c r="BI23" s="276"/>
      <c r="BJ23" s="276"/>
      <c r="BK23" s="276"/>
      <c r="BL23" s="277"/>
      <c r="BM23" s="276"/>
      <c r="BN23" s="276"/>
      <c r="BO23" s="276"/>
      <c r="BP23" s="277"/>
      <c r="BQ23" s="276"/>
      <c r="BR23" s="276"/>
      <c r="BS23" s="276"/>
      <c r="BT23" s="316"/>
      <c r="BU23" s="278"/>
    </row>
    <row r="24" spans="2:73" ht="17.25" customHeight="1" x14ac:dyDescent="0.25">
      <c r="B24" s="267"/>
      <c r="C24" s="279"/>
      <c r="D24" s="279"/>
      <c r="E24" s="279"/>
      <c r="F24" s="280"/>
      <c r="G24" s="280"/>
      <c r="H24" s="280"/>
      <c r="I24" s="280"/>
      <c r="J24" s="351"/>
      <c r="K24" s="351"/>
      <c r="L24" s="268"/>
      <c r="V24" s="267"/>
      <c r="W24" s="281"/>
      <c r="X24" s="281"/>
      <c r="Y24" s="700" t="s">
        <v>121</v>
      </c>
      <c r="Z24" s="701"/>
      <c r="AA24" s="701"/>
      <c r="AB24" s="701"/>
      <c r="AC24" s="701"/>
      <c r="AD24" s="701"/>
      <c r="AE24" s="701"/>
      <c r="AF24" s="701"/>
      <c r="AG24" s="701"/>
      <c r="AH24" s="701"/>
      <c r="AI24" s="701"/>
      <c r="AJ24" s="701"/>
      <c r="AK24" s="701"/>
      <c r="AL24" s="701"/>
      <c r="AM24" s="701"/>
      <c r="AN24" s="701"/>
      <c r="AO24" s="701"/>
      <c r="AP24" s="701"/>
      <c r="AQ24" s="701"/>
      <c r="AR24" s="701"/>
      <c r="AS24" s="701"/>
      <c r="AT24" s="701"/>
      <c r="AU24" s="701"/>
      <c r="AV24" s="701"/>
      <c r="AW24" s="701"/>
      <c r="AX24" s="701"/>
      <c r="AY24" s="701"/>
      <c r="AZ24" s="701"/>
      <c r="BA24" s="701"/>
      <c r="BB24" s="701"/>
      <c r="BC24" s="701"/>
      <c r="BD24" s="701"/>
      <c r="BE24" s="701"/>
      <c r="BF24" s="701"/>
      <c r="BG24" s="701"/>
      <c r="BH24" s="701"/>
      <c r="BI24" s="701"/>
      <c r="BJ24" s="701"/>
      <c r="BK24" s="701"/>
      <c r="BL24" s="701"/>
      <c r="BM24" s="701"/>
      <c r="BN24" s="701"/>
      <c r="BO24" s="701"/>
      <c r="BP24" s="701"/>
      <c r="BQ24" s="701"/>
      <c r="BR24" s="701"/>
      <c r="BS24" s="701"/>
      <c r="BT24" s="317"/>
      <c r="BU24" s="268"/>
    </row>
    <row r="25" spans="2:73" ht="17.25" customHeight="1" thickBot="1" x14ac:dyDescent="0.3">
      <c r="B25" s="283"/>
      <c r="C25" s="284"/>
      <c r="D25" s="284"/>
      <c r="E25" s="284"/>
      <c r="F25" s="285"/>
      <c r="G25" s="285"/>
      <c r="H25" s="285"/>
      <c r="I25" s="285"/>
      <c r="J25" s="286"/>
      <c r="K25" s="286"/>
      <c r="L25" s="287"/>
      <c r="V25" s="267"/>
      <c r="W25" s="351"/>
      <c r="X25" s="351"/>
      <c r="Y25" s="701"/>
      <c r="Z25" s="701"/>
      <c r="AA25" s="701"/>
      <c r="AB25" s="701"/>
      <c r="AC25" s="701"/>
      <c r="AD25" s="701"/>
      <c r="AE25" s="701"/>
      <c r="AF25" s="701"/>
      <c r="AG25" s="701"/>
      <c r="AH25" s="701"/>
      <c r="AI25" s="701"/>
      <c r="AJ25" s="701"/>
      <c r="AK25" s="701"/>
      <c r="AL25" s="701"/>
      <c r="AM25" s="701"/>
      <c r="AN25" s="701"/>
      <c r="AO25" s="701"/>
      <c r="AP25" s="701"/>
      <c r="AQ25" s="701"/>
      <c r="AR25" s="701"/>
      <c r="AS25" s="701"/>
      <c r="AT25" s="701"/>
      <c r="AU25" s="701"/>
      <c r="AV25" s="701"/>
      <c r="AW25" s="701"/>
      <c r="AX25" s="701"/>
      <c r="AY25" s="701"/>
      <c r="AZ25" s="701"/>
      <c r="BA25" s="701"/>
      <c r="BB25" s="701"/>
      <c r="BC25" s="701"/>
      <c r="BD25" s="701"/>
      <c r="BE25" s="701"/>
      <c r="BF25" s="701"/>
      <c r="BG25" s="701"/>
      <c r="BH25" s="701"/>
      <c r="BI25" s="701"/>
      <c r="BJ25" s="701"/>
      <c r="BK25" s="701"/>
      <c r="BL25" s="701"/>
      <c r="BM25" s="701"/>
      <c r="BN25" s="701"/>
      <c r="BO25" s="701"/>
      <c r="BP25" s="701"/>
      <c r="BQ25" s="701"/>
      <c r="BR25" s="701"/>
      <c r="BS25" s="701"/>
      <c r="BT25" s="317"/>
      <c r="BU25" s="268"/>
    </row>
    <row r="26" spans="2:73" x14ac:dyDescent="0.25">
      <c r="V26" s="267"/>
      <c r="W26" s="351"/>
      <c r="X26" s="351"/>
      <c r="Y26" s="288"/>
      <c r="Z26" s="288"/>
      <c r="AA26" s="288"/>
      <c r="AB26" s="282"/>
      <c r="AC26" s="288"/>
      <c r="AD26" s="288"/>
      <c r="AE26" s="288"/>
      <c r="AF26" s="282"/>
      <c r="AG26" s="288"/>
      <c r="AH26" s="288"/>
      <c r="AI26" s="288"/>
      <c r="AJ26" s="282"/>
      <c r="AK26" s="288"/>
      <c r="AL26" s="288"/>
      <c r="AM26" s="288"/>
      <c r="AN26" s="282"/>
      <c r="AO26" s="288"/>
      <c r="AP26" s="288"/>
      <c r="AQ26" s="288"/>
      <c r="AR26" s="282"/>
      <c r="AS26" s="288"/>
      <c r="AT26" s="288"/>
      <c r="AU26" s="288"/>
      <c r="AV26" s="282"/>
      <c r="AW26" s="288"/>
      <c r="AX26" s="288"/>
      <c r="AY26" s="288"/>
      <c r="AZ26" s="282"/>
      <c r="BA26" s="288"/>
      <c r="BB26" s="288"/>
      <c r="BC26" s="288"/>
      <c r="BD26" s="282"/>
      <c r="BE26" s="288"/>
      <c r="BF26" s="288"/>
      <c r="BG26" s="288"/>
      <c r="BH26" s="282"/>
      <c r="BI26" s="288"/>
      <c r="BJ26" s="288"/>
      <c r="BK26" s="288"/>
      <c r="BL26" s="282"/>
      <c r="BM26" s="288"/>
      <c r="BN26" s="288"/>
      <c r="BO26" s="288"/>
      <c r="BP26" s="282"/>
      <c r="BQ26" s="288"/>
      <c r="BR26" s="288"/>
      <c r="BS26" s="288"/>
      <c r="BT26" s="317"/>
      <c r="BU26" s="268"/>
    </row>
    <row r="27" spans="2:73" ht="15" customHeight="1" x14ac:dyDescent="0.25">
      <c r="E27" s="88"/>
      <c r="F27" s="88"/>
      <c r="G27" s="88"/>
      <c r="H27" s="88"/>
      <c r="I27" s="88"/>
      <c r="J27" s="88"/>
      <c r="K27" s="88"/>
      <c r="L27" s="88"/>
      <c r="V27" s="267"/>
      <c r="W27" s="330"/>
      <c r="X27" s="330"/>
      <c r="Y27" s="721" t="s">
        <v>275</v>
      </c>
      <c r="Z27" s="721"/>
      <c r="AA27" s="721"/>
      <c r="AB27" s="721"/>
      <c r="AC27" s="721"/>
      <c r="AD27" s="721"/>
      <c r="AE27" s="721"/>
      <c r="AF27" s="721"/>
      <c r="AG27" s="721"/>
      <c r="AH27" s="721"/>
      <c r="AI27" s="721"/>
      <c r="AJ27" s="721"/>
      <c r="AK27" s="721"/>
      <c r="AL27" s="721"/>
      <c r="AM27" s="721"/>
      <c r="AN27" s="721"/>
      <c r="AO27" s="721"/>
      <c r="AP27" s="721"/>
      <c r="AQ27" s="721"/>
      <c r="AR27" s="721"/>
      <c r="AS27" s="721"/>
      <c r="AT27" s="721"/>
      <c r="AU27" s="721"/>
      <c r="AV27" s="721"/>
      <c r="AW27" s="687"/>
      <c r="AX27" s="687"/>
      <c r="AY27" s="687"/>
      <c r="AZ27" s="687"/>
      <c r="BA27" s="687"/>
      <c r="BB27" s="687"/>
      <c r="BC27" s="687"/>
      <c r="BD27" s="687"/>
      <c r="BE27" s="687"/>
      <c r="BF27" s="687"/>
      <c r="BG27" s="687"/>
      <c r="BH27" s="687"/>
      <c r="BI27" s="687"/>
      <c r="BJ27" s="687"/>
      <c r="BK27" s="687"/>
      <c r="BL27" s="687"/>
      <c r="BM27" s="687"/>
      <c r="BN27" s="687"/>
      <c r="BO27" s="687"/>
      <c r="BP27" s="687"/>
      <c r="BQ27" s="687"/>
      <c r="BR27" s="687"/>
      <c r="BS27" s="687"/>
      <c r="BT27" s="687"/>
      <c r="BU27" s="289"/>
    </row>
    <row r="28" spans="2:73" ht="15.75" thickBot="1" x14ac:dyDescent="0.3">
      <c r="E28" s="351"/>
      <c r="F28" s="351"/>
      <c r="G28" s="351"/>
      <c r="H28" s="351"/>
      <c r="I28" s="351"/>
      <c r="J28" s="351"/>
      <c r="K28" s="351"/>
      <c r="L28" s="351"/>
      <c r="V28" s="267"/>
      <c r="W28" s="698" t="s">
        <v>117</v>
      </c>
      <c r="X28" s="698"/>
      <c r="Y28" s="687" t="s">
        <v>77</v>
      </c>
      <c r="Z28" s="687"/>
      <c r="AA28" s="687"/>
      <c r="AB28" s="687"/>
      <c r="AC28" s="687"/>
      <c r="AD28" s="687"/>
      <c r="AE28" s="687"/>
      <c r="AF28" s="687"/>
      <c r="AG28" s="687"/>
      <c r="AH28" s="687"/>
      <c r="AI28" s="687"/>
      <c r="AJ28" s="687"/>
      <c r="AK28" s="687"/>
      <c r="AL28" s="687"/>
      <c r="AM28" s="687"/>
      <c r="AN28" s="687"/>
      <c r="AO28" s="687"/>
      <c r="AP28" s="687"/>
      <c r="AQ28" s="687"/>
      <c r="AR28" s="687"/>
      <c r="AS28" s="687"/>
      <c r="AT28" s="687"/>
      <c r="AU28" s="687"/>
      <c r="AV28" s="687"/>
      <c r="AW28" s="687"/>
      <c r="AX28" s="687"/>
      <c r="AY28" s="687"/>
      <c r="AZ28" s="687"/>
      <c r="BA28" s="687"/>
      <c r="BB28" s="687"/>
      <c r="BC28" s="687"/>
      <c r="BD28" s="687"/>
      <c r="BE28" s="687"/>
      <c r="BF28" s="687"/>
      <c r="BG28" s="687"/>
      <c r="BH28" s="687"/>
      <c r="BI28" s="687"/>
      <c r="BJ28" s="687"/>
      <c r="BK28" s="687"/>
      <c r="BL28" s="687"/>
      <c r="BM28" s="687"/>
      <c r="BN28" s="687"/>
      <c r="BO28" s="687"/>
      <c r="BP28" s="687"/>
      <c r="BQ28" s="687"/>
      <c r="BR28" s="687"/>
      <c r="BS28" s="687"/>
      <c r="BT28" s="687"/>
      <c r="BU28" s="289"/>
    </row>
    <row r="29" spans="2:73" ht="15.75" x14ac:dyDescent="0.25">
      <c r="B29" s="585" t="s">
        <v>62</v>
      </c>
      <c r="C29" s="586"/>
      <c r="D29" s="586"/>
      <c r="E29" s="586"/>
      <c r="F29" s="586"/>
      <c r="G29" s="586"/>
      <c r="H29" s="586"/>
      <c r="I29" s="586"/>
      <c r="J29" s="586"/>
      <c r="K29" s="586"/>
      <c r="L29" s="586"/>
      <c r="M29" s="586"/>
      <c r="N29" s="586"/>
      <c r="O29" s="586"/>
      <c r="P29" s="704"/>
      <c r="Q29" s="704"/>
      <c r="R29" s="704"/>
      <c r="S29" s="705"/>
      <c r="V29" s="267"/>
      <c r="W29" s="698"/>
      <c r="X29" s="698"/>
      <c r="Y29" s="722">
        <v>41548</v>
      </c>
      <c r="Z29" s="722"/>
      <c r="AA29" s="722"/>
      <c r="AB29" s="290"/>
      <c r="AC29" s="686">
        <v>41579</v>
      </c>
      <c r="AD29" s="686"/>
      <c r="AE29" s="686"/>
      <c r="AF29" s="687"/>
      <c r="AG29" s="686">
        <v>41609</v>
      </c>
      <c r="AH29" s="686"/>
      <c r="AI29" s="686"/>
      <c r="AJ29" s="687"/>
      <c r="AK29" s="686">
        <v>41640</v>
      </c>
      <c r="AL29" s="686"/>
      <c r="AM29" s="686"/>
      <c r="AN29" s="687"/>
      <c r="AO29" s="686">
        <v>41671</v>
      </c>
      <c r="AP29" s="686"/>
      <c r="AQ29" s="686"/>
      <c r="AR29" s="687"/>
      <c r="AS29" s="686">
        <v>41699</v>
      </c>
      <c r="AT29" s="686"/>
      <c r="AU29" s="686"/>
      <c r="AV29" s="687"/>
      <c r="AW29" s="686">
        <v>41730</v>
      </c>
      <c r="AX29" s="686"/>
      <c r="AY29" s="686"/>
      <c r="AZ29" s="687"/>
      <c r="BA29" s="686">
        <v>41760</v>
      </c>
      <c r="BB29" s="686"/>
      <c r="BC29" s="686"/>
      <c r="BD29" s="687"/>
      <c r="BE29" s="686">
        <v>41791</v>
      </c>
      <c r="BF29" s="686"/>
      <c r="BG29" s="686"/>
      <c r="BH29" s="687"/>
      <c r="BI29" s="686">
        <v>41821</v>
      </c>
      <c r="BJ29" s="686"/>
      <c r="BK29" s="686"/>
      <c r="BL29" s="687"/>
      <c r="BM29" s="686">
        <v>41852</v>
      </c>
      <c r="BN29" s="686"/>
      <c r="BO29" s="686"/>
      <c r="BP29" s="687"/>
      <c r="BQ29" s="686">
        <v>41883</v>
      </c>
      <c r="BR29" s="686"/>
      <c r="BS29" s="686"/>
      <c r="BT29" s="687"/>
      <c r="BU29" s="289"/>
    </row>
    <row r="30" spans="2:73" ht="48.75" customHeight="1" x14ac:dyDescent="0.25">
      <c r="B30" s="267"/>
      <c r="C30" s="279"/>
      <c r="D30" s="279"/>
      <c r="E30" s="279"/>
      <c r="F30" s="280"/>
      <c r="G30" s="280"/>
      <c r="H30" s="280"/>
      <c r="I30" s="280"/>
      <c r="J30" s="351"/>
      <c r="K30" s="351"/>
      <c r="L30" s="351"/>
      <c r="M30" s="351"/>
      <c r="N30" s="351"/>
      <c r="O30" s="351"/>
      <c r="P30" s="351"/>
      <c r="Q30" s="351"/>
      <c r="R30" s="351"/>
      <c r="S30" s="268"/>
      <c r="V30" s="267"/>
      <c r="W30" s="698"/>
      <c r="X30" s="698"/>
      <c r="Y30" s="89" t="s">
        <v>144</v>
      </c>
      <c r="Z30" s="89" t="s">
        <v>145</v>
      </c>
      <c r="AA30" s="89" t="s">
        <v>146</v>
      </c>
      <c r="AB30" s="90" t="s">
        <v>75</v>
      </c>
      <c r="AC30" s="89" t="s">
        <v>144</v>
      </c>
      <c r="AD30" s="89" t="s">
        <v>145</v>
      </c>
      <c r="AE30" s="89" t="s">
        <v>146</v>
      </c>
      <c r="AF30" s="90" t="s">
        <v>75</v>
      </c>
      <c r="AG30" s="89" t="s">
        <v>144</v>
      </c>
      <c r="AH30" s="89" t="s">
        <v>145</v>
      </c>
      <c r="AI30" s="89" t="s">
        <v>146</v>
      </c>
      <c r="AJ30" s="90" t="s">
        <v>75</v>
      </c>
      <c r="AK30" s="89" t="s">
        <v>144</v>
      </c>
      <c r="AL30" s="89" t="s">
        <v>145</v>
      </c>
      <c r="AM30" s="89" t="s">
        <v>146</v>
      </c>
      <c r="AN30" s="90" t="s">
        <v>75</v>
      </c>
      <c r="AO30" s="89" t="s">
        <v>144</v>
      </c>
      <c r="AP30" s="89" t="s">
        <v>145</v>
      </c>
      <c r="AQ30" s="89" t="s">
        <v>146</v>
      </c>
      <c r="AR30" s="90" t="s">
        <v>75</v>
      </c>
      <c r="AS30" s="89" t="s">
        <v>144</v>
      </c>
      <c r="AT30" s="89" t="s">
        <v>145</v>
      </c>
      <c r="AU30" s="89" t="s">
        <v>146</v>
      </c>
      <c r="AV30" s="90" t="s">
        <v>75</v>
      </c>
      <c r="AW30" s="89" t="s">
        <v>144</v>
      </c>
      <c r="AX30" s="89" t="s">
        <v>145</v>
      </c>
      <c r="AY30" s="89" t="s">
        <v>146</v>
      </c>
      <c r="AZ30" s="90" t="s">
        <v>75</v>
      </c>
      <c r="BA30" s="89" t="s">
        <v>144</v>
      </c>
      <c r="BB30" s="89" t="s">
        <v>145</v>
      </c>
      <c r="BC30" s="89" t="s">
        <v>146</v>
      </c>
      <c r="BD30" s="90" t="s">
        <v>75</v>
      </c>
      <c r="BE30" s="89" t="s">
        <v>144</v>
      </c>
      <c r="BF30" s="89" t="s">
        <v>145</v>
      </c>
      <c r="BG30" s="89" t="s">
        <v>146</v>
      </c>
      <c r="BH30" s="90" t="s">
        <v>75</v>
      </c>
      <c r="BI30" s="89" t="s">
        <v>144</v>
      </c>
      <c r="BJ30" s="89" t="s">
        <v>145</v>
      </c>
      <c r="BK30" s="89" t="s">
        <v>146</v>
      </c>
      <c r="BL30" s="90" t="s">
        <v>75</v>
      </c>
      <c r="BM30" s="89" t="s">
        <v>144</v>
      </c>
      <c r="BN30" s="89" t="s">
        <v>145</v>
      </c>
      <c r="BO30" s="89" t="s">
        <v>146</v>
      </c>
      <c r="BP30" s="90" t="s">
        <v>75</v>
      </c>
      <c r="BQ30" s="89" t="s">
        <v>144</v>
      </c>
      <c r="BR30" s="89" t="s">
        <v>145</v>
      </c>
      <c r="BS30" s="89" t="s">
        <v>146</v>
      </c>
      <c r="BT30" s="90" t="s">
        <v>75</v>
      </c>
      <c r="BU30" s="268"/>
    </row>
    <row r="31" spans="2:73" ht="60" customHeight="1" x14ac:dyDescent="0.25">
      <c r="B31" s="267"/>
      <c r="C31" s="694" t="s">
        <v>2</v>
      </c>
      <c r="D31" s="694"/>
      <c r="E31" s="694"/>
      <c r="F31" s="78" t="s">
        <v>126</v>
      </c>
      <c r="G31" s="78" t="s">
        <v>127</v>
      </c>
      <c r="H31" s="91" t="s">
        <v>128</v>
      </c>
      <c r="I31" s="78" t="s">
        <v>129</v>
      </c>
      <c r="J31" s="78" t="s">
        <v>130</v>
      </c>
      <c r="K31" s="78" t="s">
        <v>131</v>
      </c>
      <c r="L31" s="78" t="s">
        <v>132</v>
      </c>
      <c r="M31" s="78" t="s">
        <v>133</v>
      </c>
      <c r="N31" s="91" t="s">
        <v>134</v>
      </c>
      <c r="O31" s="91" t="s">
        <v>135</v>
      </c>
      <c r="P31" s="91" t="s">
        <v>136</v>
      </c>
      <c r="Q31" s="91" t="s">
        <v>137</v>
      </c>
      <c r="R31" s="78" t="s">
        <v>138</v>
      </c>
      <c r="S31" s="92" t="s">
        <v>139</v>
      </c>
      <c r="V31" s="291"/>
      <c r="W31" s="720" t="s">
        <v>76</v>
      </c>
      <c r="X31" s="93">
        <v>41579</v>
      </c>
      <c r="Y31" s="702"/>
      <c r="Z31" s="702"/>
      <c r="AA31" s="702"/>
      <c r="AB31" s="703"/>
      <c r="AC31" s="99"/>
      <c r="AD31" s="99"/>
      <c r="AE31" s="99"/>
      <c r="AF31" s="703"/>
      <c r="AG31" s="99"/>
      <c r="AH31" s="99"/>
      <c r="AI31" s="99"/>
      <c r="AJ31" s="347"/>
      <c r="AK31" s="99"/>
      <c r="AL31" s="99"/>
      <c r="AM31" s="99"/>
      <c r="AN31" s="347"/>
      <c r="AO31" s="99"/>
      <c r="AP31" s="99"/>
      <c r="AQ31" s="99"/>
      <c r="AR31" s="347"/>
      <c r="AS31" s="99"/>
      <c r="AT31" s="99"/>
      <c r="AU31" s="99"/>
      <c r="AV31" s="347"/>
      <c r="AW31" s="99"/>
      <c r="AX31" s="99"/>
      <c r="AY31" s="99"/>
      <c r="AZ31" s="347"/>
      <c r="BA31" s="99"/>
      <c r="BB31" s="99"/>
      <c r="BC31" s="99"/>
      <c r="BD31" s="347"/>
      <c r="BE31" s="99"/>
      <c r="BF31" s="99"/>
      <c r="BG31" s="99"/>
      <c r="BH31" s="347"/>
      <c r="BI31" s="99"/>
      <c r="BJ31" s="99"/>
      <c r="BK31" s="99"/>
      <c r="BL31" s="347"/>
      <c r="BM31" s="99"/>
      <c r="BN31" s="99"/>
      <c r="BO31" s="99"/>
      <c r="BP31" s="347"/>
      <c r="BQ31" s="99"/>
      <c r="BR31" s="99"/>
      <c r="BS31" s="99"/>
      <c r="BT31" s="347"/>
      <c r="BU31" s="292"/>
    </row>
    <row r="32" spans="2:73" x14ac:dyDescent="0.25">
      <c r="B32" s="291"/>
      <c r="C32" s="694"/>
      <c r="D32" s="694"/>
      <c r="E32" s="694"/>
      <c r="F32" s="94" t="s">
        <v>1</v>
      </c>
      <c r="G32" s="94" t="s">
        <v>1</v>
      </c>
      <c r="H32" s="94" t="s">
        <v>1</v>
      </c>
      <c r="I32" s="95" t="s">
        <v>1</v>
      </c>
      <c r="J32" s="95" t="s">
        <v>1</v>
      </c>
      <c r="K32" s="94" t="s">
        <v>1</v>
      </c>
      <c r="L32" s="96" t="s">
        <v>1</v>
      </c>
      <c r="M32" s="96" t="s">
        <v>1</v>
      </c>
      <c r="N32" s="96" t="s">
        <v>1</v>
      </c>
      <c r="O32" s="96" t="s">
        <v>1</v>
      </c>
      <c r="P32" s="96" t="s">
        <v>1</v>
      </c>
      <c r="Q32" s="96" t="s">
        <v>1</v>
      </c>
      <c r="R32" s="96" t="s">
        <v>1</v>
      </c>
      <c r="S32" s="97" t="s">
        <v>1</v>
      </c>
      <c r="V32" s="267"/>
      <c r="W32" s="720"/>
      <c r="X32" s="98">
        <f>X31+31</f>
        <v>41610</v>
      </c>
      <c r="Y32" s="702"/>
      <c r="Z32" s="702"/>
      <c r="AA32" s="702"/>
      <c r="AB32" s="703"/>
      <c r="AC32" s="702"/>
      <c r="AD32" s="702"/>
      <c r="AE32" s="702"/>
      <c r="AF32" s="703"/>
      <c r="AG32" s="99"/>
      <c r="AH32" s="99"/>
      <c r="AI32" s="99"/>
      <c r="AJ32" s="347"/>
      <c r="AK32" s="99"/>
      <c r="AL32" s="99"/>
      <c r="AM32" s="99"/>
      <c r="AN32" s="347"/>
      <c r="AO32" s="99"/>
      <c r="AP32" s="99"/>
      <c r="AQ32" s="99"/>
      <c r="AR32" s="347"/>
      <c r="AS32" s="99"/>
      <c r="AT32" s="99"/>
      <c r="AU32" s="99"/>
      <c r="AV32" s="347"/>
      <c r="AW32" s="99"/>
      <c r="AX32" s="99"/>
      <c r="AY32" s="99"/>
      <c r="AZ32" s="347"/>
      <c r="BA32" s="99"/>
      <c r="BB32" s="99"/>
      <c r="BC32" s="99"/>
      <c r="BD32" s="347"/>
      <c r="BE32" s="99"/>
      <c r="BF32" s="99"/>
      <c r="BG32" s="99"/>
      <c r="BH32" s="347"/>
      <c r="BI32" s="99"/>
      <c r="BJ32" s="99"/>
      <c r="BK32" s="99"/>
      <c r="BL32" s="347"/>
      <c r="BM32" s="99"/>
      <c r="BN32" s="99"/>
      <c r="BO32" s="99"/>
      <c r="BP32" s="347"/>
      <c r="BQ32" s="99"/>
      <c r="BR32" s="99"/>
      <c r="BS32" s="99"/>
      <c r="BT32" s="347"/>
      <c r="BU32" s="268"/>
    </row>
    <row r="33" spans="2:73" x14ac:dyDescent="0.25">
      <c r="B33" s="267"/>
      <c r="C33" s="695" t="s">
        <v>3</v>
      </c>
      <c r="D33" s="695"/>
      <c r="E33" s="695"/>
      <c r="F33" s="216"/>
      <c r="G33" s="216"/>
      <c r="H33" s="216"/>
      <c r="I33" s="216"/>
      <c r="J33" s="216"/>
      <c r="K33" s="216"/>
      <c r="L33" s="216"/>
      <c r="M33" s="216"/>
      <c r="N33" s="216"/>
      <c r="O33" s="216"/>
      <c r="P33" s="216"/>
      <c r="Q33" s="216"/>
      <c r="R33" s="216"/>
      <c r="S33" s="216"/>
      <c r="V33" s="267"/>
      <c r="W33" s="720"/>
      <c r="X33" s="98">
        <f t="shared" ref="X33:X90" si="2">X32+31</f>
        <v>41641</v>
      </c>
      <c r="Y33" s="702"/>
      <c r="Z33" s="702"/>
      <c r="AA33" s="702"/>
      <c r="AB33" s="703"/>
      <c r="AC33" s="702"/>
      <c r="AD33" s="702"/>
      <c r="AE33" s="702"/>
      <c r="AF33" s="703"/>
      <c r="AG33" s="702"/>
      <c r="AH33" s="702"/>
      <c r="AI33" s="702"/>
      <c r="AJ33" s="703"/>
      <c r="AK33" s="99"/>
      <c r="AL33" s="99"/>
      <c r="AM33" s="99"/>
      <c r="AN33" s="347"/>
      <c r="AO33" s="99"/>
      <c r="AP33" s="99"/>
      <c r="AQ33" s="99"/>
      <c r="AR33" s="347"/>
      <c r="AS33" s="99"/>
      <c r="AT33" s="99"/>
      <c r="AU33" s="99"/>
      <c r="AV33" s="347"/>
      <c r="AW33" s="99"/>
      <c r="AX33" s="99"/>
      <c r="AY33" s="99"/>
      <c r="AZ33" s="347"/>
      <c r="BA33" s="99"/>
      <c r="BB33" s="99"/>
      <c r="BC33" s="99"/>
      <c r="BD33" s="347"/>
      <c r="BE33" s="99"/>
      <c r="BF33" s="99"/>
      <c r="BG33" s="99"/>
      <c r="BH33" s="347"/>
      <c r="BI33" s="99"/>
      <c r="BJ33" s="99"/>
      <c r="BK33" s="99"/>
      <c r="BL33" s="347"/>
      <c r="BM33" s="99"/>
      <c r="BN33" s="99"/>
      <c r="BO33" s="99"/>
      <c r="BP33" s="347"/>
      <c r="BQ33" s="99"/>
      <c r="BR33" s="99"/>
      <c r="BS33" s="99"/>
      <c r="BT33" s="347"/>
      <c r="BU33" s="268"/>
    </row>
    <row r="34" spans="2:73" x14ac:dyDescent="0.25">
      <c r="B34" s="267"/>
      <c r="C34" s="695" t="s">
        <v>4</v>
      </c>
      <c r="D34" s="695"/>
      <c r="E34" s="695"/>
      <c r="F34" s="216"/>
      <c r="G34" s="216"/>
      <c r="H34" s="216"/>
      <c r="I34" s="216"/>
      <c r="J34" s="216"/>
      <c r="K34" s="216"/>
      <c r="L34" s="216"/>
      <c r="M34" s="216"/>
      <c r="N34" s="216"/>
      <c r="O34" s="216"/>
      <c r="P34" s="216"/>
      <c r="Q34" s="216"/>
      <c r="R34" s="216"/>
      <c r="S34" s="216"/>
      <c r="V34" s="267"/>
      <c r="W34" s="720"/>
      <c r="X34" s="98">
        <f t="shared" si="2"/>
        <v>41672</v>
      </c>
      <c r="Y34" s="702"/>
      <c r="Z34" s="702"/>
      <c r="AA34" s="702"/>
      <c r="AB34" s="703"/>
      <c r="AC34" s="702"/>
      <c r="AD34" s="702"/>
      <c r="AE34" s="702"/>
      <c r="AF34" s="703"/>
      <c r="AG34" s="702"/>
      <c r="AH34" s="702"/>
      <c r="AI34" s="702"/>
      <c r="AJ34" s="703"/>
      <c r="AK34" s="702"/>
      <c r="AL34" s="702"/>
      <c r="AM34" s="702"/>
      <c r="AN34" s="703"/>
      <c r="AO34" s="99"/>
      <c r="AP34" s="99"/>
      <c r="AQ34" s="99"/>
      <c r="AR34" s="347"/>
      <c r="AS34" s="99"/>
      <c r="AT34" s="99"/>
      <c r="AU34" s="99"/>
      <c r="AV34" s="347"/>
      <c r="AW34" s="99"/>
      <c r="AX34" s="99"/>
      <c r="AY34" s="99"/>
      <c r="AZ34" s="347"/>
      <c r="BA34" s="99"/>
      <c r="BB34" s="99"/>
      <c r="BC34" s="99"/>
      <c r="BD34" s="347"/>
      <c r="BE34" s="99"/>
      <c r="BF34" s="99"/>
      <c r="BG34" s="99"/>
      <c r="BH34" s="347"/>
      <c r="BI34" s="99"/>
      <c r="BJ34" s="99"/>
      <c r="BK34" s="99"/>
      <c r="BL34" s="347"/>
      <c r="BM34" s="99"/>
      <c r="BN34" s="99"/>
      <c r="BO34" s="99"/>
      <c r="BP34" s="347"/>
      <c r="BQ34" s="99"/>
      <c r="BR34" s="99"/>
      <c r="BS34" s="99"/>
      <c r="BT34" s="347"/>
      <c r="BU34" s="268"/>
    </row>
    <row r="35" spans="2:73" x14ac:dyDescent="0.25">
      <c r="B35" s="267"/>
      <c r="C35" s="695" t="s">
        <v>9</v>
      </c>
      <c r="D35" s="695"/>
      <c r="E35" s="695"/>
      <c r="F35" s="216"/>
      <c r="G35" s="216"/>
      <c r="H35" s="216"/>
      <c r="I35" s="216"/>
      <c r="J35" s="216"/>
      <c r="K35" s="216"/>
      <c r="L35" s="216"/>
      <c r="M35" s="216"/>
      <c r="N35" s="216"/>
      <c r="O35" s="216"/>
      <c r="P35" s="216"/>
      <c r="Q35" s="216"/>
      <c r="R35" s="216"/>
      <c r="S35" s="216"/>
      <c r="V35" s="267"/>
      <c r="W35" s="720"/>
      <c r="X35" s="98">
        <f t="shared" si="2"/>
        <v>41703</v>
      </c>
      <c r="Y35" s="702"/>
      <c r="Z35" s="702"/>
      <c r="AA35" s="702"/>
      <c r="AB35" s="703"/>
      <c r="AC35" s="702"/>
      <c r="AD35" s="702"/>
      <c r="AE35" s="702"/>
      <c r="AF35" s="703"/>
      <c r="AG35" s="702"/>
      <c r="AH35" s="702"/>
      <c r="AI35" s="702"/>
      <c r="AJ35" s="703"/>
      <c r="AK35" s="702"/>
      <c r="AL35" s="702"/>
      <c r="AM35" s="702"/>
      <c r="AN35" s="703"/>
      <c r="AO35" s="702"/>
      <c r="AP35" s="702"/>
      <c r="AQ35" s="702"/>
      <c r="AR35" s="703"/>
      <c r="AS35" s="99"/>
      <c r="AT35" s="99"/>
      <c r="AU35" s="99"/>
      <c r="AV35" s="347"/>
      <c r="AW35" s="99"/>
      <c r="AX35" s="99"/>
      <c r="AY35" s="99"/>
      <c r="AZ35" s="347"/>
      <c r="BA35" s="99"/>
      <c r="BB35" s="99"/>
      <c r="BC35" s="99"/>
      <c r="BD35" s="347"/>
      <c r="BE35" s="99"/>
      <c r="BF35" s="99"/>
      <c r="BG35" s="99"/>
      <c r="BH35" s="347"/>
      <c r="BI35" s="99"/>
      <c r="BJ35" s="99"/>
      <c r="BK35" s="99"/>
      <c r="BL35" s="347"/>
      <c r="BM35" s="99"/>
      <c r="BN35" s="99"/>
      <c r="BO35" s="99"/>
      <c r="BP35" s="347"/>
      <c r="BQ35" s="99"/>
      <c r="BR35" s="99"/>
      <c r="BS35" s="99"/>
      <c r="BT35" s="347"/>
      <c r="BU35" s="268"/>
    </row>
    <row r="36" spans="2:73" x14ac:dyDescent="0.25">
      <c r="B36" s="267"/>
      <c r="C36" s="695" t="s">
        <v>8</v>
      </c>
      <c r="D36" s="695"/>
      <c r="E36" s="695"/>
      <c r="F36" s="216"/>
      <c r="G36" s="216"/>
      <c r="H36" s="216"/>
      <c r="I36" s="216"/>
      <c r="J36" s="216"/>
      <c r="K36" s="216"/>
      <c r="L36" s="216"/>
      <c r="M36" s="216"/>
      <c r="N36" s="216"/>
      <c r="O36" s="216"/>
      <c r="P36" s="216"/>
      <c r="Q36" s="216"/>
      <c r="R36" s="216"/>
      <c r="S36" s="216"/>
      <c r="V36" s="267"/>
      <c r="W36" s="720"/>
      <c r="X36" s="98">
        <f t="shared" si="2"/>
        <v>41734</v>
      </c>
      <c r="Y36" s="702"/>
      <c r="Z36" s="702"/>
      <c r="AA36" s="702"/>
      <c r="AB36" s="703"/>
      <c r="AC36" s="702"/>
      <c r="AD36" s="702"/>
      <c r="AE36" s="702"/>
      <c r="AF36" s="703"/>
      <c r="AG36" s="702"/>
      <c r="AH36" s="702"/>
      <c r="AI36" s="702"/>
      <c r="AJ36" s="703"/>
      <c r="AK36" s="702"/>
      <c r="AL36" s="702"/>
      <c r="AM36" s="702"/>
      <c r="AN36" s="703"/>
      <c r="AO36" s="716"/>
      <c r="AP36" s="702"/>
      <c r="AQ36" s="702"/>
      <c r="AR36" s="703"/>
      <c r="AS36" s="702"/>
      <c r="AT36" s="702"/>
      <c r="AU36" s="702"/>
      <c r="AV36" s="703"/>
      <c r="AW36" s="99"/>
      <c r="AX36" s="99"/>
      <c r="AY36" s="99"/>
      <c r="AZ36" s="347"/>
      <c r="BA36" s="99"/>
      <c r="BB36" s="99"/>
      <c r="BC36" s="99"/>
      <c r="BD36" s="347"/>
      <c r="BE36" s="99"/>
      <c r="BF36" s="99"/>
      <c r="BG36" s="99"/>
      <c r="BH36" s="347"/>
      <c r="BI36" s="99"/>
      <c r="BJ36" s="99"/>
      <c r="BK36" s="99"/>
      <c r="BL36" s="347"/>
      <c r="BM36" s="99"/>
      <c r="BN36" s="99"/>
      <c r="BO36" s="99"/>
      <c r="BP36" s="347"/>
      <c r="BQ36" s="99"/>
      <c r="BR36" s="99"/>
      <c r="BS36" s="99"/>
      <c r="BT36" s="347"/>
      <c r="BU36" s="268"/>
    </row>
    <row r="37" spans="2:73" x14ac:dyDescent="0.25">
      <c r="B37" s="267"/>
      <c r="C37" s="695" t="s">
        <v>7</v>
      </c>
      <c r="D37" s="695"/>
      <c r="E37" s="695"/>
      <c r="F37" s="216"/>
      <c r="G37" s="216"/>
      <c r="H37" s="216"/>
      <c r="I37" s="216"/>
      <c r="J37" s="216"/>
      <c r="K37" s="216"/>
      <c r="L37" s="216"/>
      <c r="M37" s="216"/>
      <c r="N37" s="216"/>
      <c r="O37" s="216"/>
      <c r="P37" s="216"/>
      <c r="Q37" s="216"/>
      <c r="R37" s="216"/>
      <c r="S37" s="216"/>
      <c r="V37" s="267"/>
      <c r="W37" s="720"/>
      <c r="X37" s="98">
        <f t="shared" si="2"/>
        <v>41765</v>
      </c>
      <c r="Y37" s="702"/>
      <c r="Z37" s="702"/>
      <c r="AA37" s="702"/>
      <c r="AB37" s="703"/>
      <c r="AC37" s="702"/>
      <c r="AD37" s="702"/>
      <c r="AE37" s="702"/>
      <c r="AF37" s="703"/>
      <c r="AG37" s="702"/>
      <c r="AH37" s="702"/>
      <c r="AI37" s="702"/>
      <c r="AJ37" s="703"/>
      <c r="AK37" s="702"/>
      <c r="AL37" s="702"/>
      <c r="AM37" s="702"/>
      <c r="AN37" s="703"/>
      <c r="AO37" s="716"/>
      <c r="AP37" s="702"/>
      <c r="AQ37" s="702"/>
      <c r="AR37" s="703"/>
      <c r="AS37" s="702"/>
      <c r="AT37" s="702"/>
      <c r="AU37" s="702"/>
      <c r="AV37" s="703"/>
      <c r="AW37" s="702"/>
      <c r="AX37" s="702"/>
      <c r="AY37" s="702"/>
      <c r="AZ37" s="347"/>
      <c r="BA37" s="99"/>
      <c r="BB37" s="99"/>
      <c r="BC37" s="99"/>
      <c r="BD37" s="347"/>
      <c r="BE37" s="99"/>
      <c r="BF37" s="99"/>
      <c r="BG37" s="99"/>
      <c r="BH37" s="347"/>
      <c r="BI37" s="99"/>
      <c r="BJ37" s="99"/>
      <c r="BK37" s="99"/>
      <c r="BL37" s="347"/>
      <c r="BM37" s="99"/>
      <c r="BN37" s="99"/>
      <c r="BO37" s="99"/>
      <c r="BP37" s="347"/>
      <c r="BQ37" s="99"/>
      <c r="BR37" s="99"/>
      <c r="BS37" s="99"/>
      <c r="BT37" s="347"/>
      <c r="BU37" s="268"/>
    </row>
    <row r="38" spans="2:73" x14ac:dyDescent="0.25">
      <c r="B38" s="267"/>
      <c r="C38" s="695" t="s">
        <v>6</v>
      </c>
      <c r="D38" s="695"/>
      <c r="E38" s="695"/>
      <c r="F38" s="216"/>
      <c r="G38" s="216"/>
      <c r="H38" s="216"/>
      <c r="I38" s="216"/>
      <c r="J38" s="216"/>
      <c r="K38" s="216"/>
      <c r="L38" s="216"/>
      <c r="M38" s="216"/>
      <c r="N38" s="216"/>
      <c r="O38" s="216"/>
      <c r="P38" s="216"/>
      <c r="Q38" s="216"/>
      <c r="R38" s="216"/>
      <c r="S38" s="216"/>
      <c r="V38" s="267"/>
      <c r="W38" s="720"/>
      <c r="X38" s="98">
        <f t="shared" si="2"/>
        <v>41796</v>
      </c>
      <c r="Y38" s="702"/>
      <c r="Z38" s="702"/>
      <c r="AA38" s="702"/>
      <c r="AB38" s="703"/>
      <c r="AC38" s="702"/>
      <c r="AD38" s="702"/>
      <c r="AE38" s="702"/>
      <c r="AF38" s="703"/>
      <c r="AG38" s="702"/>
      <c r="AH38" s="702"/>
      <c r="AI38" s="702"/>
      <c r="AJ38" s="703"/>
      <c r="AK38" s="702"/>
      <c r="AL38" s="702"/>
      <c r="AM38" s="702"/>
      <c r="AN38" s="703"/>
      <c r="AO38" s="716"/>
      <c r="AP38" s="702"/>
      <c r="AQ38" s="702"/>
      <c r="AR38" s="703"/>
      <c r="AS38" s="702"/>
      <c r="AT38" s="702"/>
      <c r="AU38" s="702"/>
      <c r="AV38" s="703"/>
      <c r="AW38" s="702"/>
      <c r="AX38" s="702"/>
      <c r="AY38" s="702"/>
      <c r="AZ38" s="347"/>
      <c r="BA38" s="702"/>
      <c r="BB38" s="702"/>
      <c r="BC38" s="702"/>
      <c r="BD38" s="347"/>
      <c r="BE38" s="99"/>
      <c r="BF38" s="99"/>
      <c r="BG38" s="99"/>
      <c r="BH38" s="347"/>
      <c r="BI38" s="99"/>
      <c r="BJ38" s="99"/>
      <c r="BK38" s="99"/>
      <c r="BL38" s="347"/>
      <c r="BM38" s="99"/>
      <c r="BN38" s="99"/>
      <c r="BO38" s="99"/>
      <c r="BP38" s="347"/>
      <c r="BQ38" s="99"/>
      <c r="BR38" s="99"/>
      <c r="BS38" s="99"/>
      <c r="BT38" s="347"/>
      <c r="BU38" s="268"/>
    </row>
    <row r="39" spans="2:73" x14ac:dyDescent="0.25">
      <c r="B39" s="267"/>
      <c r="C39" s="695" t="s">
        <v>5</v>
      </c>
      <c r="D39" s="695"/>
      <c r="E39" s="695"/>
      <c r="F39" s="216"/>
      <c r="G39" s="216"/>
      <c r="H39" s="216"/>
      <c r="I39" s="216"/>
      <c r="J39" s="216"/>
      <c r="K39" s="216"/>
      <c r="L39" s="216"/>
      <c r="M39" s="216"/>
      <c r="N39" s="216"/>
      <c r="O39" s="216"/>
      <c r="P39" s="216"/>
      <c r="Q39" s="216"/>
      <c r="R39" s="216"/>
      <c r="S39" s="216"/>
      <c r="V39" s="267"/>
      <c r="W39" s="720"/>
      <c r="X39" s="98">
        <f t="shared" si="2"/>
        <v>41827</v>
      </c>
      <c r="Y39" s="702"/>
      <c r="Z39" s="702"/>
      <c r="AA39" s="702"/>
      <c r="AB39" s="703"/>
      <c r="AC39" s="702"/>
      <c r="AD39" s="702"/>
      <c r="AE39" s="702"/>
      <c r="AF39" s="703"/>
      <c r="AG39" s="702"/>
      <c r="AH39" s="702"/>
      <c r="AI39" s="702"/>
      <c r="AJ39" s="703"/>
      <c r="AK39" s="702"/>
      <c r="AL39" s="702"/>
      <c r="AM39" s="702"/>
      <c r="AN39" s="703"/>
      <c r="AO39" s="716"/>
      <c r="AP39" s="702"/>
      <c r="AQ39" s="702"/>
      <c r="AR39" s="703"/>
      <c r="AS39" s="702"/>
      <c r="AT39" s="702"/>
      <c r="AU39" s="702"/>
      <c r="AV39" s="703"/>
      <c r="AW39" s="702"/>
      <c r="AX39" s="702"/>
      <c r="AY39" s="702"/>
      <c r="AZ39" s="347"/>
      <c r="BA39" s="702"/>
      <c r="BB39" s="702"/>
      <c r="BC39" s="702"/>
      <c r="BD39" s="347"/>
      <c r="BE39" s="702"/>
      <c r="BF39" s="702"/>
      <c r="BG39" s="702"/>
      <c r="BH39" s="347"/>
      <c r="BI39" s="99"/>
      <c r="BJ39" s="99"/>
      <c r="BK39" s="99"/>
      <c r="BL39" s="347"/>
      <c r="BM39" s="99"/>
      <c r="BN39" s="99"/>
      <c r="BO39" s="99"/>
      <c r="BP39" s="347"/>
      <c r="BQ39" s="99"/>
      <c r="BR39" s="99"/>
      <c r="BS39" s="99"/>
      <c r="BT39" s="347"/>
      <c r="BU39" s="268"/>
    </row>
    <row r="40" spans="2:73" x14ac:dyDescent="0.25">
      <c r="B40" s="267"/>
      <c r="C40" s="694" t="s">
        <v>10</v>
      </c>
      <c r="D40" s="694"/>
      <c r="E40" s="694"/>
      <c r="F40" s="274">
        <f>SUM(F33:F39)</f>
        <v>0</v>
      </c>
      <c r="G40" s="274">
        <f t="shared" ref="G40:R40" si="3">SUM(G33:G39)</f>
        <v>0</v>
      </c>
      <c r="H40" s="274">
        <f t="shared" si="3"/>
        <v>0</v>
      </c>
      <c r="I40" s="274">
        <f>SUM(I33:I39)</f>
        <v>0</v>
      </c>
      <c r="J40" s="274">
        <f t="shared" si="3"/>
        <v>0</v>
      </c>
      <c r="K40" s="274">
        <f t="shared" si="3"/>
        <v>0</v>
      </c>
      <c r="L40" s="274">
        <f t="shared" si="3"/>
        <v>0</v>
      </c>
      <c r="M40" s="274">
        <f>SUM(M33:M39)</f>
        <v>0</v>
      </c>
      <c r="N40" s="274">
        <f t="shared" si="3"/>
        <v>0</v>
      </c>
      <c r="O40" s="274">
        <f t="shared" si="3"/>
        <v>0</v>
      </c>
      <c r="P40" s="274">
        <f t="shared" si="3"/>
        <v>0</v>
      </c>
      <c r="Q40" s="274">
        <f t="shared" si="3"/>
        <v>0</v>
      </c>
      <c r="R40" s="274">
        <f t="shared" si="3"/>
        <v>0</v>
      </c>
      <c r="S40" s="274">
        <f>SUM(S33:S39)</f>
        <v>0</v>
      </c>
      <c r="V40" s="267"/>
      <c r="W40" s="720"/>
      <c r="X40" s="98">
        <f t="shared" si="2"/>
        <v>41858</v>
      </c>
      <c r="Y40" s="702"/>
      <c r="Z40" s="702"/>
      <c r="AA40" s="702"/>
      <c r="AB40" s="703"/>
      <c r="AC40" s="702"/>
      <c r="AD40" s="702"/>
      <c r="AE40" s="702"/>
      <c r="AF40" s="703"/>
      <c r="AG40" s="702"/>
      <c r="AH40" s="702"/>
      <c r="AI40" s="702"/>
      <c r="AJ40" s="703"/>
      <c r="AK40" s="702"/>
      <c r="AL40" s="702"/>
      <c r="AM40" s="702"/>
      <c r="AN40" s="703"/>
      <c r="AO40" s="716"/>
      <c r="AP40" s="702"/>
      <c r="AQ40" s="702"/>
      <c r="AR40" s="703"/>
      <c r="AS40" s="702"/>
      <c r="AT40" s="702"/>
      <c r="AU40" s="702"/>
      <c r="AV40" s="703"/>
      <c r="AW40" s="702"/>
      <c r="AX40" s="702"/>
      <c r="AY40" s="702"/>
      <c r="AZ40" s="347"/>
      <c r="BA40" s="702"/>
      <c r="BB40" s="702"/>
      <c r="BC40" s="702"/>
      <c r="BD40" s="347"/>
      <c r="BE40" s="702"/>
      <c r="BF40" s="702"/>
      <c r="BG40" s="702"/>
      <c r="BH40" s="347"/>
      <c r="BI40" s="702"/>
      <c r="BJ40" s="702"/>
      <c r="BK40" s="702"/>
      <c r="BL40" s="347"/>
      <c r="BM40" s="99"/>
      <c r="BN40" s="99"/>
      <c r="BO40" s="99"/>
      <c r="BP40" s="347"/>
      <c r="BQ40" s="99"/>
      <c r="BR40" s="99"/>
      <c r="BS40" s="99"/>
      <c r="BT40" s="347"/>
      <c r="BU40" s="268"/>
    </row>
    <row r="41" spans="2:73" ht="15.75" thickBot="1" x14ac:dyDescent="0.3">
      <c r="B41" s="283"/>
      <c r="C41" s="286"/>
      <c r="D41" s="286"/>
      <c r="E41" s="286"/>
      <c r="F41" s="286"/>
      <c r="G41" s="286"/>
      <c r="H41" s="286"/>
      <c r="I41" s="286"/>
      <c r="J41" s="286"/>
      <c r="K41" s="286"/>
      <c r="L41" s="286"/>
      <c r="M41" s="286"/>
      <c r="N41" s="286"/>
      <c r="O41" s="286"/>
      <c r="P41" s="286"/>
      <c r="Q41" s="286"/>
      <c r="R41" s="286"/>
      <c r="S41" s="287"/>
      <c r="V41" s="267"/>
      <c r="W41" s="720"/>
      <c r="X41" s="98">
        <f t="shared" si="2"/>
        <v>41889</v>
      </c>
      <c r="Y41" s="702"/>
      <c r="Z41" s="702"/>
      <c r="AA41" s="702"/>
      <c r="AB41" s="703"/>
      <c r="AC41" s="702"/>
      <c r="AD41" s="702"/>
      <c r="AE41" s="702"/>
      <c r="AF41" s="703"/>
      <c r="AG41" s="702"/>
      <c r="AH41" s="702"/>
      <c r="AI41" s="702"/>
      <c r="AJ41" s="703"/>
      <c r="AK41" s="702"/>
      <c r="AL41" s="702"/>
      <c r="AM41" s="702"/>
      <c r="AN41" s="703"/>
      <c r="AO41" s="716"/>
      <c r="AP41" s="702"/>
      <c r="AQ41" s="702"/>
      <c r="AR41" s="703"/>
      <c r="AS41" s="702"/>
      <c r="AT41" s="702"/>
      <c r="AU41" s="702"/>
      <c r="AV41" s="703"/>
      <c r="AW41" s="702"/>
      <c r="AX41" s="702"/>
      <c r="AY41" s="702"/>
      <c r="AZ41" s="347"/>
      <c r="BA41" s="702"/>
      <c r="BB41" s="702"/>
      <c r="BC41" s="702"/>
      <c r="BD41" s="347"/>
      <c r="BE41" s="702"/>
      <c r="BF41" s="702"/>
      <c r="BG41" s="702"/>
      <c r="BH41" s="347"/>
      <c r="BI41" s="702"/>
      <c r="BJ41" s="702"/>
      <c r="BK41" s="702"/>
      <c r="BL41" s="347"/>
      <c r="BM41" s="702"/>
      <c r="BN41" s="702"/>
      <c r="BO41" s="702"/>
      <c r="BP41" s="347"/>
      <c r="BQ41" s="99"/>
      <c r="BR41" s="99"/>
      <c r="BS41" s="99"/>
      <c r="BT41" s="347"/>
      <c r="BU41" s="268"/>
    </row>
    <row r="42" spans="2:73" x14ac:dyDescent="0.25">
      <c r="V42" s="267"/>
      <c r="W42" s="720"/>
      <c r="X42" s="98">
        <f t="shared" si="2"/>
        <v>41920</v>
      </c>
      <c r="Y42" s="702"/>
      <c r="Z42" s="702"/>
      <c r="AA42" s="702"/>
      <c r="AB42" s="703"/>
      <c r="AC42" s="702"/>
      <c r="AD42" s="702"/>
      <c r="AE42" s="702"/>
      <c r="AF42" s="703"/>
      <c r="AG42" s="702"/>
      <c r="AH42" s="702"/>
      <c r="AI42" s="702"/>
      <c r="AJ42" s="703"/>
      <c r="AK42" s="702"/>
      <c r="AL42" s="702"/>
      <c r="AM42" s="702"/>
      <c r="AN42" s="703"/>
      <c r="AO42" s="716"/>
      <c r="AP42" s="702"/>
      <c r="AQ42" s="702"/>
      <c r="AR42" s="703"/>
      <c r="AS42" s="702"/>
      <c r="AT42" s="702"/>
      <c r="AU42" s="702"/>
      <c r="AV42" s="703"/>
      <c r="AW42" s="702"/>
      <c r="AX42" s="702"/>
      <c r="AY42" s="702"/>
      <c r="AZ42" s="347"/>
      <c r="BA42" s="702"/>
      <c r="BB42" s="702"/>
      <c r="BC42" s="702"/>
      <c r="BD42" s="347"/>
      <c r="BE42" s="702"/>
      <c r="BF42" s="702"/>
      <c r="BG42" s="702"/>
      <c r="BH42" s="347"/>
      <c r="BI42" s="702"/>
      <c r="BJ42" s="702"/>
      <c r="BK42" s="702"/>
      <c r="BL42" s="347"/>
      <c r="BM42" s="702"/>
      <c r="BN42" s="716"/>
      <c r="BO42" s="716"/>
      <c r="BP42" s="347"/>
      <c r="BQ42" s="702"/>
      <c r="BR42" s="702"/>
      <c r="BS42" s="702"/>
      <c r="BT42" s="347"/>
      <c r="BU42" s="268"/>
    </row>
    <row r="43" spans="2:73" x14ac:dyDescent="0.25">
      <c r="V43" s="267"/>
      <c r="W43" s="720"/>
      <c r="X43" s="98">
        <f t="shared" si="2"/>
        <v>41951</v>
      </c>
      <c r="Y43" s="177"/>
      <c r="Z43" s="177"/>
      <c r="AA43" s="177"/>
      <c r="AB43" s="178">
        <f>(Y43-AA43)*0.05</f>
        <v>0</v>
      </c>
      <c r="AC43" s="702"/>
      <c r="AD43" s="702"/>
      <c r="AE43" s="702"/>
      <c r="AF43" s="703"/>
      <c r="AG43" s="702"/>
      <c r="AH43" s="702"/>
      <c r="AI43" s="702"/>
      <c r="AJ43" s="703"/>
      <c r="AK43" s="702"/>
      <c r="AL43" s="702"/>
      <c r="AM43" s="702"/>
      <c r="AN43" s="703"/>
      <c r="AO43" s="716"/>
      <c r="AP43" s="702"/>
      <c r="AQ43" s="702"/>
      <c r="AR43" s="703"/>
      <c r="AS43" s="702"/>
      <c r="AT43" s="702"/>
      <c r="AU43" s="702"/>
      <c r="AV43" s="703"/>
      <c r="AW43" s="702"/>
      <c r="AX43" s="702"/>
      <c r="AY43" s="702"/>
      <c r="AZ43" s="347"/>
      <c r="BA43" s="702"/>
      <c r="BB43" s="702"/>
      <c r="BC43" s="702"/>
      <c r="BD43" s="347"/>
      <c r="BE43" s="702"/>
      <c r="BF43" s="702"/>
      <c r="BG43" s="702"/>
      <c r="BH43" s="347"/>
      <c r="BI43" s="702"/>
      <c r="BJ43" s="702"/>
      <c r="BK43" s="702"/>
      <c r="BL43" s="347"/>
      <c r="BM43" s="702"/>
      <c r="BN43" s="716"/>
      <c r="BO43" s="716"/>
      <c r="BP43" s="347"/>
      <c r="BQ43" s="702"/>
      <c r="BR43" s="702"/>
      <c r="BS43" s="716"/>
      <c r="BT43" s="347"/>
      <c r="BU43" s="268"/>
    </row>
    <row r="44" spans="2:73" x14ac:dyDescent="0.25">
      <c r="C44" s="293"/>
      <c r="D44" s="349" t="s">
        <v>35</v>
      </c>
      <c r="V44" s="267"/>
      <c r="W44" s="720"/>
      <c r="X44" s="98">
        <f t="shared" si="2"/>
        <v>41982</v>
      </c>
      <c r="Y44" s="177"/>
      <c r="Z44" s="177"/>
      <c r="AA44" s="177"/>
      <c r="AB44" s="178">
        <f>(Y44-AA44)*0.1</f>
        <v>0</v>
      </c>
      <c r="AC44" s="177"/>
      <c r="AD44" s="177"/>
      <c r="AE44" s="177"/>
      <c r="AF44" s="178">
        <f>(AC44-AE44)*0.05</f>
        <v>0</v>
      </c>
      <c r="AG44" s="702"/>
      <c r="AH44" s="702"/>
      <c r="AI44" s="702"/>
      <c r="AJ44" s="703"/>
      <c r="AK44" s="702"/>
      <c r="AL44" s="702"/>
      <c r="AM44" s="702"/>
      <c r="AN44" s="703"/>
      <c r="AO44" s="716"/>
      <c r="AP44" s="702"/>
      <c r="AQ44" s="702"/>
      <c r="AR44" s="703"/>
      <c r="AS44" s="702"/>
      <c r="AT44" s="702"/>
      <c r="AU44" s="702"/>
      <c r="AV44" s="703"/>
      <c r="AW44" s="702"/>
      <c r="AX44" s="702"/>
      <c r="AY44" s="702"/>
      <c r="AZ44" s="347"/>
      <c r="BA44" s="702"/>
      <c r="BB44" s="702"/>
      <c r="BC44" s="702"/>
      <c r="BD44" s="347"/>
      <c r="BE44" s="702"/>
      <c r="BF44" s="702"/>
      <c r="BG44" s="702"/>
      <c r="BH44" s="347"/>
      <c r="BI44" s="702"/>
      <c r="BJ44" s="702"/>
      <c r="BK44" s="702"/>
      <c r="BL44" s="347"/>
      <c r="BM44" s="702"/>
      <c r="BN44" s="716"/>
      <c r="BO44" s="716"/>
      <c r="BP44" s="347"/>
      <c r="BQ44" s="702"/>
      <c r="BR44" s="702"/>
      <c r="BS44" s="716"/>
      <c r="BT44" s="347"/>
      <c r="BU44" s="268"/>
    </row>
    <row r="45" spans="2:73" x14ac:dyDescent="0.25">
      <c r="V45" s="267"/>
      <c r="W45" s="720"/>
      <c r="X45" s="98">
        <f t="shared" si="2"/>
        <v>42013</v>
      </c>
      <c r="Y45" s="177"/>
      <c r="Z45" s="177"/>
      <c r="AA45" s="177"/>
      <c r="AB45" s="178">
        <f>(Y45-AA45)*0.15</f>
        <v>0</v>
      </c>
      <c r="AC45" s="177"/>
      <c r="AD45" s="177"/>
      <c r="AE45" s="177"/>
      <c r="AF45" s="178">
        <f>(AC45-AE45)*0.1</f>
        <v>0</v>
      </c>
      <c r="AG45" s="177"/>
      <c r="AH45" s="177"/>
      <c r="AI45" s="177"/>
      <c r="AJ45" s="178">
        <f>(AG45-AI45)*0.05</f>
        <v>0</v>
      </c>
      <c r="AK45" s="702"/>
      <c r="AL45" s="702"/>
      <c r="AM45" s="702"/>
      <c r="AN45" s="703"/>
      <c r="AO45" s="716"/>
      <c r="AP45" s="702"/>
      <c r="AQ45" s="702"/>
      <c r="AR45" s="703"/>
      <c r="AS45" s="702"/>
      <c r="AT45" s="702"/>
      <c r="AU45" s="702"/>
      <c r="AV45" s="703"/>
      <c r="AW45" s="702"/>
      <c r="AX45" s="702"/>
      <c r="AY45" s="702"/>
      <c r="AZ45" s="347"/>
      <c r="BA45" s="702"/>
      <c r="BB45" s="702"/>
      <c r="BC45" s="702"/>
      <c r="BD45" s="347"/>
      <c r="BE45" s="702"/>
      <c r="BF45" s="702"/>
      <c r="BG45" s="702"/>
      <c r="BH45" s="347"/>
      <c r="BI45" s="702"/>
      <c r="BJ45" s="702"/>
      <c r="BK45" s="702"/>
      <c r="BL45" s="347"/>
      <c r="BM45" s="702"/>
      <c r="BN45" s="716"/>
      <c r="BO45" s="716"/>
      <c r="BP45" s="347"/>
      <c r="BQ45" s="702"/>
      <c r="BR45" s="702"/>
      <c r="BS45" s="716"/>
      <c r="BT45" s="347"/>
      <c r="BU45" s="268"/>
    </row>
    <row r="46" spans="2:73" x14ac:dyDescent="0.25">
      <c r="V46" s="267"/>
      <c r="W46" s="720"/>
      <c r="X46" s="98">
        <f t="shared" si="2"/>
        <v>42044</v>
      </c>
      <c r="Y46" s="177"/>
      <c r="Z46" s="177"/>
      <c r="AA46" s="177"/>
      <c r="AB46" s="178">
        <f>(Y46-AA46)*0.2</f>
        <v>0</v>
      </c>
      <c r="AC46" s="177"/>
      <c r="AD46" s="177"/>
      <c r="AE46" s="177"/>
      <c r="AF46" s="178">
        <f>(AC46-AE46)*0.15</f>
        <v>0</v>
      </c>
      <c r="AG46" s="177"/>
      <c r="AH46" s="177"/>
      <c r="AI46" s="177"/>
      <c r="AJ46" s="178">
        <f>(AG46-AI46)*0.1</f>
        <v>0</v>
      </c>
      <c r="AK46" s="177"/>
      <c r="AL46" s="177"/>
      <c r="AM46" s="177"/>
      <c r="AN46" s="178">
        <f>(AK46-AM46)*0.05</f>
        <v>0</v>
      </c>
      <c r="AO46" s="716"/>
      <c r="AP46" s="702"/>
      <c r="AQ46" s="702"/>
      <c r="AR46" s="703"/>
      <c r="AS46" s="702"/>
      <c r="AT46" s="702"/>
      <c r="AU46" s="702"/>
      <c r="AV46" s="703"/>
      <c r="AW46" s="702"/>
      <c r="AX46" s="702"/>
      <c r="AY46" s="702"/>
      <c r="AZ46" s="347"/>
      <c r="BA46" s="702"/>
      <c r="BB46" s="702"/>
      <c r="BC46" s="702"/>
      <c r="BD46" s="347"/>
      <c r="BE46" s="702"/>
      <c r="BF46" s="702"/>
      <c r="BG46" s="702"/>
      <c r="BH46" s="347"/>
      <c r="BI46" s="702"/>
      <c r="BJ46" s="702"/>
      <c r="BK46" s="702"/>
      <c r="BL46" s="347"/>
      <c r="BM46" s="702"/>
      <c r="BN46" s="716"/>
      <c r="BO46" s="716"/>
      <c r="BP46" s="347"/>
      <c r="BQ46" s="702"/>
      <c r="BR46" s="702"/>
      <c r="BS46" s="716"/>
      <c r="BT46" s="347"/>
      <c r="BU46" s="268"/>
    </row>
    <row r="47" spans="2:73" x14ac:dyDescent="0.25">
      <c r="V47" s="267"/>
      <c r="W47" s="720"/>
      <c r="X47" s="98">
        <f t="shared" si="2"/>
        <v>42075</v>
      </c>
      <c r="Y47" s="177"/>
      <c r="Z47" s="177"/>
      <c r="AA47" s="177"/>
      <c r="AB47" s="178">
        <f>(Y47-AA47)*0.25</f>
        <v>0</v>
      </c>
      <c r="AC47" s="177"/>
      <c r="AD47" s="177"/>
      <c r="AE47" s="177"/>
      <c r="AF47" s="178">
        <f>(AC47-AE47)*0.2</f>
        <v>0</v>
      </c>
      <c r="AG47" s="177"/>
      <c r="AH47" s="177"/>
      <c r="AI47" s="177"/>
      <c r="AJ47" s="178">
        <f>(AG47-AI47)*0.15</f>
        <v>0</v>
      </c>
      <c r="AK47" s="177"/>
      <c r="AL47" s="177"/>
      <c r="AM47" s="177"/>
      <c r="AN47" s="178">
        <f>(AK47-AM47)*0.1</f>
        <v>0</v>
      </c>
      <c r="AO47" s="177"/>
      <c r="AP47" s="177"/>
      <c r="AQ47" s="177"/>
      <c r="AR47" s="178">
        <f>(AO47-AQ47)*0.05</f>
        <v>0</v>
      </c>
      <c r="AS47" s="702"/>
      <c r="AT47" s="702"/>
      <c r="AU47" s="702"/>
      <c r="AV47" s="703"/>
      <c r="AW47" s="702"/>
      <c r="AX47" s="702"/>
      <c r="AY47" s="702"/>
      <c r="AZ47" s="347"/>
      <c r="BA47" s="702"/>
      <c r="BB47" s="702"/>
      <c r="BC47" s="702"/>
      <c r="BD47" s="347"/>
      <c r="BE47" s="702"/>
      <c r="BF47" s="702"/>
      <c r="BG47" s="702"/>
      <c r="BH47" s="347"/>
      <c r="BI47" s="702"/>
      <c r="BJ47" s="702"/>
      <c r="BK47" s="702"/>
      <c r="BL47" s="347"/>
      <c r="BM47" s="702"/>
      <c r="BN47" s="716"/>
      <c r="BO47" s="716"/>
      <c r="BP47" s="347"/>
      <c r="BQ47" s="702"/>
      <c r="BR47" s="702"/>
      <c r="BS47" s="716"/>
      <c r="BT47" s="347"/>
      <c r="BU47" s="268"/>
    </row>
    <row r="48" spans="2:73" x14ac:dyDescent="0.25">
      <c r="V48" s="267"/>
      <c r="W48" s="720"/>
      <c r="X48" s="98">
        <f t="shared" si="2"/>
        <v>42106</v>
      </c>
      <c r="Y48" s="177"/>
      <c r="Z48" s="177"/>
      <c r="AA48" s="177"/>
      <c r="AB48" s="178">
        <f>(Y48-AA48)*0.3</f>
        <v>0</v>
      </c>
      <c r="AC48" s="177"/>
      <c r="AD48" s="177"/>
      <c r="AE48" s="177"/>
      <c r="AF48" s="178">
        <f>(AC48-AE48)*0.25</f>
        <v>0</v>
      </c>
      <c r="AG48" s="177"/>
      <c r="AH48" s="177"/>
      <c r="AI48" s="177"/>
      <c r="AJ48" s="178">
        <f>(AG48-AI48)*0.2</f>
        <v>0</v>
      </c>
      <c r="AK48" s="177"/>
      <c r="AL48" s="177"/>
      <c r="AM48" s="177"/>
      <c r="AN48" s="178">
        <f>(AK48-AM48)*0.15</f>
        <v>0</v>
      </c>
      <c r="AO48" s="177"/>
      <c r="AP48" s="177"/>
      <c r="AQ48" s="177"/>
      <c r="AR48" s="178">
        <f>(AO48-AQ48)*0.1</f>
        <v>0</v>
      </c>
      <c r="AS48" s="177"/>
      <c r="AT48" s="177"/>
      <c r="AU48" s="177"/>
      <c r="AV48" s="178">
        <f>(AS48-AU48)*0.05</f>
        <v>0</v>
      </c>
      <c r="AW48" s="702"/>
      <c r="AX48" s="702"/>
      <c r="AY48" s="702"/>
      <c r="AZ48" s="347"/>
      <c r="BA48" s="702"/>
      <c r="BB48" s="702"/>
      <c r="BC48" s="702"/>
      <c r="BD48" s="347"/>
      <c r="BE48" s="702"/>
      <c r="BF48" s="702"/>
      <c r="BG48" s="702"/>
      <c r="BH48" s="347"/>
      <c r="BI48" s="702"/>
      <c r="BJ48" s="702"/>
      <c r="BK48" s="702"/>
      <c r="BL48" s="347"/>
      <c r="BM48" s="702"/>
      <c r="BN48" s="716"/>
      <c r="BO48" s="716"/>
      <c r="BP48" s="347"/>
      <c r="BQ48" s="702"/>
      <c r="BR48" s="702"/>
      <c r="BS48" s="716"/>
      <c r="BT48" s="347"/>
      <c r="BU48" s="268"/>
    </row>
    <row r="49" spans="22:73" x14ac:dyDescent="0.25">
      <c r="V49" s="267"/>
      <c r="W49" s="720"/>
      <c r="X49" s="98">
        <f t="shared" si="2"/>
        <v>42137</v>
      </c>
      <c r="Y49" s="177"/>
      <c r="Z49" s="177"/>
      <c r="AA49" s="177"/>
      <c r="AB49" s="178">
        <f>(Y49-AA49)*0.35</f>
        <v>0</v>
      </c>
      <c r="AC49" s="177"/>
      <c r="AD49" s="177"/>
      <c r="AE49" s="177"/>
      <c r="AF49" s="178">
        <f>(AC49-AE49)*0.3</f>
        <v>0</v>
      </c>
      <c r="AG49" s="177"/>
      <c r="AH49" s="177"/>
      <c r="AI49" s="177"/>
      <c r="AJ49" s="178">
        <f>(AG49-AI49)*0.25</f>
        <v>0</v>
      </c>
      <c r="AK49" s="177"/>
      <c r="AL49" s="177"/>
      <c r="AM49" s="177"/>
      <c r="AN49" s="178">
        <f>(AK49-AM49)*0.2</f>
        <v>0</v>
      </c>
      <c r="AO49" s="177"/>
      <c r="AP49" s="177"/>
      <c r="AQ49" s="177"/>
      <c r="AR49" s="178">
        <f>(AO49-AQ49)*0.15</f>
        <v>0</v>
      </c>
      <c r="AS49" s="177"/>
      <c r="AT49" s="177"/>
      <c r="AU49" s="177"/>
      <c r="AV49" s="178">
        <f>(AS49-AU49)*0.1</f>
        <v>0</v>
      </c>
      <c r="AW49" s="177"/>
      <c r="AX49" s="177"/>
      <c r="AY49" s="177"/>
      <c r="AZ49" s="178">
        <f>(AW49-AY49)*0.05</f>
        <v>0</v>
      </c>
      <c r="BA49" s="702"/>
      <c r="BB49" s="702"/>
      <c r="BC49" s="702"/>
      <c r="BD49" s="347"/>
      <c r="BE49" s="702"/>
      <c r="BF49" s="702"/>
      <c r="BG49" s="702"/>
      <c r="BH49" s="347"/>
      <c r="BI49" s="702"/>
      <c r="BJ49" s="702"/>
      <c r="BK49" s="702"/>
      <c r="BL49" s="347"/>
      <c r="BM49" s="702"/>
      <c r="BN49" s="716"/>
      <c r="BO49" s="716"/>
      <c r="BP49" s="347"/>
      <c r="BQ49" s="702"/>
      <c r="BR49" s="702"/>
      <c r="BS49" s="716"/>
      <c r="BT49" s="347"/>
      <c r="BU49" s="268"/>
    </row>
    <row r="50" spans="22:73" x14ac:dyDescent="0.25">
      <c r="V50" s="267"/>
      <c r="W50" s="720"/>
      <c r="X50" s="98">
        <f t="shared" si="2"/>
        <v>42168</v>
      </c>
      <c r="Y50" s="177"/>
      <c r="Z50" s="177"/>
      <c r="AA50" s="177"/>
      <c r="AB50" s="178">
        <f>(Y50-AA50)*0.4</f>
        <v>0</v>
      </c>
      <c r="AC50" s="177"/>
      <c r="AD50" s="177"/>
      <c r="AE50" s="177"/>
      <c r="AF50" s="178">
        <f>(AC50-AE50)*0.35</f>
        <v>0</v>
      </c>
      <c r="AG50" s="177"/>
      <c r="AH50" s="177"/>
      <c r="AI50" s="177"/>
      <c r="AJ50" s="178">
        <f>(AG50-AI50)*0.3</f>
        <v>0</v>
      </c>
      <c r="AK50" s="177"/>
      <c r="AL50" s="177"/>
      <c r="AM50" s="177"/>
      <c r="AN50" s="178">
        <f>(AK50-AM50)*0.25</f>
        <v>0</v>
      </c>
      <c r="AO50" s="177"/>
      <c r="AP50" s="177"/>
      <c r="AQ50" s="177"/>
      <c r="AR50" s="178">
        <f>(AO50-AQ50)*0.2</f>
        <v>0</v>
      </c>
      <c r="AS50" s="177"/>
      <c r="AT50" s="177"/>
      <c r="AU50" s="177"/>
      <c r="AV50" s="178">
        <f>(AS50-AU50)*0.15</f>
        <v>0</v>
      </c>
      <c r="AW50" s="177"/>
      <c r="AX50" s="177"/>
      <c r="AY50" s="177"/>
      <c r="AZ50" s="178">
        <f>(AW50-AY50)*0.1</f>
        <v>0</v>
      </c>
      <c r="BA50" s="177"/>
      <c r="BB50" s="177"/>
      <c r="BC50" s="177"/>
      <c r="BD50" s="178">
        <f>(BA50-BC50)*0.05</f>
        <v>0</v>
      </c>
      <c r="BE50" s="702"/>
      <c r="BF50" s="702"/>
      <c r="BG50" s="702"/>
      <c r="BH50" s="347"/>
      <c r="BI50" s="702"/>
      <c r="BJ50" s="702"/>
      <c r="BK50" s="702"/>
      <c r="BL50" s="347"/>
      <c r="BM50" s="702"/>
      <c r="BN50" s="716"/>
      <c r="BO50" s="716"/>
      <c r="BP50" s="347"/>
      <c r="BQ50" s="702"/>
      <c r="BR50" s="702"/>
      <c r="BS50" s="716"/>
      <c r="BT50" s="347"/>
      <c r="BU50" s="268"/>
    </row>
    <row r="51" spans="22:73" x14ac:dyDescent="0.25">
      <c r="V51" s="267"/>
      <c r="W51" s="720"/>
      <c r="X51" s="98">
        <f t="shared" si="2"/>
        <v>42199</v>
      </c>
      <c r="Y51" s="179"/>
      <c r="Z51" s="179"/>
      <c r="AA51" s="179"/>
      <c r="AB51" s="180">
        <f t="shared" ref="AB51:AB53" si="4">(Y51-AA51)*0.4</f>
        <v>0</v>
      </c>
      <c r="AC51" s="177"/>
      <c r="AD51" s="177"/>
      <c r="AE51" s="177"/>
      <c r="AF51" s="178">
        <f>(AC51-AE51)*0.4</f>
        <v>0</v>
      </c>
      <c r="AG51" s="177"/>
      <c r="AH51" s="177"/>
      <c r="AI51" s="177"/>
      <c r="AJ51" s="178">
        <f>(AG51-AI51)*0.35</f>
        <v>0</v>
      </c>
      <c r="AK51" s="177"/>
      <c r="AL51" s="177"/>
      <c r="AM51" s="177"/>
      <c r="AN51" s="178">
        <f>(AK51-AM51)*0.3</f>
        <v>0</v>
      </c>
      <c r="AO51" s="177"/>
      <c r="AP51" s="177"/>
      <c r="AQ51" s="177"/>
      <c r="AR51" s="178">
        <f>(AO51-AQ51)*0.25</f>
        <v>0</v>
      </c>
      <c r="AS51" s="177"/>
      <c r="AT51" s="177"/>
      <c r="AU51" s="177"/>
      <c r="AV51" s="178">
        <f>(AS51-AU51)*0.2</f>
        <v>0</v>
      </c>
      <c r="AW51" s="177"/>
      <c r="AX51" s="177"/>
      <c r="AY51" s="177"/>
      <c r="AZ51" s="178">
        <f>(AW51-AY51)*0.15</f>
        <v>0</v>
      </c>
      <c r="BA51" s="177"/>
      <c r="BB51" s="177"/>
      <c r="BC51" s="177"/>
      <c r="BD51" s="178">
        <f>(BA51-BC51)*0.1</f>
        <v>0</v>
      </c>
      <c r="BE51" s="177"/>
      <c r="BF51" s="177"/>
      <c r="BG51" s="177"/>
      <c r="BH51" s="178">
        <f>(BE51-BG51)*0.05</f>
        <v>0</v>
      </c>
      <c r="BI51" s="702"/>
      <c r="BJ51" s="702"/>
      <c r="BK51" s="702"/>
      <c r="BL51" s="347"/>
      <c r="BM51" s="702"/>
      <c r="BN51" s="716"/>
      <c r="BO51" s="716"/>
      <c r="BP51" s="347"/>
      <c r="BQ51" s="702"/>
      <c r="BR51" s="702"/>
      <c r="BS51" s="716"/>
      <c r="BT51" s="347"/>
      <c r="BU51" s="268"/>
    </row>
    <row r="52" spans="22:73" x14ac:dyDescent="0.25">
      <c r="V52" s="267"/>
      <c r="W52" s="720"/>
      <c r="X52" s="98">
        <f t="shared" si="2"/>
        <v>42230</v>
      </c>
      <c r="Y52" s="179"/>
      <c r="Z52" s="179"/>
      <c r="AA52" s="179"/>
      <c r="AB52" s="180">
        <f>(Y52-AA52)*0.4</f>
        <v>0</v>
      </c>
      <c r="AC52" s="179"/>
      <c r="AD52" s="179"/>
      <c r="AE52" s="179"/>
      <c r="AF52" s="180">
        <f t="shared" ref="AF52:AF53" si="5">(AC52-AE52)*0.4</f>
        <v>0</v>
      </c>
      <c r="AG52" s="177"/>
      <c r="AH52" s="177"/>
      <c r="AI52" s="177"/>
      <c r="AJ52" s="178">
        <f>(AG52-AI52)*0.4</f>
        <v>0</v>
      </c>
      <c r="AK52" s="177"/>
      <c r="AL52" s="177"/>
      <c r="AM52" s="177"/>
      <c r="AN52" s="178">
        <f>(AK52-AM52)*0.35</f>
        <v>0</v>
      </c>
      <c r="AO52" s="177"/>
      <c r="AP52" s="177"/>
      <c r="AQ52" s="177"/>
      <c r="AR52" s="178">
        <f>(AO52-AQ52)*0.3</f>
        <v>0</v>
      </c>
      <c r="AS52" s="177"/>
      <c r="AT52" s="177"/>
      <c r="AU52" s="177"/>
      <c r="AV52" s="178">
        <f>(AS52-AU52)*0.25</f>
        <v>0</v>
      </c>
      <c r="AW52" s="177"/>
      <c r="AX52" s="177"/>
      <c r="AY52" s="177"/>
      <c r="AZ52" s="178">
        <f>(AW52-AY52)*0.2</f>
        <v>0</v>
      </c>
      <c r="BA52" s="177"/>
      <c r="BB52" s="177"/>
      <c r="BC52" s="177"/>
      <c r="BD52" s="178">
        <f>(BA52-BC52)*0.15</f>
        <v>0</v>
      </c>
      <c r="BE52" s="177"/>
      <c r="BF52" s="177"/>
      <c r="BG52" s="177"/>
      <c r="BH52" s="178">
        <f>(BE52-BG52)*0.1</f>
        <v>0</v>
      </c>
      <c r="BI52" s="177"/>
      <c r="BJ52" s="177"/>
      <c r="BK52" s="177"/>
      <c r="BL52" s="178">
        <f>(BI52-BK52)*0.05</f>
        <v>0</v>
      </c>
      <c r="BM52" s="702"/>
      <c r="BN52" s="716"/>
      <c r="BO52" s="716"/>
      <c r="BP52" s="347"/>
      <c r="BQ52" s="702"/>
      <c r="BR52" s="702"/>
      <c r="BS52" s="716"/>
      <c r="BT52" s="347"/>
      <c r="BU52" s="268"/>
    </row>
    <row r="53" spans="22:73" x14ac:dyDescent="0.25">
      <c r="V53" s="267"/>
      <c r="W53" s="720"/>
      <c r="X53" s="98">
        <f t="shared" si="2"/>
        <v>42261</v>
      </c>
      <c r="Y53" s="179"/>
      <c r="Z53" s="179"/>
      <c r="AA53" s="179"/>
      <c r="AB53" s="180">
        <f t="shared" si="4"/>
        <v>0</v>
      </c>
      <c r="AC53" s="179"/>
      <c r="AD53" s="179"/>
      <c r="AE53" s="179"/>
      <c r="AF53" s="180">
        <f t="shared" si="5"/>
        <v>0</v>
      </c>
      <c r="AG53" s="179"/>
      <c r="AH53" s="179"/>
      <c r="AI53" s="179"/>
      <c r="AJ53" s="180">
        <f t="shared" ref="AJ53" si="6">(AG53-AI53)*0.4</f>
        <v>0</v>
      </c>
      <c r="AK53" s="177"/>
      <c r="AL53" s="177"/>
      <c r="AM53" s="177"/>
      <c r="AN53" s="178">
        <f>(AK53-AM53)*0.4</f>
        <v>0</v>
      </c>
      <c r="AO53" s="177"/>
      <c r="AP53" s="177"/>
      <c r="AQ53" s="177"/>
      <c r="AR53" s="178">
        <f>(AO53-AQ53)*0.35</f>
        <v>0</v>
      </c>
      <c r="AS53" s="177"/>
      <c r="AT53" s="177"/>
      <c r="AU53" s="177"/>
      <c r="AV53" s="178">
        <f>(AS53-AU53)*0.3</f>
        <v>0</v>
      </c>
      <c r="AW53" s="177"/>
      <c r="AX53" s="177"/>
      <c r="AY53" s="177"/>
      <c r="AZ53" s="178">
        <f>(AW53-AY53)*0.25</f>
        <v>0</v>
      </c>
      <c r="BA53" s="177"/>
      <c r="BB53" s="177"/>
      <c r="BC53" s="177"/>
      <c r="BD53" s="178">
        <f>(BA53-BC53)*0.2</f>
        <v>0</v>
      </c>
      <c r="BE53" s="177"/>
      <c r="BF53" s="177"/>
      <c r="BG53" s="177"/>
      <c r="BH53" s="178">
        <f>(BE53-BG53)*0.15</f>
        <v>0</v>
      </c>
      <c r="BI53" s="177"/>
      <c r="BJ53" s="177"/>
      <c r="BK53" s="177"/>
      <c r="BL53" s="178">
        <f>(BI53-BK53)*0.1</f>
        <v>0</v>
      </c>
      <c r="BM53" s="177"/>
      <c r="BN53" s="177"/>
      <c r="BO53" s="177"/>
      <c r="BP53" s="178">
        <f>(BM53-BO53)*0.05</f>
        <v>0</v>
      </c>
      <c r="BQ53" s="702"/>
      <c r="BR53" s="702"/>
      <c r="BS53" s="716"/>
      <c r="BT53" s="347"/>
      <c r="BU53" s="268"/>
    </row>
    <row r="54" spans="22:73" x14ac:dyDescent="0.25">
      <c r="V54" s="267"/>
      <c r="W54" s="720"/>
      <c r="X54" s="98">
        <f t="shared" si="2"/>
        <v>42292</v>
      </c>
      <c r="Y54" s="179"/>
      <c r="Z54" s="179"/>
      <c r="AA54" s="179"/>
      <c r="AB54" s="180">
        <f>(Y54-AA54)*0.4</f>
        <v>0</v>
      </c>
      <c r="AC54" s="179"/>
      <c r="AD54" s="179"/>
      <c r="AE54" s="179"/>
      <c r="AF54" s="180">
        <f>(AC54-AE54)*0.4</f>
        <v>0</v>
      </c>
      <c r="AG54" s="179"/>
      <c r="AH54" s="179"/>
      <c r="AI54" s="179"/>
      <c r="AJ54" s="180">
        <f>(AG54-AI54)*0.4</f>
        <v>0</v>
      </c>
      <c r="AK54" s="179"/>
      <c r="AL54" s="179"/>
      <c r="AM54" s="179"/>
      <c r="AN54" s="180">
        <f t="shared" ref="AN54:AN90" si="7">(AK54-AM54)*0.4</f>
        <v>0</v>
      </c>
      <c r="AO54" s="177"/>
      <c r="AP54" s="177"/>
      <c r="AQ54" s="177"/>
      <c r="AR54" s="178">
        <f>(AO54-AQ54)*0.4</f>
        <v>0</v>
      </c>
      <c r="AS54" s="177"/>
      <c r="AT54" s="177"/>
      <c r="AU54" s="177"/>
      <c r="AV54" s="178">
        <f>(AS54-AU54)*0.35</f>
        <v>0</v>
      </c>
      <c r="AW54" s="177"/>
      <c r="AX54" s="177"/>
      <c r="AY54" s="177"/>
      <c r="AZ54" s="178">
        <f>(AW54-AY54)*0.3</f>
        <v>0</v>
      </c>
      <c r="BA54" s="177"/>
      <c r="BB54" s="177"/>
      <c r="BC54" s="177"/>
      <c r="BD54" s="178">
        <f>(BA54-BC54)*0.25</f>
        <v>0</v>
      </c>
      <c r="BE54" s="177"/>
      <c r="BF54" s="177"/>
      <c r="BG54" s="177"/>
      <c r="BH54" s="178">
        <f>(BE54-BG54)*0.2</f>
        <v>0</v>
      </c>
      <c r="BI54" s="177"/>
      <c r="BJ54" s="177"/>
      <c r="BK54" s="177"/>
      <c r="BL54" s="178">
        <f>(BI54-BK54)*0.15</f>
        <v>0</v>
      </c>
      <c r="BM54" s="177"/>
      <c r="BN54" s="177"/>
      <c r="BO54" s="177"/>
      <c r="BP54" s="178">
        <f>(BM54-BO54)*0.1</f>
        <v>0</v>
      </c>
      <c r="BQ54" s="177"/>
      <c r="BR54" s="177"/>
      <c r="BS54" s="177"/>
      <c r="BT54" s="178">
        <f>(BQ54-BS54)*0.05</f>
        <v>0</v>
      </c>
      <c r="BU54" s="268"/>
    </row>
    <row r="55" spans="22:73" s="295" customFormat="1" x14ac:dyDescent="0.25">
      <c r="V55" s="294"/>
      <c r="W55" s="720"/>
      <c r="X55" s="98">
        <f t="shared" si="2"/>
        <v>42323</v>
      </c>
      <c r="Y55" s="179"/>
      <c r="Z55" s="179"/>
      <c r="AA55" s="179"/>
      <c r="AB55" s="180">
        <f t="shared" ref="AB55:AB65" si="8">(Y55-AA55)*0.4</f>
        <v>0</v>
      </c>
      <c r="AC55" s="179"/>
      <c r="AD55" s="179"/>
      <c r="AE55" s="179"/>
      <c r="AF55" s="180">
        <f t="shared" ref="AF55:AF89" si="9">(AC55-AE55)*0.4</f>
        <v>0</v>
      </c>
      <c r="AG55" s="179"/>
      <c r="AH55" s="179"/>
      <c r="AI55" s="179"/>
      <c r="AJ55" s="180">
        <f t="shared" ref="AJ55:AJ90" si="10">(AG55-AI55)*0.4</f>
        <v>0</v>
      </c>
      <c r="AK55" s="179"/>
      <c r="AL55" s="179"/>
      <c r="AM55" s="179"/>
      <c r="AN55" s="180">
        <f t="shared" si="7"/>
        <v>0</v>
      </c>
      <c r="AO55" s="179"/>
      <c r="AP55" s="179"/>
      <c r="AQ55" s="179"/>
      <c r="AR55" s="180">
        <f t="shared" ref="AR55:AR90" si="11">(AO55-AQ55)*0.4</f>
        <v>0</v>
      </c>
      <c r="AS55" s="177"/>
      <c r="AT55" s="177"/>
      <c r="AU55" s="177"/>
      <c r="AV55" s="178">
        <f>(AS55-AU55)*0.4</f>
        <v>0</v>
      </c>
      <c r="AW55" s="177"/>
      <c r="AX55" s="177"/>
      <c r="AY55" s="177"/>
      <c r="AZ55" s="178">
        <f>(AW55-AY55)*0.35</f>
        <v>0</v>
      </c>
      <c r="BA55" s="177"/>
      <c r="BB55" s="177"/>
      <c r="BC55" s="177"/>
      <c r="BD55" s="178">
        <f>(BA55-BC55)*0.3</f>
        <v>0</v>
      </c>
      <c r="BE55" s="177"/>
      <c r="BF55" s="177"/>
      <c r="BG55" s="177"/>
      <c r="BH55" s="178">
        <f>(BE55-BG55)*0.25</f>
        <v>0</v>
      </c>
      <c r="BI55" s="177"/>
      <c r="BJ55" s="177"/>
      <c r="BK55" s="177"/>
      <c r="BL55" s="178">
        <f>(BI55-BK55)*0.2</f>
        <v>0</v>
      </c>
      <c r="BM55" s="177"/>
      <c r="BN55" s="177"/>
      <c r="BO55" s="177"/>
      <c r="BP55" s="178">
        <f>(BM55-BO55)*0.15</f>
        <v>0</v>
      </c>
      <c r="BQ55" s="177"/>
      <c r="BR55" s="177"/>
      <c r="BS55" s="177"/>
      <c r="BT55" s="178">
        <f>(BQ55-BS55)*0.1</f>
        <v>0</v>
      </c>
      <c r="BU55" s="268"/>
    </row>
    <row r="56" spans="22:73" x14ac:dyDescent="0.25">
      <c r="V56" s="267"/>
      <c r="W56" s="720"/>
      <c r="X56" s="98">
        <f t="shared" si="2"/>
        <v>42354</v>
      </c>
      <c r="Y56" s="179"/>
      <c r="Z56" s="179"/>
      <c r="AA56" s="179"/>
      <c r="AB56" s="180">
        <f t="shared" si="8"/>
        <v>0</v>
      </c>
      <c r="AC56" s="179"/>
      <c r="AD56" s="179"/>
      <c r="AE56" s="179"/>
      <c r="AF56" s="180">
        <f t="shared" si="9"/>
        <v>0</v>
      </c>
      <c r="AG56" s="179"/>
      <c r="AH56" s="179"/>
      <c r="AI56" s="179"/>
      <c r="AJ56" s="180">
        <f t="shared" si="10"/>
        <v>0</v>
      </c>
      <c r="AK56" s="179"/>
      <c r="AL56" s="179"/>
      <c r="AM56" s="179"/>
      <c r="AN56" s="180">
        <f t="shared" si="7"/>
        <v>0</v>
      </c>
      <c r="AO56" s="179"/>
      <c r="AP56" s="179"/>
      <c r="AQ56" s="179"/>
      <c r="AR56" s="180">
        <f t="shared" si="11"/>
        <v>0</v>
      </c>
      <c r="AS56" s="179"/>
      <c r="AT56" s="179"/>
      <c r="AU56" s="179"/>
      <c r="AV56" s="180">
        <f>(AS56-AU56)*0.4</f>
        <v>0</v>
      </c>
      <c r="AW56" s="177"/>
      <c r="AX56" s="177"/>
      <c r="AY56" s="177"/>
      <c r="AZ56" s="178">
        <f>(AW56-AY56)*0.4</f>
        <v>0</v>
      </c>
      <c r="BA56" s="177"/>
      <c r="BB56" s="177"/>
      <c r="BC56" s="177"/>
      <c r="BD56" s="178">
        <f>(BA56-BC56)*0.35</f>
        <v>0</v>
      </c>
      <c r="BE56" s="177"/>
      <c r="BF56" s="177"/>
      <c r="BG56" s="177"/>
      <c r="BH56" s="178">
        <f>(BE56-BG56)*0.3</f>
        <v>0</v>
      </c>
      <c r="BI56" s="177"/>
      <c r="BJ56" s="177"/>
      <c r="BK56" s="177"/>
      <c r="BL56" s="178">
        <f>(BI56-BK56)*0.25</f>
        <v>0</v>
      </c>
      <c r="BM56" s="177"/>
      <c r="BN56" s="177"/>
      <c r="BO56" s="177"/>
      <c r="BP56" s="178">
        <f>(BM56-BO56)*0.2</f>
        <v>0</v>
      </c>
      <c r="BQ56" s="177"/>
      <c r="BR56" s="177"/>
      <c r="BS56" s="177"/>
      <c r="BT56" s="178">
        <f>(BQ56-BS56)*0.15</f>
        <v>0</v>
      </c>
      <c r="BU56" s="268"/>
    </row>
    <row r="57" spans="22:73" x14ac:dyDescent="0.25">
      <c r="V57" s="267"/>
      <c r="W57" s="720"/>
      <c r="X57" s="98">
        <f t="shared" si="2"/>
        <v>42385</v>
      </c>
      <c r="Y57" s="179"/>
      <c r="Z57" s="179"/>
      <c r="AA57" s="179"/>
      <c r="AB57" s="180">
        <f t="shared" si="8"/>
        <v>0</v>
      </c>
      <c r="AC57" s="179"/>
      <c r="AD57" s="179"/>
      <c r="AE57" s="179"/>
      <c r="AF57" s="180">
        <f t="shared" si="9"/>
        <v>0</v>
      </c>
      <c r="AG57" s="179"/>
      <c r="AH57" s="179"/>
      <c r="AI57" s="179"/>
      <c r="AJ57" s="180">
        <f t="shared" si="10"/>
        <v>0</v>
      </c>
      <c r="AK57" s="179"/>
      <c r="AL57" s="179"/>
      <c r="AM57" s="179"/>
      <c r="AN57" s="180">
        <f t="shared" si="7"/>
        <v>0</v>
      </c>
      <c r="AO57" s="179"/>
      <c r="AP57" s="179"/>
      <c r="AQ57" s="179"/>
      <c r="AR57" s="180">
        <f t="shared" si="11"/>
        <v>0</v>
      </c>
      <c r="AS57" s="179"/>
      <c r="AT57" s="179"/>
      <c r="AU57" s="179"/>
      <c r="AV57" s="180">
        <f t="shared" ref="AV57:AV90" si="12">(AS57-AU57)*0.4</f>
        <v>0</v>
      </c>
      <c r="AW57" s="179"/>
      <c r="AX57" s="179"/>
      <c r="AY57" s="179"/>
      <c r="AZ57" s="180">
        <f>(AW57-AY57)*0.4</f>
        <v>0</v>
      </c>
      <c r="BA57" s="177"/>
      <c r="BB57" s="177"/>
      <c r="BC57" s="177"/>
      <c r="BD57" s="178">
        <f>(BA57-BC57)*0.4</f>
        <v>0</v>
      </c>
      <c r="BE57" s="177"/>
      <c r="BF57" s="177"/>
      <c r="BG57" s="177"/>
      <c r="BH57" s="178">
        <f>(BE57-BG57)*0.35</f>
        <v>0</v>
      </c>
      <c r="BI57" s="177"/>
      <c r="BJ57" s="177"/>
      <c r="BK57" s="177"/>
      <c r="BL57" s="178">
        <f>(BI57-BK57)*0.3</f>
        <v>0</v>
      </c>
      <c r="BM57" s="177"/>
      <c r="BN57" s="177"/>
      <c r="BO57" s="177"/>
      <c r="BP57" s="178">
        <f>(BM57-BO57)*0.25</f>
        <v>0</v>
      </c>
      <c r="BQ57" s="177"/>
      <c r="BR57" s="177"/>
      <c r="BS57" s="177"/>
      <c r="BT57" s="178">
        <f>(BQ57-BS57)*0.2</f>
        <v>0</v>
      </c>
      <c r="BU57" s="268"/>
    </row>
    <row r="58" spans="22:73" x14ac:dyDescent="0.25">
      <c r="V58" s="267"/>
      <c r="W58" s="720"/>
      <c r="X58" s="98">
        <f t="shared" si="2"/>
        <v>42416</v>
      </c>
      <c r="Y58" s="179"/>
      <c r="Z58" s="179"/>
      <c r="AA58" s="179"/>
      <c r="AB58" s="180">
        <f t="shared" si="8"/>
        <v>0</v>
      </c>
      <c r="AC58" s="179"/>
      <c r="AD58" s="179"/>
      <c r="AE58" s="179"/>
      <c r="AF58" s="180">
        <f t="shared" si="9"/>
        <v>0</v>
      </c>
      <c r="AG58" s="179"/>
      <c r="AH58" s="179"/>
      <c r="AI58" s="179"/>
      <c r="AJ58" s="180">
        <f t="shared" si="10"/>
        <v>0</v>
      </c>
      <c r="AK58" s="179"/>
      <c r="AL58" s="179"/>
      <c r="AM58" s="179"/>
      <c r="AN58" s="180">
        <f t="shared" si="7"/>
        <v>0</v>
      </c>
      <c r="AO58" s="179"/>
      <c r="AP58" s="179"/>
      <c r="AQ58" s="179"/>
      <c r="AR58" s="180">
        <f t="shared" si="11"/>
        <v>0</v>
      </c>
      <c r="AS58" s="179"/>
      <c r="AT58" s="179"/>
      <c r="AU58" s="179"/>
      <c r="AV58" s="180">
        <f t="shared" si="12"/>
        <v>0</v>
      </c>
      <c r="AW58" s="179"/>
      <c r="AX58" s="179"/>
      <c r="AY58" s="179"/>
      <c r="AZ58" s="180">
        <f t="shared" ref="AZ58:AZ90" si="13">(AW58-AY58)*0.4</f>
        <v>0</v>
      </c>
      <c r="BA58" s="179"/>
      <c r="BB58" s="179"/>
      <c r="BC58" s="179"/>
      <c r="BD58" s="180">
        <f>(BA58-BC58)*0.4</f>
        <v>0</v>
      </c>
      <c r="BE58" s="177"/>
      <c r="BF58" s="177"/>
      <c r="BG58" s="177"/>
      <c r="BH58" s="178">
        <f>(BE58-BG58)*0.4</f>
        <v>0</v>
      </c>
      <c r="BI58" s="177"/>
      <c r="BJ58" s="177"/>
      <c r="BK58" s="177"/>
      <c r="BL58" s="178">
        <f>(BI58-BK58)*0.35</f>
        <v>0</v>
      </c>
      <c r="BM58" s="177"/>
      <c r="BN58" s="177"/>
      <c r="BO58" s="177"/>
      <c r="BP58" s="178">
        <f>(BM58-BO58)*0.3</f>
        <v>0</v>
      </c>
      <c r="BQ58" s="177"/>
      <c r="BR58" s="177"/>
      <c r="BS58" s="177"/>
      <c r="BT58" s="178">
        <f>(BQ58-BS58)*0.25</f>
        <v>0</v>
      </c>
      <c r="BU58" s="268"/>
    </row>
    <row r="59" spans="22:73" x14ac:dyDescent="0.25">
      <c r="V59" s="267"/>
      <c r="W59" s="720"/>
      <c r="X59" s="98">
        <f t="shared" si="2"/>
        <v>42447</v>
      </c>
      <c r="Y59" s="179"/>
      <c r="Z59" s="179"/>
      <c r="AA59" s="179"/>
      <c r="AB59" s="180">
        <f t="shared" si="8"/>
        <v>0</v>
      </c>
      <c r="AC59" s="179"/>
      <c r="AD59" s="179"/>
      <c r="AE59" s="179"/>
      <c r="AF59" s="180">
        <f t="shared" si="9"/>
        <v>0</v>
      </c>
      <c r="AG59" s="179"/>
      <c r="AH59" s="179"/>
      <c r="AI59" s="179"/>
      <c r="AJ59" s="180">
        <f t="shared" si="10"/>
        <v>0</v>
      </c>
      <c r="AK59" s="179"/>
      <c r="AL59" s="179"/>
      <c r="AM59" s="179"/>
      <c r="AN59" s="180">
        <f t="shared" si="7"/>
        <v>0</v>
      </c>
      <c r="AO59" s="179"/>
      <c r="AP59" s="179"/>
      <c r="AQ59" s="179"/>
      <c r="AR59" s="180">
        <f t="shared" si="11"/>
        <v>0</v>
      </c>
      <c r="AS59" s="179"/>
      <c r="AT59" s="179"/>
      <c r="AU59" s="179"/>
      <c r="AV59" s="180">
        <f t="shared" si="12"/>
        <v>0</v>
      </c>
      <c r="AW59" s="179"/>
      <c r="AX59" s="179"/>
      <c r="AY59" s="179"/>
      <c r="AZ59" s="180">
        <f t="shared" si="13"/>
        <v>0</v>
      </c>
      <c r="BA59" s="179"/>
      <c r="BB59" s="179"/>
      <c r="BC59" s="179"/>
      <c r="BD59" s="180">
        <f t="shared" ref="BD59:BD90" si="14">(BA59-BC59)*0.4</f>
        <v>0</v>
      </c>
      <c r="BE59" s="179"/>
      <c r="BF59" s="179"/>
      <c r="BG59" s="179"/>
      <c r="BH59" s="180">
        <f>(BE59-BG59)*0.4</f>
        <v>0</v>
      </c>
      <c r="BI59" s="177"/>
      <c r="BJ59" s="177"/>
      <c r="BK59" s="177"/>
      <c r="BL59" s="178">
        <f>(BI59-BK59)*0.4</f>
        <v>0</v>
      </c>
      <c r="BM59" s="177"/>
      <c r="BN59" s="177"/>
      <c r="BO59" s="177"/>
      <c r="BP59" s="178">
        <f>(BM59-BO59)*0.35</f>
        <v>0</v>
      </c>
      <c r="BQ59" s="177"/>
      <c r="BR59" s="177"/>
      <c r="BS59" s="177"/>
      <c r="BT59" s="178">
        <f>(BQ59-BS59)*0.3</f>
        <v>0</v>
      </c>
      <c r="BU59" s="268"/>
    </row>
    <row r="60" spans="22:73" x14ac:dyDescent="0.25">
      <c r="V60" s="267"/>
      <c r="W60" s="720"/>
      <c r="X60" s="98">
        <f t="shared" si="2"/>
        <v>42478</v>
      </c>
      <c r="Y60" s="179"/>
      <c r="Z60" s="179"/>
      <c r="AA60" s="179"/>
      <c r="AB60" s="180">
        <f t="shared" si="8"/>
        <v>0</v>
      </c>
      <c r="AC60" s="179"/>
      <c r="AD60" s="179"/>
      <c r="AE60" s="179"/>
      <c r="AF60" s="180">
        <f t="shared" si="9"/>
        <v>0</v>
      </c>
      <c r="AG60" s="179"/>
      <c r="AH60" s="179"/>
      <c r="AI60" s="179"/>
      <c r="AJ60" s="180">
        <f t="shared" si="10"/>
        <v>0</v>
      </c>
      <c r="AK60" s="179"/>
      <c r="AL60" s="179"/>
      <c r="AM60" s="179"/>
      <c r="AN60" s="180">
        <f t="shared" si="7"/>
        <v>0</v>
      </c>
      <c r="AO60" s="179"/>
      <c r="AP60" s="179"/>
      <c r="AQ60" s="179"/>
      <c r="AR60" s="180">
        <f t="shared" si="11"/>
        <v>0</v>
      </c>
      <c r="AS60" s="179"/>
      <c r="AT60" s="179"/>
      <c r="AU60" s="179"/>
      <c r="AV60" s="180">
        <f t="shared" si="12"/>
        <v>0</v>
      </c>
      <c r="AW60" s="179"/>
      <c r="AX60" s="179"/>
      <c r="AY60" s="179"/>
      <c r="AZ60" s="180">
        <f t="shared" si="13"/>
        <v>0</v>
      </c>
      <c r="BA60" s="179"/>
      <c r="BB60" s="179"/>
      <c r="BC60" s="179"/>
      <c r="BD60" s="180">
        <f t="shared" si="14"/>
        <v>0</v>
      </c>
      <c r="BE60" s="179"/>
      <c r="BF60" s="179"/>
      <c r="BG60" s="179"/>
      <c r="BH60" s="180">
        <f t="shared" ref="BH60:BH90" si="15">(BE60-BG60)*0.4</f>
        <v>0</v>
      </c>
      <c r="BI60" s="179"/>
      <c r="BJ60" s="179"/>
      <c r="BK60" s="179"/>
      <c r="BL60" s="180">
        <f>(BI60-BK60)*0.4</f>
        <v>0</v>
      </c>
      <c r="BM60" s="177"/>
      <c r="BN60" s="177"/>
      <c r="BO60" s="177"/>
      <c r="BP60" s="178">
        <f>(BM60-BO60)*0.4</f>
        <v>0</v>
      </c>
      <c r="BQ60" s="177"/>
      <c r="BR60" s="177"/>
      <c r="BS60" s="177"/>
      <c r="BT60" s="178">
        <f>(BQ60-BS60)*0.35</f>
        <v>0</v>
      </c>
      <c r="BU60" s="268"/>
    </row>
    <row r="61" spans="22:73" x14ac:dyDescent="0.25">
      <c r="V61" s="267"/>
      <c r="W61" s="720"/>
      <c r="X61" s="98">
        <f t="shared" si="2"/>
        <v>42509</v>
      </c>
      <c r="Y61" s="179"/>
      <c r="Z61" s="179"/>
      <c r="AA61" s="179"/>
      <c r="AB61" s="180">
        <f t="shared" si="8"/>
        <v>0</v>
      </c>
      <c r="AC61" s="179"/>
      <c r="AD61" s="179"/>
      <c r="AE61" s="179"/>
      <c r="AF61" s="180">
        <f t="shared" si="9"/>
        <v>0</v>
      </c>
      <c r="AG61" s="179"/>
      <c r="AH61" s="179"/>
      <c r="AI61" s="179"/>
      <c r="AJ61" s="180">
        <f t="shared" si="10"/>
        <v>0</v>
      </c>
      <c r="AK61" s="179"/>
      <c r="AL61" s="179"/>
      <c r="AM61" s="179"/>
      <c r="AN61" s="180">
        <f t="shared" si="7"/>
        <v>0</v>
      </c>
      <c r="AO61" s="179"/>
      <c r="AP61" s="179"/>
      <c r="AQ61" s="179"/>
      <c r="AR61" s="180">
        <f t="shared" si="11"/>
        <v>0</v>
      </c>
      <c r="AS61" s="179"/>
      <c r="AT61" s="179"/>
      <c r="AU61" s="179"/>
      <c r="AV61" s="180">
        <f t="shared" si="12"/>
        <v>0</v>
      </c>
      <c r="AW61" s="179"/>
      <c r="AX61" s="179"/>
      <c r="AY61" s="179"/>
      <c r="AZ61" s="180">
        <f t="shared" si="13"/>
        <v>0</v>
      </c>
      <c r="BA61" s="179"/>
      <c r="BB61" s="179"/>
      <c r="BC61" s="179"/>
      <c r="BD61" s="180">
        <f t="shared" si="14"/>
        <v>0</v>
      </c>
      <c r="BE61" s="179"/>
      <c r="BF61" s="179"/>
      <c r="BG61" s="179"/>
      <c r="BH61" s="180">
        <f t="shared" si="15"/>
        <v>0</v>
      </c>
      <c r="BI61" s="179"/>
      <c r="BJ61" s="179"/>
      <c r="BK61" s="179"/>
      <c r="BL61" s="180">
        <f t="shared" ref="BL61:BL90" si="16">(BI61-BK61)*0.4</f>
        <v>0</v>
      </c>
      <c r="BM61" s="179"/>
      <c r="BN61" s="179"/>
      <c r="BO61" s="179"/>
      <c r="BP61" s="180">
        <f>(BM61-BO61)*0.4</f>
        <v>0</v>
      </c>
      <c r="BQ61" s="177"/>
      <c r="BR61" s="177"/>
      <c r="BS61" s="177"/>
      <c r="BT61" s="178">
        <f>(BQ61-BS61)*0.4</f>
        <v>0</v>
      </c>
      <c r="BU61" s="268"/>
    </row>
    <row r="62" spans="22:73" x14ac:dyDescent="0.25">
      <c r="V62" s="296"/>
      <c r="W62" s="720"/>
      <c r="X62" s="98">
        <f t="shared" si="2"/>
        <v>42540</v>
      </c>
      <c r="Y62" s="179"/>
      <c r="Z62" s="179"/>
      <c r="AA62" s="179"/>
      <c r="AB62" s="180">
        <f t="shared" si="8"/>
        <v>0</v>
      </c>
      <c r="AC62" s="179"/>
      <c r="AD62" s="179"/>
      <c r="AE62" s="179"/>
      <c r="AF62" s="180">
        <f t="shared" si="9"/>
        <v>0</v>
      </c>
      <c r="AG62" s="179"/>
      <c r="AH62" s="179"/>
      <c r="AI62" s="179"/>
      <c r="AJ62" s="180">
        <f t="shared" si="10"/>
        <v>0</v>
      </c>
      <c r="AK62" s="179"/>
      <c r="AL62" s="179"/>
      <c r="AM62" s="179"/>
      <c r="AN62" s="180">
        <f t="shared" si="7"/>
        <v>0</v>
      </c>
      <c r="AO62" s="179"/>
      <c r="AP62" s="179"/>
      <c r="AQ62" s="179"/>
      <c r="AR62" s="180">
        <f t="shared" si="11"/>
        <v>0</v>
      </c>
      <c r="AS62" s="179"/>
      <c r="AT62" s="179"/>
      <c r="AU62" s="179"/>
      <c r="AV62" s="180">
        <f t="shared" si="12"/>
        <v>0</v>
      </c>
      <c r="AW62" s="179"/>
      <c r="AX62" s="179"/>
      <c r="AY62" s="179"/>
      <c r="AZ62" s="180">
        <f t="shared" si="13"/>
        <v>0</v>
      </c>
      <c r="BA62" s="179"/>
      <c r="BB62" s="179"/>
      <c r="BC62" s="179"/>
      <c r="BD62" s="180">
        <f t="shared" si="14"/>
        <v>0</v>
      </c>
      <c r="BE62" s="179"/>
      <c r="BF62" s="179"/>
      <c r="BG62" s="179"/>
      <c r="BH62" s="180">
        <f t="shared" si="15"/>
        <v>0</v>
      </c>
      <c r="BI62" s="179"/>
      <c r="BJ62" s="179"/>
      <c r="BK62" s="179"/>
      <c r="BL62" s="180">
        <f t="shared" si="16"/>
        <v>0</v>
      </c>
      <c r="BM62" s="179"/>
      <c r="BN62" s="179"/>
      <c r="BO62" s="179"/>
      <c r="BP62" s="180">
        <f t="shared" ref="BP62:BP90" si="17">(BM62-BO62)*0.4</f>
        <v>0</v>
      </c>
      <c r="BQ62" s="179"/>
      <c r="BR62" s="179"/>
      <c r="BS62" s="179"/>
      <c r="BT62" s="180">
        <f>(BQ62-BS62)*0.4</f>
        <v>0</v>
      </c>
      <c r="BU62" s="268"/>
    </row>
    <row r="63" spans="22:73" x14ac:dyDescent="0.25">
      <c r="V63" s="267"/>
      <c r="W63" s="720"/>
      <c r="X63" s="98">
        <f t="shared" si="2"/>
        <v>42571</v>
      </c>
      <c r="Y63" s="179"/>
      <c r="Z63" s="179"/>
      <c r="AA63" s="179"/>
      <c r="AB63" s="180">
        <f t="shared" si="8"/>
        <v>0</v>
      </c>
      <c r="AC63" s="179"/>
      <c r="AD63" s="179"/>
      <c r="AE63" s="179"/>
      <c r="AF63" s="180">
        <f t="shared" si="9"/>
        <v>0</v>
      </c>
      <c r="AG63" s="179"/>
      <c r="AH63" s="179"/>
      <c r="AI63" s="179"/>
      <c r="AJ63" s="180">
        <f t="shared" si="10"/>
        <v>0</v>
      </c>
      <c r="AK63" s="179"/>
      <c r="AL63" s="179"/>
      <c r="AM63" s="179"/>
      <c r="AN63" s="180">
        <f t="shared" si="7"/>
        <v>0</v>
      </c>
      <c r="AO63" s="179"/>
      <c r="AP63" s="179"/>
      <c r="AQ63" s="179"/>
      <c r="AR63" s="180">
        <f t="shared" si="11"/>
        <v>0</v>
      </c>
      <c r="AS63" s="179"/>
      <c r="AT63" s="179"/>
      <c r="AU63" s="179"/>
      <c r="AV63" s="180">
        <f t="shared" si="12"/>
        <v>0</v>
      </c>
      <c r="AW63" s="179"/>
      <c r="AX63" s="179"/>
      <c r="AY63" s="179"/>
      <c r="AZ63" s="180">
        <f t="shared" si="13"/>
        <v>0</v>
      </c>
      <c r="BA63" s="179"/>
      <c r="BB63" s="179"/>
      <c r="BC63" s="179"/>
      <c r="BD63" s="180">
        <f t="shared" si="14"/>
        <v>0</v>
      </c>
      <c r="BE63" s="179"/>
      <c r="BF63" s="179"/>
      <c r="BG63" s="179"/>
      <c r="BH63" s="180">
        <f t="shared" si="15"/>
        <v>0</v>
      </c>
      <c r="BI63" s="179"/>
      <c r="BJ63" s="179"/>
      <c r="BK63" s="179"/>
      <c r="BL63" s="180">
        <f t="shared" si="16"/>
        <v>0</v>
      </c>
      <c r="BM63" s="179"/>
      <c r="BN63" s="179"/>
      <c r="BO63" s="179"/>
      <c r="BP63" s="180">
        <f t="shared" si="17"/>
        <v>0</v>
      </c>
      <c r="BQ63" s="179"/>
      <c r="BR63" s="179"/>
      <c r="BS63" s="179"/>
      <c r="BT63" s="180">
        <f t="shared" ref="BT63:BT90" si="18">(BQ63-BS63)*0.4</f>
        <v>0</v>
      </c>
      <c r="BU63" s="268"/>
    </row>
    <row r="64" spans="22:73" x14ac:dyDescent="0.25">
      <c r="V64" s="267"/>
      <c r="W64" s="720"/>
      <c r="X64" s="98">
        <f t="shared" si="2"/>
        <v>42602</v>
      </c>
      <c r="Y64" s="179"/>
      <c r="Z64" s="179"/>
      <c r="AA64" s="179"/>
      <c r="AB64" s="180">
        <f t="shared" si="8"/>
        <v>0</v>
      </c>
      <c r="AC64" s="179"/>
      <c r="AD64" s="179"/>
      <c r="AE64" s="179"/>
      <c r="AF64" s="180">
        <f t="shared" si="9"/>
        <v>0</v>
      </c>
      <c r="AG64" s="179"/>
      <c r="AH64" s="179"/>
      <c r="AI64" s="179"/>
      <c r="AJ64" s="180">
        <f t="shared" si="10"/>
        <v>0</v>
      </c>
      <c r="AK64" s="179"/>
      <c r="AL64" s="179"/>
      <c r="AM64" s="179"/>
      <c r="AN64" s="180">
        <f t="shared" si="7"/>
        <v>0</v>
      </c>
      <c r="AO64" s="179"/>
      <c r="AP64" s="179"/>
      <c r="AQ64" s="179"/>
      <c r="AR64" s="180">
        <f t="shared" si="11"/>
        <v>0</v>
      </c>
      <c r="AS64" s="179"/>
      <c r="AT64" s="179"/>
      <c r="AU64" s="179"/>
      <c r="AV64" s="180">
        <f t="shared" si="12"/>
        <v>0</v>
      </c>
      <c r="AW64" s="179"/>
      <c r="AX64" s="179"/>
      <c r="AY64" s="179"/>
      <c r="AZ64" s="180">
        <f t="shared" si="13"/>
        <v>0</v>
      </c>
      <c r="BA64" s="179"/>
      <c r="BB64" s="179"/>
      <c r="BC64" s="179"/>
      <c r="BD64" s="180">
        <f t="shared" si="14"/>
        <v>0</v>
      </c>
      <c r="BE64" s="179"/>
      <c r="BF64" s="179"/>
      <c r="BG64" s="179"/>
      <c r="BH64" s="180">
        <f t="shared" si="15"/>
        <v>0</v>
      </c>
      <c r="BI64" s="179"/>
      <c r="BJ64" s="179"/>
      <c r="BK64" s="179"/>
      <c r="BL64" s="180">
        <f t="shared" si="16"/>
        <v>0</v>
      </c>
      <c r="BM64" s="179"/>
      <c r="BN64" s="179"/>
      <c r="BO64" s="179"/>
      <c r="BP64" s="180">
        <f t="shared" si="17"/>
        <v>0</v>
      </c>
      <c r="BQ64" s="179"/>
      <c r="BR64" s="179"/>
      <c r="BS64" s="179"/>
      <c r="BT64" s="180">
        <f t="shared" si="18"/>
        <v>0</v>
      </c>
      <c r="BU64" s="268"/>
    </row>
    <row r="65" spans="22:73" x14ac:dyDescent="0.25">
      <c r="V65" s="267"/>
      <c r="W65" s="720"/>
      <c r="X65" s="98">
        <f t="shared" si="2"/>
        <v>42633</v>
      </c>
      <c r="Y65" s="179"/>
      <c r="Z65" s="179"/>
      <c r="AA65" s="179"/>
      <c r="AB65" s="180">
        <f t="shared" si="8"/>
        <v>0</v>
      </c>
      <c r="AC65" s="179"/>
      <c r="AD65" s="179"/>
      <c r="AE65" s="179"/>
      <c r="AF65" s="180">
        <f t="shared" si="9"/>
        <v>0</v>
      </c>
      <c r="AG65" s="179"/>
      <c r="AH65" s="179"/>
      <c r="AI65" s="179"/>
      <c r="AJ65" s="180">
        <f t="shared" si="10"/>
        <v>0</v>
      </c>
      <c r="AK65" s="179"/>
      <c r="AL65" s="179"/>
      <c r="AM65" s="179"/>
      <c r="AN65" s="180">
        <f t="shared" si="7"/>
        <v>0</v>
      </c>
      <c r="AO65" s="179"/>
      <c r="AP65" s="179"/>
      <c r="AQ65" s="179"/>
      <c r="AR65" s="180">
        <f t="shared" si="11"/>
        <v>0</v>
      </c>
      <c r="AS65" s="179"/>
      <c r="AT65" s="179"/>
      <c r="AU65" s="179"/>
      <c r="AV65" s="180">
        <f t="shared" si="12"/>
        <v>0</v>
      </c>
      <c r="AW65" s="179"/>
      <c r="AX65" s="179"/>
      <c r="AY65" s="179"/>
      <c r="AZ65" s="180">
        <f t="shared" si="13"/>
        <v>0</v>
      </c>
      <c r="BA65" s="179"/>
      <c r="BB65" s="179"/>
      <c r="BC65" s="179"/>
      <c r="BD65" s="180">
        <f t="shared" si="14"/>
        <v>0</v>
      </c>
      <c r="BE65" s="179"/>
      <c r="BF65" s="179"/>
      <c r="BG65" s="179"/>
      <c r="BH65" s="180">
        <f t="shared" si="15"/>
        <v>0</v>
      </c>
      <c r="BI65" s="179"/>
      <c r="BJ65" s="179"/>
      <c r="BK65" s="179"/>
      <c r="BL65" s="180">
        <f t="shared" si="16"/>
        <v>0</v>
      </c>
      <c r="BM65" s="179"/>
      <c r="BN65" s="179"/>
      <c r="BO65" s="179"/>
      <c r="BP65" s="180">
        <f t="shared" si="17"/>
        <v>0</v>
      </c>
      <c r="BQ65" s="179"/>
      <c r="BR65" s="179"/>
      <c r="BS65" s="179"/>
      <c r="BT65" s="180">
        <f t="shared" si="18"/>
        <v>0</v>
      </c>
      <c r="BU65" s="230"/>
    </row>
    <row r="66" spans="22:73" x14ac:dyDescent="0.25">
      <c r="V66" s="267"/>
      <c r="W66" s="720"/>
      <c r="X66" s="98">
        <f t="shared" si="2"/>
        <v>42664</v>
      </c>
      <c r="Y66" s="179"/>
      <c r="Z66" s="179"/>
      <c r="AA66" s="179"/>
      <c r="AB66" s="180">
        <f>(Y66-AA66)*0.4</f>
        <v>0</v>
      </c>
      <c r="AC66" s="179"/>
      <c r="AD66" s="179"/>
      <c r="AE66" s="179"/>
      <c r="AF66" s="180">
        <f t="shared" si="9"/>
        <v>0</v>
      </c>
      <c r="AG66" s="179"/>
      <c r="AH66" s="179"/>
      <c r="AI66" s="179"/>
      <c r="AJ66" s="180">
        <f t="shared" si="10"/>
        <v>0</v>
      </c>
      <c r="AK66" s="179"/>
      <c r="AL66" s="179"/>
      <c r="AM66" s="179"/>
      <c r="AN66" s="180">
        <f t="shared" si="7"/>
        <v>0</v>
      </c>
      <c r="AO66" s="179"/>
      <c r="AP66" s="179"/>
      <c r="AQ66" s="179"/>
      <c r="AR66" s="180">
        <f t="shared" si="11"/>
        <v>0</v>
      </c>
      <c r="AS66" s="179"/>
      <c r="AT66" s="179"/>
      <c r="AU66" s="179"/>
      <c r="AV66" s="180">
        <f t="shared" si="12"/>
        <v>0</v>
      </c>
      <c r="AW66" s="179"/>
      <c r="AX66" s="179"/>
      <c r="AY66" s="179"/>
      <c r="AZ66" s="180">
        <f t="shared" si="13"/>
        <v>0</v>
      </c>
      <c r="BA66" s="179"/>
      <c r="BB66" s="179"/>
      <c r="BC66" s="179"/>
      <c r="BD66" s="180">
        <f t="shared" si="14"/>
        <v>0</v>
      </c>
      <c r="BE66" s="179"/>
      <c r="BF66" s="179"/>
      <c r="BG66" s="179"/>
      <c r="BH66" s="180">
        <f t="shared" si="15"/>
        <v>0</v>
      </c>
      <c r="BI66" s="179"/>
      <c r="BJ66" s="179"/>
      <c r="BK66" s="179"/>
      <c r="BL66" s="180">
        <f>(BI66-BK66)*0.4</f>
        <v>0</v>
      </c>
      <c r="BM66" s="179"/>
      <c r="BN66" s="179"/>
      <c r="BO66" s="179"/>
      <c r="BP66" s="180">
        <f t="shared" si="17"/>
        <v>0</v>
      </c>
      <c r="BQ66" s="179"/>
      <c r="BR66" s="179"/>
      <c r="BS66" s="179"/>
      <c r="BT66" s="180">
        <f t="shared" si="18"/>
        <v>0</v>
      </c>
      <c r="BU66" s="268"/>
    </row>
    <row r="67" spans="22:73" x14ac:dyDescent="0.25">
      <c r="V67" s="267"/>
      <c r="W67" s="720"/>
      <c r="X67" s="98">
        <f t="shared" si="2"/>
        <v>42695</v>
      </c>
      <c r="Y67" s="179"/>
      <c r="Z67" s="179"/>
      <c r="AA67" s="179"/>
      <c r="AB67" s="180">
        <f t="shared" ref="AB67:AB90" si="19">(Y67-AA67)*0.4</f>
        <v>0</v>
      </c>
      <c r="AC67" s="179"/>
      <c r="AD67" s="179"/>
      <c r="AE67" s="179"/>
      <c r="AF67" s="180">
        <f t="shared" si="9"/>
        <v>0</v>
      </c>
      <c r="AG67" s="179"/>
      <c r="AH67" s="179"/>
      <c r="AI67" s="179"/>
      <c r="AJ67" s="180">
        <f t="shared" si="10"/>
        <v>0</v>
      </c>
      <c r="AK67" s="179"/>
      <c r="AL67" s="179"/>
      <c r="AM67" s="179"/>
      <c r="AN67" s="180">
        <f t="shared" si="7"/>
        <v>0</v>
      </c>
      <c r="AO67" s="179"/>
      <c r="AP67" s="179"/>
      <c r="AQ67" s="179"/>
      <c r="AR67" s="180">
        <f t="shared" si="11"/>
        <v>0</v>
      </c>
      <c r="AS67" s="179"/>
      <c r="AT67" s="179"/>
      <c r="AU67" s="179"/>
      <c r="AV67" s="180">
        <f t="shared" si="12"/>
        <v>0</v>
      </c>
      <c r="AW67" s="179"/>
      <c r="AX67" s="179"/>
      <c r="AY67" s="179"/>
      <c r="AZ67" s="180">
        <f t="shared" si="13"/>
        <v>0</v>
      </c>
      <c r="BA67" s="179"/>
      <c r="BB67" s="179"/>
      <c r="BC67" s="179"/>
      <c r="BD67" s="180">
        <f t="shared" si="14"/>
        <v>0</v>
      </c>
      <c r="BE67" s="179"/>
      <c r="BF67" s="179"/>
      <c r="BG67" s="179"/>
      <c r="BH67" s="180">
        <f t="shared" si="15"/>
        <v>0</v>
      </c>
      <c r="BI67" s="179"/>
      <c r="BJ67" s="179"/>
      <c r="BK67" s="179"/>
      <c r="BL67" s="180">
        <f t="shared" si="16"/>
        <v>0</v>
      </c>
      <c r="BM67" s="179"/>
      <c r="BN67" s="179"/>
      <c r="BO67" s="179"/>
      <c r="BP67" s="180">
        <f t="shared" si="17"/>
        <v>0</v>
      </c>
      <c r="BQ67" s="179"/>
      <c r="BR67" s="179"/>
      <c r="BS67" s="179"/>
      <c r="BT67" s="180">
        <f t="shared" si="18"/>
        <v>0</v>
      </c>
      <c r="BU67" s="268"/>
    </row>
    <row r="68" spans="22:73" x14ac:dyDescent="0.25">
      <c r="V68" s="267"/>
      <c r="W68" s="720"/>
      <c r="X68" s="98">
        <f t="shared" si="2"/>
        <v>42726</v>
      </c>
      <c r="Y68" s="179"/>
      <c r="Z68" s="179"/>
      <c r="AA68" s="179"/>
      <c r="AB68" s="180">
        <f t="shared" si="19"/>
        <v>0</v>
      </c>
      <c r="AC68" s="179"/>
      <c r="AD68" s="179"/>
      <c r="AE68" s="179"/>
      <c r="AF68" s="180">
        <f t="shared" si="9"/>
        <v>0</v>
      </c>
      <c r="AG68" s="179"/>
      <c r="AH68" s="179"/>
      <c r="AI68" s="179"/>
      <c r="AJ68" s="180">
        <f t="shared" si="10"/>
        <v>0</v>
      </c>
      <c r="AK68" s="179"/>
      <c r="AL68" s="179"/>
      <c r="AM68" s="179"/>
      <c r="AN68" s="180">
        <f t="shared" si="7"/>
        <v>0</v>
      </c>
      <c r="AO68" s="179"/>
      <c r="AP68" s="179"/>
      <c r="AQ68" s="179"/>
      <c r="AR68" s="180">
        <f t="shared" si="11"/>
        <v>0</v>
      </c>
      <c r="AS68" s="179"/>
      <c r="AT68" s="179"/>
      <c r="AU68" s="179"/>
      <c r="AV68" s="180">
        <f t="shared" si="12"/>
        <v>0</v>
      </c>
      <c r="AW68" s="179"/>
      <c r="AX68" s="179"/>
      <c r="AY68" s="179"/>
      <c r="AZ68" s="180">
        <f t="shared" si="13"/>
        <v>0</v>
      </c>
      <c r="BA68" s="179"/>
      <c r="BB68" s="179"/>
      <c r="BC68" s="179"/>
      <c r="BD68" s="180">
        <f t="shared" si="14"/>
        <v>0</v>
      </c>
      <c r="BE68" s="179"/>
      <c r="BF68" s="179"/>
      <c r="BG68" s="179"/>
      <c r="BH68" s="180">
        <f t="shared" si="15"/>
        <v>0</v>
      </c>
      <c r="BI68" s="179"/>
      <c r="BJ68" s="179"/>
      <c r="BK68" s="179"/>
      <c r="BL68" s="180">
        <f t="shared" si="16"/>
        <v>0</v>
      </c>
      <c r="BM68" s="179"/>
      <c r="BN68" s="179"/>
      <c r="BO68" s="179"/>
      <c r="BP68" s="180">
        <f t="shared" si="17"/>
        <v>0</v>
      </c>
      <c r="BQ68" s="179"/>
      <c r="BR68" s="179"/>
      <c r="BS68" s="179"/>
      <c r="BT68" s="180">
        <f t="shared" si="18"/>
        <v>0</v>
      </c>
      <c r="BU68" s="268"/>
    </row>
    <row r="69" spans="22:73" x14ac:dyDescent="0.25">
      <c r="V69" s="267"/>
      <c r="W69" s="720"/>
      <c r="X69" s="98">
        <f t="shared" si="2"/>
        <v>42757</v>
      </c>
      <c r="Y69" s="179"/>
      <c r="Z69" s="179"/>
      <c r="AA69" s="179"/>
      <c r="AB69" s="180">
        <f t="shared" si="19"/>
        <v>0</v>
      </c>
      <c r="AC69" s="179"/>
      <c r="AD69" s="179"/>
      <c r="AE69" s="179"/>
      <c r="AF69" s="180">
        <f t="shared" si="9"/>
        <v>0</v>
      </c>
      <c r="AG69" s="179"/>
      <c r="AH69" s="179"/>
      <c r="AI69" s="179"/>
      <c r="AJ69" s="180">
        <f t="shared" si="10"/>
        <v>0</v>
      </c>
      <c r="AK69" s="179"/>
      <c r="AL69" s="179"/>
      <c r="AM69" s="179"/>
      <c r="AN69" s="180">
        <f t="shared" si="7"/>
        <v>0</v>
      </c>
      <c r="AO69" s="179"/>
      <c r="AP69" s="179"/>
      <c r="AQ69" s="179"/>
      <c r="AR69" s="180">
        <f t="shared" si="11"/>
        <v>0</v>
      </c>
      <c r="AS69" s="179"/>
      <c r="AT69" s="179"/>
      <c r="AU69" s="179"/>
      <c r="AV69" s="180">
        <f t="shared" si="12"/>
        <v>0</v>
      </c>
      <c r="AW69" s="179"/>
      <c r="AX69" s="179"/>
      <c r="AY69" s="179"/>
      <c r="AZ69" s="180">
        <f t="shared" si="13"/>
        <v>0</v>
      </c>
      <c r="BA69" s="179"/>
      <c r="BB69" s="179"/>
      <c r="BC69" s="179"/>
      <c r="BD69" s="180">
        <f t="shared" si="14"/>
        <v>0</v>
      </c>
      <c r="BE69" s="179"/>
      <c r="BF69" s="179"/>
      <c r="BG69" s="179"/>
      <c r="BH69" s="180">
        <f t="shared" si="15"/>
        <v>0</v>
      </c>
      <c r="BI69" s="179"/>
      <c r="BJ69" s="179"/>
      <c r="BK69" s="179"/>
      <c r="BL69" s="180">
        <f t="shared" si="16"/>
        <v>0</v>
      </c>
      <c r="BM69" s="179"/>
      <c r="BN69" s="179"/>
      <c r="BO69" s="179"/>
      <c r="BP69" s="180">
        <f t="shared" si="17"/>
        <v>0</v>
      </c>
      <c r="BQ69" s="179"/>
      <c r="BR69" s="179"/>
      <c r="BS69" s="179"/>
      <c r="BT69" s="180">
        <f t="shared" si="18"/>
        <v>0</v>
      </c>
      <c r="BU69" s="268"/>
    </row>
    <row r="70" spans="22:73" ht="15" customHeight="1" x14ac:dyDescent="0.25">
      <c r="V70" s="267"/>
      <c r="W70" s="720"/>
      <c r="X70" s="98">
        <f t="shared" si="2"/>
        <v>42788</v>
      </c>
      <c r="Y70" s="179"/>
      <c r="Z70" s="179"/>
      <c r="AA70" s="179"/>
      <c r="AB70" s="180">
        <f t="shared" si="19"/>
        <v>0</v>
      </c>
      <c r="AC70" s="179"/>
      <c r="AD70" s="179"/>
      <c r="AE70" s="179"/>
      <c r="AF70" s="180">
        <f t="shared" si="9"/>
        <v>0</v>
      </c>
      <c r="AG70" s="179"/>
      <c r="AH70" s="179"/>
      <c r="AI70" s="179"/>
      <c r="AJ70" s="180">
        <f t="shared" si="10"/>
        <v>0</v>
      </c>
      <c r="AK70" s="179"/>
      <c r="AL70" s="179"/>
      <c r="AM70" s="179"/>
      <c r="AN70" s="180">
        <f t="shared" si="7"/>
        <v>0</v>
      </c>
      <c r="AO70" s="179"/>
      <c r="AP70" s="179"/>
      <c r="AQ70" s="179"/>
      <c r="AR70" s="180">
        <f t="shared" si="11"/>
        <v>0</v>
      </c>
      <c r="AS70" s="179"/>
      <c r="AT70" s="179"/>
      <c r="AU70" s="179"/>
      <c r="AV70" s="180">
        <f t="shared" si="12"/>
        <v>0</v>
      </c>
      <c r="AW70" s="179"/>
      <c r="AX70" s="179"/>
      <c r="AY70" s="179"/>
      <c r="AZ70" s="180">
        <f t="shared" si="13"/>
        <v>0</v>
      </c>
      <c r="BA70" s="179"/>
      <c r="BB70" s="179"/>
      <c r="BC70" s="179"/>
      <c r="BD70" s="180">
        <f t="shared" si="14"/>
        <v>0</v>
      </c>
      <c r="BE70" s="179"/>
      <c r="BF70" s="179"/>
      <c r="BG70" s="179"/>
      <c r="BH70" s="180">
        <f t="shared" si="15"/>
        <v>0</v>
      </c>
      <c r="BI70" s="179"/>
      <c r="BJ70" s="179"/>
      <c r="BK70" s="179"/>
      <c r="BL70" s="180">
        <f t="shared" si="16"/>
        <v>0</v>
      </c>
      <c r="BM70" s="179"/>
      <c r="BN70" s="179"/>
      <c r="BO70" s="179"/>
      <c r="BP70" s="180">
        <f t="shared" si="17"/>
        <v>0</v>
      </c>
      <c r="BQ70" s="179"/>
      <c r="BR70" s="179"/>
      <c r="BS70" s="179"/>
      <c r="BT70" s="180">
        <f t="shared" si="18"/>
        <v>0</v>
      </c>
      <c r="BU70" s="268"/>
    </row>
    <row r="71" spans="22:73" x14ac:dyDescent="0.25">
      <c r="V71" s="267"/>
      <c r="W71" s="720"/>
      <c r="X71" s="98">
        <f t="shared" si="2"/>
        <v>42819</v>
      </c>
      <c r="Y71" s="179"/>
      <c r="Z71" s="179"/>
      <c r="AA71" s="179"/>
      <c r="AB71" s="180">
        <f t="shared" si="19"/>
        <v>0</v>
      </c>
      <c r="AC71" s="179"/>
      <c r="AD71" s="179"/>
      <c r="AE71" s="179"/>
      <c r="AF71" s="180">
        <f t="shared" si="9"/>
        <v>0</v>
      </c>
      <c r="AG71" s="179"/>
      <c r="AH71" s="179"/>
      <c r="AI71" s="179"/>
      <c r="AJ71" s="180">
        <f t="shared" si="10"/>
        <v>0</v>
      </c>
      <c r="AK71" s="179"/>
      <c r="AL71" s="179"/>
      <c r="AM71" s="179"/>
      <c r="AN71" s="180">
        <f t="shared" si="7"/>
        <v>0</v>
      </c>
      <c r="AO71" s="179"/>
      <c r="AP71" s="179"/>
      <c r="AQ71" s="179"/>
      <c r="AR71" s="180">
        <f t="shared" si="11"/>
        <v>0</v>
      </c>
      <c r="AS71" s="179"/>
      <c r="AT71" s="179"/>
      <c r="AU71" s="179"/>
      <c r="AV71" s="180">
        <f t="shared" si="12"/>
        <v>0</v>
      </c>
      <c r="AW71" s="179"/>
      <c r="AX71" s="179"/>
      <c r="AY71" s="179"/>
      <c r="AZ71" s="180">
        <f t="shared" si="13"/>
        <v>0</v>
      </c>
      <c r="BA71" s="179"/>
      <c r="BB71" s="179"/>
      <c r="BC71" s="179"/>
      <c r="BD71" s="180">
        <f t="shared" si="14"/>
        <v>0</v>
      </c>
      <c r="BE71" s="179"/>
      <c r="BF71" s="179"/>
      <c r="BG71" s="179"/>
      <c r="BH71" s="180">
        <f t="shared" si="15"/>
        <v>0</v>
      </c>
      <c r="BI71" s="179"/>
      <c r="BJ71" s="179"/>
      <c r="BK71" s="179"/>
      <c r="BL71" s="180">
        <f t="shared" si="16"/>
        <v>0</v>
      </c>
      <c r="BM71" s="179"/>
      <c r="BN71" s="179"/>
      <c r="BO71" s="179"/>
      <c r="BP71" s="180">
        <f t="shared" si="17"/>
        <v>0</v>
      </c>
      <c r="BQ71" s="179"/>
      <c r="BR71" s="179"/>
      <c r="BS71" s="179"/>
      <c r="BT71" s="180">
        <f t="shared" si="18"/>
        <v>0</v>
      </c>
      <c r="BU71" s="268"/>
    </row>
    <row r="72" spans="22:73" s="351" customFormat="1" x14ac:dyDescent="0.25">
      <c r="V72" s="267"/>
      <c r="W72" s="720"/>
      <c r="X72" s="98">
        <f t="shared" si="2"/>
        <v>42850</v>
      </c>
      <c r="Y72" s="179"/>
      <c r="Z72" s="179"/>
      <c r="AA72" s="179"/>
      <c r="AB72" s="180">
        <f t="shared" si="19"/>
        <v>0</v>
      </c>
      <c r="AC72" s="179"/>
      <c r="AD72" s="179"/>
      <c r="AE72" s="179"/>
      <c r="AF72" s="180">
        <f t="shared" si="9"/>
        <v>0</v>
      </c>
      <c r="AG72" s="179"/>
      <c r="AH72" s="179"/>
      <c r="AI72" s="179"/>
      <c r="AJ72" s="180">
        <f t="shared" si="10"/>
        <v>0</v>
      </c>
      <c r="AK72" s="179"/>
      <c r="AL72" s="179"/>
      <c r="AM72" s="179"/>
      <c r="AN72" s="180">
        <f t="shared" si="7"/>
        <v>0</v>
      </c>
      <c r="AO72" s="179"/>
      <c r="AP72" s="179"/>
      <c r="AQ72" s="179"/>
      <c r="AR72" s="180">
        <f t="shared" si="11"/>
        <v>0</v>
      </c>
      <c r="AS72" s="179"/>
      <c r="AT72" s="179"/>
      <c r="AU72" s="179"/>
      <c r="AV72" s="180">
        <f t="shared" si="12"/>
        <v>0</v>
      </c>
      <c r="AW72" s="179"/>
      <c r="AX72" s="179"/>
      <c r="AY72" s="179"/>
      <c r="AZ72" s="180">
        <f t="shared" si="13"/>
        <v>0</v>
      </c>
      <c r="BA72" s="179"/>
      <c r="BB72" s="179"/>
      <c r="BC72" s="179"/>
      <c r="BD72" s="180">
        <f t="shared" si="14"/>
        <v>0</v>
      </c>
      <c r="BE72" s="179"/>
      <c r="BF72" s="179"/>
      <c r="BG72" s="179"/>
      <c r="BH72" s="180">
        <f t="shared" si="15"/>
        <v>0</v>
      </c>
      <c r="BI72" s="179"/>
      <c r="BJ72" s="179"/>
      <c r="BK72" s="179"/>
      <c r="BL72" s="180">
        <f t="shared" si="16"/>
        <v>0</v>
      </c>
      <c r="BM72" s="179"/>
      <c r="BN72" s="179"/>
      <c r="BO72" s="179"/>
      <c r="BP72" s="180">
        <f t="shared" si="17"/>
        <v>0</v>
      </c>
      <c r="BQ72" s="179"/>
      <c r="BR72" s="179"/>
      <c r="BS72" s="179"/>
      <c r="BT72" s="180">
        <f t="shared" si="18"/>
        <v>0</v>
      </c>
      <c r="BU72" s="268"/>
    </row>
    <row r="73" spans="22:73" s="351" customFormat="1" x14ac:dyDescent="0.25">
      <c r="V73" s="267"/>
      <c r="W73" s="720"/>
      <c r="X73" s="98">
        <f t="shared" si="2"/>
        <v>42881</v>
      </c>
      <c r="Y73" s="179"/>
      <c r="Z73" s="179"/>
      <c r="AA73" s="179"/>
      <c r="AB73" s="180">
        <f t="shared" si="19"/>
        <v>0</v>
      </c>
      <c r="AC73" s="179"/>
      <c r="AD73" s="179"/>
      <c r="AE73" s="179"/>
      <c r="AF73" s="180">
        <f t="shared" si="9"/>
        <v>0</v>
      </c>
      <c r="AG73" s="179"/>
      <c r="AH73" s="179"/>
      <c r="AI73" s="179"/>
      <c r="AJ73" s="180">
        <f t="shared" si="10"/>
        <v>0</v>
      </c>
      <c r="AK73" s="179"/>
      <c r="AL73" s="179"/>
      <c r="AM73" s="179"/>
      <c r="AN73" s="180">
        <f t="shared" si="7"/>
        <v>0</v>
      </c>
      <c r="AO73" s="179"/>
      <c r="AP73" s="179"/>
      <c r="AQ73" s="179"/>
      <c r="AR73" s="180">
        <f t="shared" si="11"/>
        <v>0</v>
      </c>
      <c r="AS73" s="179"/>
      <c r="AT73" s="179"/>
      <c r="AU73" s="179"/>
      <c r="AV73" s="180">
        <f t="shared" si="12"/>
        <v>0</v>
      </c>
      <c r="AW73" s="179"/>
      <c r="AX73" s="179"/>
      <c r="AY73" s="179"/>
      <c r="AZ73" s="180">
        <f t="shared" si="13"/>
        <v>0</v>
      </c>
      <c r="BA73" s="179"/>
      <c r="BB73" s="179"/>
      <c r="BC73" s="179"/>
      <c r="BD73" s="180">
        <f t="shared" si="14"/>
        <v>0</v>
      </c>
      <c r="BE73" s="179"/>
      <c r="BF73" s="179"/>
      <c r="BG73" s="179"/>
      <c r="BH73" s="180">
        <f t="shared" si="15"/>
        <v>0</v>
      </c>
      <c r="BI73" s="179"/>
      <c r="BJ73" s="179"/>
      <c r="BK73" s="179"/>
      <c r="BL73" s="180">
        <f t="shared" si="16"/>
        <v>0</v>
      </c>
      <c r="BM73" s="179"/>
      <c r="BN73" s="179"/>
      <c r="BO73" s="179"/>
      <c r="BP73" s="180">
        <f t="shared" si="17"/>
        <v>0</v>
      </c>
      <c r="BQ73" s="179"/>
      <c r="BR73" s="179"/>
      <c r="BS73" s="179"/>
      <c r="BT73" s="180">
        <f t="shared" si="18"/>
        <v>0</v>
      </c>
      <c r="BU73" s="268"/>
    </row>
    <row r="74" spans="22:73" s="351" customFormat="1" x14ac:dyDescent="0.25">
      <c r="V74" s="267"/>
      <c r="W74" s="720"/>
      <c r="X74" s="98">
        <f t="shared" si="2"/>
        <v>42912</v>
      </c>
      <c r="Y74" s="179"/>
      <c r="Z74" s="179"/>
      <c r="AA74" s="179"/>
      <c r="AB74" s="180">
        <f t="shared" si="19"/>
        <v>0</v>
      </c>
      <c r="AC74" s="179"/>
      <c r="AD74" s="179"/>
      <c r="AE74" s="179"/>
      <c r="AF74" s="180">
        <f t="shared" si="9"/>
        <v>0</v>
      </c>
      <c r="AG74" s="179"/>
      <c r="AH74" s="179"/>
      <c r="AI74" s="179"/>
      <c r="AJ74" s="180">
        <f t="shared" si="10"/>
        <v>0</v>
      </c>
      <c r="AK74" s="179"/>
      <c r="AL74" s="179"/>
      <c r="AM74" s="179"/>
      <c r="AN74" s="180">
        <f t="shared" si="7"/>
        <v>0</v>
      </c>
      <c r="AO74" s="179"/>
      <c r="AP74" s="179"/>
      <c r="AQ74" s="179"/>
      <c r="AR74" s="180">
        <f t="shared" si="11"/>
        <v>0</v>
      </c>
      <c r="AS74" s="179"/>
      <c r="AT74" s="179"/>
      <c r="AU74" s="179"/>
      <c r="AV74" s="180">
        <f t="shared" si="12"/>
        <v>0</v>
      </c>
      <c r="AW74" s="179"/>
      <c r="AX74" s="179"/>
      <c r="AY74" s="179"/>
      <c r="AZ74" s="180">
        <f t="shared" si="13"/>
        <v>0</v>
      </c>
      <c r="BA74" s="179"/>
      <c r="BB74" s="179"/>
      <c r="BC74" s="179"/>
      <c r="BD74" s="180">
        <f t="shared" si="14"/>
        <v>0</v>
      </c>
      <c r="BE74" s="179"/>
      <c r="BF74" s="179"/>
      <c r="BG74" s="179"/>
      <c r="BH74" s="180">
        <f t="shared" si="15"/>
        <v>0</v>
      </c>
      <c r="BI74" s="179"/>
      <c r="BJ74" s="179"/>
      <c r="BK74" s="179"/>
      <c r="BL74" s="180">
        <f t="shared" si="16"/>
        <v>0</v>
      </c>
      <c r="BM74" s="179"/>
      <c r="BN74" s="179"/>
      <c r="BO74" s="179"/>
      <c r="BP74" s="180">
        <f t="shared" si="17"/>
        <v>0</v>
      </c>
      <c r="BQ74" s="179"/>
      <c r="BR74" s="179"/>
      <c r="BS74" s="179"/>
      <c r="BT74" s="180">
        <f t="shared" si="18"/>
        <v>0</v>
      </c>
      <c r="BU74" s="268"/>
    </row>
    <row r="75" spans="22:73" x14ac:dyDescent="0.25">
      <c r="V75" s="267"/>
      <c r="W75" s="720"/>
      <c r="X75" s="98">
        <f t="shared" si="2"/>
        <v>42943</v>
      </c>
      <c r="Y75" s="179"/>
      <c r="Z75" s="179"/>
      <c r="AA75" s="179"/>
      <c r="AB75" s="180">
        <f t="shared" si="19"/>
        <v>0</v>
      </c>
      <c r="AC75" s="179"/>
      <c r="AD75" s="179"/>
      <c r="AE75" s="179"/>
      <c r="AF75" s="180">
        <f t="shared" si="9"/>
        <v>0</v>
      </c>
      <c r="AG75" s="179"/>
      <c r="AH75" s="179"/>
      <c r="AI75" s="179"/>
      <c r="AJ75" s="180">
        <f t="shared" si="10"/>
        <v>0</v>
      </c>
      <c r="AK75" s="179"/>
      <c r="AL75" s="179"/>
      <c r="AM75" s="179"/>
      <c r="AN75" s="180">
        <f t="shared" si="7"/>
        <v>0</v>
      </c>
      <c r="AO75" s="179"/>
      <c r="AP75" s="179"/>
      <c r="AQ75" s="179"/>
      <c r="AR75" s="180">
        <f t="shared" si="11"/>
        <v>0</v>
      </c>
      <c r="AS75" s="179"/>
      <c r="AT75" s="179"/>
      <c r="AU75" s="179"/>
      <c r="AV75" s="180">
        <f t="shared" si="12"/>
        <v>0</v>
      </c>
      <c r="AW75" s="179"/>
      <c r="AX75" s="179"/>
      <c r="AY75" s="179"/>
      <c r="AZ75" s="180">
        <f t="shared" si="13"/>
        <v>0</v>
      </c>
      <c r="BA75" s="179"/>
      <c r="BB75" s="179"/>
      <c r="BC75" s="179"/>
      <c r="BD75" s="180">
        <f t="shared" si="14"/>
        <v>0</v>
      </c>
      <c r="BE75" s="179"/>
      <c r="BF75" s="179"/>
      <c r="BG75" s="179"/>
      <c r="BH75" s="180">
        <f t="shared" si="15"/>
        <v>0</v>
      </c>
      <c r="BI75" s="179"/>
      <c r="BJ75" s="179"/>
      <c r="BK75" s="179"/>
      <c r="BL75" s="180">
        <f t="shared" si="16"/>
        <v>0</v>
      </c>
      <c r="BM75" s="179"/>
      <c r="BN75" s="179"/>
      <c r="BO75" s="179"/>
      <c r="BP75" s="180">
        <f t="shared" si="17"/>
        <v>0</v>
      </c>
      <c r="BQ75" s="179"/>
      <c r="BR75" s="179"/>
      <c r="BS75" s="179"/>
      <c r="BT75" s="180">
        <f t="shared" si="18"/>
        <v>0</v>
      </c>
      <c r="BU75" s="268"/>
    </row>
    <row r="76" spans="22:73" x14ac:dyDescent="0.25">
      <c r="V76" s="267"/>
      <c r="W76" s="720"/>
      <c r="X76" s="98">
        <f t="shared" si="2"/>
        <v>42974</v>
      </c>
      <c r="Y76" s="179"/>
      <c r="Z76" s="179"/>
      <c r="AA76" s="179"/>
      <c r="AB76" s="180">
        <f t="shared" si="19"/>
        <v>0</v>
      </c>
      <c r="AC76" s="179"/>
      <c r="AD76" s="179"/>
      <c r="AE76" s="179"/>
      <c r="AF76" s="180">
        <f t="shared" si="9"/>
        <v>0</v>
      </c>
      <c r="AG76" s="179"/>
      <c r="AH76" s="179"/>
      <c r="AI76" s="179"/>
      <c r="AJ76" s="180">
        <f t="shared" si="10"/>
        <v>0</v>
      </c>
      <c r="AK76" s="179"/>
      <c r="AL76" s="179"/>
      <c r="AM76" s="179"/>
      <c r="AN76" s="180">
        <f t="shared" si="7"/>
        <v>0</v>
      </c>
      <c r="AO76" s="179"/>
      <c r="AP76" s="179"/>
      <c r="AQ76" s="179"/>
      <c r="AR76" s="180">
        <f t="shared" si="11"/>
        <v>0</v>
      </c>
      <c r="AS76" s="179"/>
      <c r="AT76" s="179"/>
      <c r="AU76" s="179"/>
      <c r="AV76" s="180">
        <f t="shared" si="12"/>
        <v>0</v>
      </c>
      <c r="AW76" s="179"/>
      <c r="AX76" s="179"/>
      <c r="AY76" s="179"/>
      <c r="AZ76" s="180">
        <f t="shared" si="13"/>
        <v>0</v>
      </c>
      <c r="BA76" s="179"/>
      <c r="BB76" s="179"/>
      <c r="BC76" s="179"/>
      <c r="BD76" s="180">
        <f t="shared" si="14"/>
        <v>0</v>
      </c>
      <c r="BE76" s="179"/>
      <c r="BF76" s="179"/>
      <c r="BG76" s="179"/>
      <c r="BH76" s="180">
        <f t="shared" si="15"/>
        <v>0</v>
      </c>
      <c r="BI76" s="179"/>
      <c r="BJ76" s="179"/>
      <c r="BK76" s="179"/>
      <c r="BL76" s="180">
        <f t="shared" si="16"/>
        <v>0</v>
      </c>
      <c r="BM76" s="179"/>
      <c r="BN76" s="179"/>
      <c r="BO76" s="179"/>
      <c r="BP76" s="180">
        <f t="shared" si="17"/>
        <v>0</v>
      </c>
      <c r="BQ76" s="179"/>
      <c r="BR76" s="179"/>
      <c r="BS76" s="179"/>
      <c r="BT76" s="180">
        <f t="shared" si="18"/>
        <v>0</v>
      </c>
      <c r="BU76" s="268"/>
    </row>
    <row r="77" spans="22:73" x14ac:dyDescent="0.25">
      <c r="V77" s="267"/>
      <c r="W77" s="720"/>
      <c r="X77" s="98">
        <f t="shared" si="2"/>
        <v>43005</v>
      </c>
      <c r="Y77" s="179"/>
      <c r="Z77" s="179"/>
      <c r="AA77" s="179"/>
      <c r="AB77" s="180">
        <f t="shared" si="19"/>
        <v>0</v>
      </c>
      <c r="AC77" s="179"/>
      <c r="AD77" s="179"/>
      <c r="AE77" s="179"/>
      <c r="AF77" s="180">
        <f t="shared" si="9"/>
        <v>0</v>
      </c>
      <c r="AG77" s="179"/>
      <c r="AH77" s="179"/>
      <c r="AI77" s="179"/>
      <c r="AJ77" s="180">
        <f t="shared" si="10"/>
        <v>0</v>
      </c>
      <c r="AK77" s="179"/>
      <c r="AL77" s="179"/>
      <c r="AM77" s="179"/>
      <c r="AN77" s="180">
        <f t="shared" si="7"/>
        <v>0</v>
      </c>
      <c r="AO77" s="179"/>
      <c r="AP77" s="179"/>
      <c r="AQ77" s="179"/>
      <c r="AR77" s="180">
        <f t="shared" si="11"/>
        <v>0</v>
      </c>
      <c r="AS77" s="179"/>
      <c r="AT77" s="179"/>
      <c r="AU77" s="179"/>
      <c r="AV77" s="180">
        <f t="shared" si="12"/>
        <v>0</v>
      </c>
      <c r="AW77" s="179"/>
      <c r="AX77" s="179"/>
      <c r="AY77" s="179"/>
      <c r="AZ77" s="180">
        <f t="shared" si="13"/>
        <v>0</v>
      </c>
      <c r="BA77" s="179"/>
      <c r="BB77" s="179"/>
      <c r="BC77" s="179"/>
      <c r="BD77" s="180">
        <f t="shared" si="14"/>
        <v>0</v>
      </c>
      <c r="BE77" s="179"/>
      <c r="BF77" s="179"/>
      <c r="BG77" s="179"/>
      <c r="BH77" s="180">
        <f t="shared" si="15"/>
        <v>0</v>
      </c>
      <c r="BI77" s="179"/>
      <c r="BJ77" s="179"/>
      <c r="BK77" s="179"/>
      <c r="BL77" s="180">
        <f t="shared" si="16"/>
        <v>0</v>
      </c>
      <c r="BM77" s="179"/>
      <c r="BN77" s="179"/>
      <c r="BO77" s="179"/>
      <c r="BP77" s="180">
        <f t="shared" si="17"/>
        <v>0</v>
      </c>
      <c r="BQ77" s="179"/>
      <c r="BR77" s="179"/>
      <c r="BS77" s="179"/>
      <c r="BT77" s="180">
        <f t="shared" si="18"/>
        <v>0</v>
      </c>
      <c r="BU77" s="268"/>
    </row>
    <row r="78" spans="22:73" x14ac:dyDescent="0.25">
      <c r="V78" s="267"/>
      <c r="W78" s="720"/>
      <c r="X78" s="98">
        <f t="shared" si="2"/>
        <v>43036</v>
      </c>
      <c r="Y78" s="179"/>
      <c r="Z78" s="179"/>
      <c r="AA78" s="179"/>
      <c r="AB78" s="180">
        <f t="shared" si="19"/>
        <v>0</v>
      </c>
      <c r="AC78" s="179"/>
      <c r="AD78" s="179"/>
      <c r="AE78" s="179"/>
      <c r="AF78" s="180">
        <f t="shared" si="9"/>
        <v>0</v>
      </c>
      <c r="AG78" s="179"/>
      <c r="AH78" s="179"/>
      <c r="AI78" s="179"/>
      <c r="AJ78" s="180">
        <f t="shared" si="10"/>
        <v>0</v>
      </c>
      <c r="AK78" s="179"/>
      <c r="AL78" s="179"/>
      <c r="AM78" s="179"/>
      <c r="AN78" s="180">
        <f t="shared" si="7"/>
        <v>0</v>
      </c>
      <c r="AO78" s="179"/>
      <c r="AP78" s="179"/>
      <c r="AQ78" s="179"/>
      <c r="AR78" s="180">
        <f t="shared" si="11"/>
        <v>0</v>
      </c>
      <c r="AS78" s="179"/>
      <c r="AT78" s="179"/>
      <c r="AU78" s="179"/>
      <c r="AV78" s="180">
        <f t="shared" si="12"/>
        <v>0</v>
      </c>
      <c r="AW78" s="179"/>
      <c r="AX78" s="179"/>
      <c r="AY78" s="179"/>
      <c r="AZ78" s="180">
        <f t="shared" si="13"/>
        <v>0</v>
      </c>
      <c r="BA78" s="179"/>
      <c r="BB78" s="179"/>
      <c r="BC78" s="179"/>
      <c r="BD78" s="180">
        <f t="shared" si="14"/>
        <v>0</v>
      </c>
      <c r="BE78" s="179"/>
      <c r="BF78" s="179"/>
      <c r="BG78" s="179"/>
      <c r="BH78" s="180">
        <f t="shared" si="15"/>
        <v>0</v>
      </c>
      <c r="BI78" s="179"/>
      <c r="BJ78" s="179"/>
      <c r="BK78" s="179"/>
      <c r="BL78" s="180">
        <f t="shared" si="16"/>
        <v>0</v>
      </c>
      <c r="BM78" s="179"/>
      <c r="BN78" s="179"/>
      <c r="BO78" s="179"/>
      <c r="BP78" s="180">
        <f t="shared" si="17"/>
        <v>0</v>
      </c>
      <c r="BQ78" s="179"/>
      <c r="BR78" s="179"/>
      <c r="BS78" s="179"/>
      <c r="BT78" s="180">
        <f t="shared" si="18"/>
        <v>0</v>
      </c>
      <c r="BU78" s="268"/>
    </row>
    <row r="79" spans="22:73" x14ac:dyDescent="0.25">
      <c r="V79" s="267"/>
      <c r="W79" s="720"/>
      <c r="X79" s="98">
        <f t="shared" si="2"/>
        <v>43067</v>
      </c>
      <c r="Y79" s="179"/>
      <c r="Z79" s="179"/>
      <c r="AA79" s="179"/>
      <c r="AB79" s="180">
        <f t="shared" si="19"/>
        <v>0</v>
      </c>
      <c r="AC79" s="179"/>
      <c r="AD79" s="179"/>
      <c r="AE79" s="179"/>
      <c r="AF79" s="180">
        <f t="shared" si="9"/>
        <v>0</v>
      </c>
      <c r="AG79" s="179"/>
      <c r="AH79" s="179"/>
      <c r="AI79" s="179"/>
      <c r="AJ79" s="180">
        <f t="shared" si="10"/>
        <v>0</v>
      </c>
      <c r="AK79" s="179"/>
      <c r="AL79" s="179"/>
      <c r="AM79" s="179"/>
      <c r="AN79" s="180">
        <f t="shared" si="7"/>
        <v>0</v>
      </c>
      <c r="AO79" s="179"/>
      <c r="AP79" s="179"/>
      <c r="AQ79" s="179"/>
      <c r="AR79" s="180">
        <f t="shared" si="11"/>
        <v>0</v>
      </c>
      <c r="AS79" s="179"/>
      <c r="AT79" s="179"/>
      <c r="AU79" s="179"/>
      <c r="AV79" s="180">
        <f t="shared" si="12"/>
        <v>0</v>
      </c>
      <c r="AW79" s="179"/>
      <c r="AX79" s="179"/>
      <c r="AY79" s="179"/>
      <c r="AZ79" s="180">
        <f t="shared" si="13"/>
        <v>0</v>
      </c>
      <c r="BA79" s="179"/>
      <c r="BB79" s="179"/>
      <c r="BC79" s="179"/>
      <c r="BD79" s="180">
        <f t="shared" si="14"/>
        <v>0</v>
      </c>
      <c r="BE79" s="179"/>
      <c r="BF79" s="179"/>
      <c r="BG79" s="179"/>
      <c r="BH79" s="180">
        <f t="shared" si="15"/>
        <v>0</v>
      </c>
      <c r="BI79" s="179"/>
      <c r="BJ79" s="179"/>
      <c r="BK79" s="179"/>
      <c r="BL79" s="180">
        <f t="shared" si="16"/>
        <v>0</v>
      </c>
      <c r="BM79" s="179"/>
      <c r="BN79" s="179"/>
      <c r="BO79" s="179"/>
      <c r="BP79" s="180">
        <f t="shared" si="17"/>
        <v>0</v>
      </c>
      <c r="BQ79" s="179"/>
      <c r="BR79" s="179"/>
      <c r="BS79" s="179"/>
      <c r="BT79" s="180">
        <f t="shared" si="18"/>
        <v>0</v>
      </c>
      <c r="BU79" s="268"/>
    </row>
    <row r="80" spans="22:73" s="245" customFormat="1" x14ac:dyDescent="0.25">
      <c r="V80" s="267"/>
      <c r="W80" s="720"/>
      <c r="X80" s="98">
        <f t="shared" si="2"/>
        <v>43098</v>
      </c>
      <c r="Y80" s="179"/>
      <c r="Z80" s="179"/>
      <c r="AA80" s="179"/>
      <c r="AB80" s="180">
        <f t="shared" si="19"/>
        <v>0</v>
      </c>
      <c r="AC80" s="179"/>
      <c r="AD80" s="179"/>
      <c r="AE80" s="179"/>
      <c r="AF80" s="180">
        <f>(AC80-AE80)*0.4</f>
        <v>0</v>
      </c>
      <c r="AG80" s="179"/>
      <c r="AH80" s="179"/>
      <c r="AI80" s="179"/>
      <c r="AJ80" s="180">
        <f t="shared" si="10"/>
        <v>0</v>
      </c>
      <c r="AK80" s="179"/>
      <c r="AL80" s="179"/>
      <c r="AM80" s="179"/>
      <c r="AN80" s="180">
        <f t="shared" si="7"/>
        <v>0</v>
      </c>
      <c r="AO80" s="179"/>
      <c r="AP80" s="179"/>
      <c r="AQ80" s="179"/>
      <c r="AR80" s="180">
        <f t="shared" si="11"/>
        <v>0</v>
      </c>
      <c r="AS80" s="179"/>
      <c r="AT80" s="179"/>
      <c r="AU80" s="179"/>
      <c r="AV80" s="180">
        <f t="shared" si="12"/>
        <v>0</v>
      </c>
      <c r="AW80" s="179"/>
      <c r="AX80" s="179"/>
      <c r="AY80" s="179"/>
      <c r="AZ80" s="180">
        <f t="shared" si="13"/>
        <v>0</v>
      </c>
      <c r="BA80" s="179"/>
      <c r="BB80" s="179"/>
      <c r="BC80" s="179"/>
      <c r="BD80" s="180">
        <f t="shared" si="14"/>
        <v>0</v>
      </c>
      <c r="BE80" s="179"/>
      <c r="BF80" s="179"/>
      <c r="BG80" s="179"/>
      <c r="BH80" s="180">
        <f t="shared" si="15"/>
        <v>0</v>
      </c>
      <c r="BI80" s="179"/>
      <c r="BJ80" s="179"/>
      <c r="BK80" s="179"/>
      <c r="BL80" s="180">
        <f t="shared" si="16"/>
        <v>0</v>
      </c>
      <c r="BM80" s="179"/>
      <c r="BN80" s="179"/>
      <c r="BO80" s="179"/>
      <c r="BP80" s="180">
        <f t="shared" si="17"/>
        <v>0</v>
      </c>
      <c r="BQ80" s="179"/>
      <c r="BR80" s="179"/>
      <c r="BS80" s="179"/>
      <c r="BT80" s="180">
        <f t="shared" si="18"/>
        <v>0</v>
      </c>
      <c r="BU80" s="268"/>
    </row>
    <row r="81" spans="22:74" x14ac:dyDescent="0.25">
      <c r="V81" s="267"/>
      <c r="W81" s="720"/>
      <c r="X81" s="98">
        <f>X80+31</f>
        <v>43129</v>
      </c>
      <c r="Y81" s="179"/>
      <c r="Z81" s="179"/>
      <c r="AA81" s="179"/>
      <c r="AB81" s="180">
        <f t="shared" si="19"/>
        <v>0</v>
      </c>
      <c r="AC81" s="179"/>
      <c r="AD81" s="179"/>
      <c r="AE81" s="179"/>
      <c r="AF81" s="180">
        <f t="shared" si="9"/>
        <v>0</v>
      </c>
      <c r="AG81" s="179"/>
      <c r="AH81" s="179"/>
      <c r="AI81" s="179"/>
      <c r="AJ81" s="180">
        <f t="shared" si="10"/>
        <v>0</v>
      </c>
      <c r="AK81" s="179"/>
      <c r="AL81" s="179"/>
      <c r="AM81" s="179"/>
      <c r="AN81" s="180">
        <f t="shared" si="7"/>
        <v>0</v>
      </c>
      <c r="AO81" s="179"/>
      <c r="AP81" s="179"/>
      <c r="AQ81" s="179"/>
      <c r="AR81" s="180">
        <f t="shared" si="11"/>
        <v>0</v>
      </c>
      <c r="AS81" s="179"/>
      <c r="AT81" s="179"/>
      <c r="AU81" s="179"/>
      <c r="AV81" s="180">
        <f t="shared" si="12"/>
        <v>0</v>
      </c>
      <c r="AW81" s="179"/>
      <c r="AX81" s="179"/>
      <c r="AY81" s="179"/>
      <c r="AZ81" s="180">
        <f t="shared" si="13"/>
        <v>0</v>
      </c>
      <c r="BA81" s="179"/>
      <c r="BB81" s="179"/>
      <c r="BC81" s="179"/>
      <c r="BD81" s="180">
        <f t="shared" si="14"/>
        <v>0</v>
      </c>
      <c r="BE81" s="179"/>
      <c r="BF81" s="179"/>
      <c r="BG81" s="179"/>
      <c r="BH81" s="180">
        <f t="shared" si="15"/>
        <v>0</v>
      </c>
      <c r="BI81" s="179"/>
      <c r="BJ81" s="179"/>
      <c r="BK81" s="179"/>
      <c r="BL81" s="180">
        <f t="shared" si="16"/>
        <v>0</v>
      </c>
      <c r="BM81" s="179"/>
      <c r="BN81" s="179"/>
      <c r="BO81" s="179"/>
      <c r="BP81" s="180">
        <f t="shared" si="17"/>
        <v>0</v>
      </c>
      <c r="BQ81" s="179"/>
      <c r="BR81" s="179"/>
      <c r="BS81" s="179"/>
      <c r="BT81" s="180">
        <f t="shared" si="18"/>
        <v>0</v>
      </c>
      <c r="BU81" s="268"/>
    </row>
    <row r="82" spans="22:74" x14ac:dyDescent="0.25">
      <c r="V82" s="267"/>
      <c r="W82" s="720"/>
      <c r="X82" s="98">
        <f>X81+28</f>
        <v>43157</v>
      </c>
      <c r="Y82" s="179"/>
      <c r="Z82" s="179"/>
      <c r="AA82" s="179"/>
      <c r="AB82" s="180">
        <f>(Y82-AA82)*0.4</f>
        <v>0</v>
      </c>
      <c r="AC82" s="179"/>
      <c r="AD82" s="179"/>
      <c r="AE82" s="179"/>
      <c r="AF82" s="180">
        <f t="shared" si="9"/>
        <v>0</v>
      </c>
      <c r="AG82" s="179"/>
      <c r="AH82" s="179"/>
      <c r="AI82" s="179"/>
      <c r="AJ82" s="180">
        <f>(AG82-AI82)*0.4</f>
        <v>0</v>
      </c>
      <c r="AK82" s="179"/>
      <c r="AL82" s="179"/>
      <c r="AM82" s="179"/>
      <c r="AN82" s="180">
        <f t="shared" si="7"/>
        <v>0</v>
      </c>
      <c r="AO82" s="179"/>
      <c r="AP82" s="179"/>
      <c r="AQ82" s="179"/>
      <c r="AR82" s="180">
        <f t="shared" si="11"/>
        <v>0</v>
      </c>
      <c r="AS82" s="179"/>
      <c r="AT82" s="179"/>
      <c r="AU82" s="179"/>
      <c r="AV82" s="180">
        <f t="shared" si="12"/>
        <v>0</v>
      </c>
      <c r="AW82" s="179"/>
      <c r="AX82" s="179"/>
      <c r="AY82" s="179"/>
      <c r="AZ82" s="180">
        <f t="shared" si="13"/>
        <v>0</v>
      </c>
      <c r="BA82" s="179"/>
      <c r="BB82" s="179"/>
      <c r="BC82" s="179"/>
      <c r="BD82" s="180">
        <f t="shared" si="14"/>
        <v>0</v>
      </c>
      <c r="BE82" s="179"/>
      <c r="BF82" s="179"/>
      <c r="BG82" s="179"/>
      <c r="BH82" s="180">
        <f t="shared" si="15"/>
        <v>0</v>
      </c>
      <c r="BI82" s="179"/>
      <c r="BJ82" s="179"/>
      <c r="BK82" s="179"/>
      <c r="BL82" s="180">
        <f t="shared" si="16"/>
        <v>0</v>
      </c>
      <c r="BM82" s="179"/>
      <c r="BN82" s="179"/>
      <c r="BO82" s="179"/>
      <c r="BP82" s="180">
        <f t="shared" si="17"/>
        <v>0</v>
      </c>
      <c r="BQ82" s="179"/>
      <c r="BR82" s="179"/>
      <c r="BS82" s="179"/>
      <c r="BT82" s="180">
        <f t="shared" si="18"/>
        <v>0</v>
      </c>
      <c r="BU82" s="268"/>
    </row>
    <row r="83" spans="22:74" x14ac:dyDescent="0.25">
      <c r="V83" s="267"/>
      <c r="W83" s="720"/>
      <c r="X83" s="98">
        <f>X81+31</f>
        <v>43160</v>
      </c>
      <c r="Y83" s="179"/>
      <c r="Z83" s="179"/>
      <c r="AA83" s="179"/>
      <c r="AB83" s="180">
        <f t="shared" si="19"/>
        <v>0</v>
      </c>
      <c r="AC83" s="179"/>
      <c r="AD83" s="179"/>
      <c r="AE83" s="179"/>
      <c r="AF83" s="180">
        <f t="shared" si="9"/>
        <v>0</v>
      </c>
      <c r="AG83" s="179"/>
      <c r="AH83" s="179"/>
      <c r="AI83" s="179"/>
      <c r="AJ83" s="180">
        <f t="shared" si="10"/>
        <v>0</v>
      </c>
      <c r="AK83" s="179"/>
      <c r="AL83" s="179"/>
      <c r="AM83" s="179"/>
      <c r="AN83" s="180">
        <f t="shared" si="7"/>
        <v>0</v>
      </c>
      <c r="AO83" s="179"/>
      <c r="AP83" s="179"/>
      <c r="AQ83" s="179"/>
      <c r="AR83" s="180">
        <f t="shared" si="11"/>
        <v>0</v>
      </c>
      <c r="AS83" s="179"/>
      <c r="AT83" s="179"/>
      <c r="AU83" s="179"/>
      <c r="AV83" s="180">
        <f t="shared" si="12"/>
        <v>0</v>
      </c>
      <c r="AW83" s="179"/>
      <c r="AX83" s="179"/>
      <c r="AY83" s="179"/>
      <c r="AZ83" s="180">
        <f t="shared" si="13"/>
        <v>0</v>
      </c>
      <c r="BA83" s="179"/>
      <c r="BB83" s="179"/>
      <c r="BC83" s="179"/>
      <c r="BD83" s="180">
        <f t="shared" si="14"/>
        <v>0</v>
      </c>
      <c r="BE83" s="179"/>
      <c r="BF83" s="179"/>
      <c r="BG83" s="179"/>
      <c r="BH83" s="180">
        <f t="shared" si="15"/>
        <v>0</v>
      </c>
      <c r="BI83" s="179"/>
      <c r="BJ83" s="179"/>
      <c r="BK83" s="179"/>
      <c r="BL83" s="180">
        <f t="shared" si="16"/>
        <v>0</v>
      </c>
      <c r="BM83" s="179"/>
      <c r="BN83" s="179"/>
      <c r="BO83" s="179"/>
      <c r="BP83" s="180">
        <f t="shared" si="17"/>
        <v>0</v>
      </c>
      <c r="BQ83" s="179"/>
      <c r="BR83" s="179"/>
      <c r="BS83" s="179"/>
      <c r="BT83" s="180">
        <f t="shared" si="18"/>
        <v>0</v>
      </c>
      <c r="BU83" s="268"/>
    </row>
    <row r="84" spans="22:74" x14ac:dyDescent="0.25">
      <c r="V84" s="267"/>
      <c r="W84" s="720"/>
      <c r="X84" s="98">
        <f t="shared" si="2"/>
        <v>43191</v>
      </c>
      <c r="Y84" s="179"/>
      <c r="Z84" s="179"/>
      <c r="AA84" s="179"/>
      <c r="AB84" s="180">
        <f t="shared" si="19"/>
        <v>0</v>
      </c>
      <c r="AC84" s="179"/>
      <c r="AD84" s="179"/>
      <c r="AE84" s="179"/>
      <c r="AF84" s="180">
        <f t="shared" si="9"/>
        <v>0</v>
      </c>
      <c r="AG84" s="179"/>
      <c r="AH84" s="179"/>
      <c r="AI84" s="179"/>
      <c r="AJ84" s="180">
        <f t="shared" si="10"/>
        <v>0</v>
      </c>
      <c r="AK84" s="179"/>
      <c r="AL84" s="179"/>
      <c r="AM84" s="179"/>
      <c r="AN84" s="180">
        <f t="shared" si="7"/>
        <v>0</v>
      </c>
      <c r="AO84" s="179"/>
      <c r="AP84" s="179"/>
      <c r="AQ84" s="179"/>
      <c r="AR84" s="180">
        <f t="shared" si="11"/>
        <v>0</v>
      </c>
      <c r="AS84" s="179"/>
      <c r="AT84" s="179"/>
      <c r="AU84" s="179"/>
      <c r="AV84" s="180">
        <f t="shared" si="12"/>
        <v>0</v>
      </c>
      <c r="AW84" s="179"/>
      <c r="AX84" s="179"/>
      <c r="AY84" s="179"/>
      <c r="AZ84" s="180">
        <f t="shared" si="13"/>
        <v>0</v>
      </c>
      <c r="BA84" s="179"/>
      <c r="BB84" s="179"/>
      <c r="BC84" s="179"/>
      <c r="BD84" s="180">
        <f t="shared" si="14"/>
        <v>0</v>
      </c>
      <c r="BE84" s="179"/>
      <c r="BF84" s="179"/>
      <c r="BG84" s="179"/>
      <c r="BH84" s="180">
        <f t="shared" si="15"/>
        <v>0</v>
      </c>
      <c r="BI84" s="179"/>
      <c r="BJ84" s="179"/>
      <c r="BK84" s="179"/>
      <c r="BL84" s="180">
        <f t="shared" si="16"/>
        <v>0</v>
      </c>
      <c r="BM84" s="179"/>
      <c r="BN84" s="179"/>
      <c r="BO84" s="179"/>
      <c r="BP84" s="180">
        <f t="shared" si="17"/>
        <v>0</v>
      </c>
      <c r="BQ84" s="179"/>
      <c r="BR84" s="179"/>
      <c r="BS84" s="179"/>
      <c r="BT84" s="180">
        <f t="shared" si="18"/>
        <v>0</v>
      </c>
      <c r="BU84" s="268"/>
    </row>
    <row r="85" spans="22:74" s="245" customFormat="1" x14ac:dyDescent="0.25">
      <c r="V85" s="267"/>
      <c r="W85" s="720"/>
      <c r="X85" s="98">
        <f t="shared" si="2"/>
        <v>43222</v>
      </c>
      <c r="Y85" s="179"/>
      <c r="Z85" s="179"/>
      <c r="AA85" s="179"/>
      <c r="AB85" s="180">
        <f t="shared" si="19"/>
        <v>0</v>
      </c>
      <c r="AC85" s="179"/>
      <c r="AD85" s="179"/>
      <c r="AE85" s="179"/>
      <c r="AF85" s="180">
        <f t="shared" si="9"/>
        <v>0</v>
      </c>
      <c r="AG85" s="179"/>
      <c r="AH85" s="179"/>
      <c r="AI85" s="179"/>
      <c r="AJ85" s="180">
        <f t="shared" si="10"/>
        <v>0</v>
      </c>
      <c r="AK85" s="179"/>
      <c r="AL85" s="179"/>
      <c r="AM85" s="179"/>
      <c r="AN85" s="180">
        <f t="shared" si="7"/>
        <v>0</v>
      </c>
      <c r="AO85" s="179"/>
      <c r="AP85" s="179"/>
      <c r="AQ85" s="179"/>
      <c r="AR85" s="180">
        <f t="shared" si="11"/>
        <v>0</v>
      </c>
      <c r="AS85" s="179"/>
      <c r="AT85" s="179"/>
      <c r="AU85" s="179"/>
      <c r="AV85" s="180">
        <f t="shared" si="12"/>
        <v>0</v>
      </c>
      <c r="AW85" s="179"/>
      <c r="AX85" s="179"/>
      <c r="AY85" s="179"/>
      <c r="AZ85" s="180">
        <f t="shared" si="13"/>
        <v>0</v>
      </c>
      <c r="BA85" s="179"/>
      <c r="BB85" s="179"/>
      <c r="BC85" s="179"/>
      <c r="BD85" s="180">
        <f t="shared" si="14"/>
        <v>0</v>
      </c>
      <c r="BE85" s="179"/>
      <c r="BF85" s="179"/>
      <c r="BG85" s="179"/>
      <c r="BH85" s="180">
        <f t="shared" si="15"/>
        <v>0</v>
      </c>
      <c r="BI85" s="179"/>
      <c r="BJ85" s="179"/>
      <c r="BK85" s="179"/>
      <c r="BL85" s="180">
        <f t="shared" si="16"/>
        <v>0</v>
      </c>
      <c r="BM85" s="179"/>
      <c r="BN85" s="179"/>
      <c r="BO85" s="179"/>
      <c r="BP85" s="180">
        <f t="shared" si="17"/>
        <v>0</v>
      </c>
      <c r="BQ85" s="179"/>
      <c r="BR85" s="179"/>
      <c r="BS85" s="179"/>
      <c r="BT85" s="180">
        <f t="shared" si="18"/>
        <v>0</v>
      </c>
      <c r="BU85" s="268"/>
      <c r="BV85" s="349"/>
    </row>
    <row r="86" spans="22:74" x14ac:dyDescent="0.25">
      <c r="V86" s="267"/>
      <c r="W86" s="720"/>
      <c r="X86" s="98">
        <f t="shared" si="2"/>
        <v>43253</v>
      </c>
      <c r="Y86" s="179"/>
      <c r="Z86" s="179"/>
      <c r="AA86" s="179"/>
      <c r="AB86" s="180">
        <f t="shared" si="19"/>
        <v>0</v>
      </c>
      <c r="AC86" s="179"/>
      <c r="AD86" s="179"/>
      <c r="AE86" s="179"/>
      <c r="AF86" s="180">
        <f t="shared" si="9"/>
        <v>0</v>
      </c>
      <c r="AG86" s="179"/>
      <c r="AH86" s="179"/>
      <c r="AI86" s="179"/>
      <c r="AJ86" s="180">
        <f t="shared" si="10"/>
        <v>0</v>
      </c>
      <c r="AK86" s="179"/>
      <c r="AL86" s="179"/>
      <c r="AM86" s="179"/>
      <c r="AN86" s="180">
        <f t="shared" si="7"/>
        <v>0</v>
      </c>
      <c r="AO86" s="179"/>
      <c r="AP86" s="179"/>
      <c r="AQ86" s="179"/>
      <c r="AR86" s="180">
        <f t="shared" si="11"/>
        <v>0</v>
      </c>
      <c r="AS86" s="179"/>
      <c r="AT86" s="179"/>
      <c r="AU86" s="179"/>
      <c r="AV86" s="180">
        <f t="shared" si="12"/>
        <v>0</v>
      </c>
      <c r="AW86" s="179"/>
      <c r="AX86" s="179"/>
      <c r="AY86" s="179"/>
      <c r="AZ86" s="180">
        <f t="shared" si="13"/>
        <v>0</v>
      </c>
      <c r="BA86" s="179"/>
      <c r="BB86" s="179"/>
      <c r="BC86" s="179"/>
      <c r="BD86" s="180">
        <f t="shared" si="14"/>
        <v>0</v>
      </c>
      <c r="BE86" s="179"/>
      <c r="BF86" s="179"/>
      <c r="BG86" s="179"/>
      <c r="BH86" s="180">
        <f t="shared" si="15"/>
        <v>0</v>
      </c>
      <c r="BI86" s="179"/>
      <c r="BJ86" s="179"/>
      <c r="BK86" s="179"/>
      <c r="BL86" s="180">
        <f t="shared" si="16"/>
        <v>0</v>
      </c>
      <c r="BM86" s="179"/>
      <c r="BN86" s="179"/>
      <c r="BO86" s="179"/>
      <c r="BP86" s="180">
        <f t="shared" si="17"/>
        <v>0</v>
      </c>
      <c r="BQ86" s="179"/>
      <c r="BR86" s="179"/>
      <c r="BS86" s="179"/>
      <c r="BT86" s="180">
        <f t="shared" si="18"/>
        <v>0</v>
      </c>
      <c r="BU86" s="268"/>
      <c r="BV86" s="245"/>
    </row>
    <row r="87" spans="22:74" x14ac:dyDescent="0.25">
      <c r="V87" s="267"/>
      <c r="W87" s="720"/>
      <c r="X87" s="98">
        <f t="shared" si="2"/>
        <v>43284</v>
      </c>
      <c r="Y87" s="179"/>
      <c r="Z87" s="179"/>
      <c r="AA87" s="179"/>
      <c r="AB87" s="180">
        <f t="shared" si="19"/>
        <v>0</v>
      </c>
      <c r="AC87" s="179"/>
      <c r="AD87" s="179"/>
      <c r="AE87" s="179"/>
      <c r="AF87" s="180">
        <f t="shared" si="9"/>
        <v>0</v>
      </c>
      <c r="AG87" s="179"/>
      <c r="AH87" s="179"/>
      <c r="AI87" s="179"/>
      <c r="AJ87" s="180">
        <f t="shared" si="10"/>
        <v>0</v>
      </c>
      <c r="AK87" s="179"/>
      <c r="AL87" s="179"/>
      <c r="AM87" s="179"/>
      <c r="AN87" s="180">
        <f t="shared" si="7"/>
        <v>0</v>
      </c>
      <c r="AO87" s="179"/>
      <c r="AP87" s="179"/>
      <c r="AQ87" s="179"/>
      <c r="AR87" s="180">
        <f t="shared" si="11"/>
        <v>0</v>
      </c>
      <c r="AS87" s="179"/>
      <c r="AT87" s="179"/>
      <c r="AU87" s="179"/>
      <c r="AV87" s="180">
        <f t="shared" si="12"/>
        <v>0</v>
      </c>
      <c r="AW87" s="179"/>
      <c r="AX87" s="179"/>
      <c r="AY87" s="179"/>
      <c r="AZ87" s="180">
        <f t="shared" si="13"/>
        <v>0</v>
      </c>
      <c r="BA87" s="179"/>
      <c r="BB87" s="179"/>
      <c r="BC87" s="179"/>
      <c r="BD87" s="180">
        <f t="shared" si="14"/>
        <v>0</v>
      </c>
      <c r="BE87" s="179"/>
      <c r="BF87" s="179"/>
      <c r="BG87" s="179"/>
      <c r="BH87" s="180">
        <f t="shared" si="15"/>
        <v>0</v>
      </c>
      <c r="BI87" s="179"/>
      <c r="BJ87" s="179"/>
      <c r="BK87" s="179"/>
      <c r="BL87" s="180">
        <f t="shared" si="16"/>
        <v>0</v>
      </c>
      <c r="BM87" s="179"/>
      <c r="BN87" s="179"/>
      <c r="BO87" s="179"/>
      <c r="BP87" s="180">
        <f t="shared" si="17"/>
        <v>0</v>
      </c>
      <c r="BQ87" s="179"/>
      <c r="BR87" s="179"/>
      <c r="BS87" s="179"/>
      <c r="BT87" s="180">
        <f t="shared" si="18"/>
        <v>0</v>
      </c>
      <c r="BU87" s="268"/>
    </row>
    <row r="88" spans="22:74" x14ac:dyDescent="0.25">
      <c r="V88" s="267"/>
      <c r="W88" s="720"/>
      <c r="X88" s="98">
        <f t="shared" si="2"/>
        <v>43315</v>
      </c>
      <c r="Y88" s="179"/>
      <c r="Z88" s="179"/>
      <c r="AA88" s="179"/>
      <c r="AB88" s="180">
        <f t="shared" si="19"/>
        <v>0</v>
      </c>
      <c r="AC88" s="179"/>
      <c r="AD88" s="179"/>
      <c r="AE88" s="179"/>
      <c r="AF88" s="180">
        <f t="shared" si="9"/>
        <v>0</v>
      </c>
      <c r="AG88" s="179"/>
      <c r="AH88" s="179"/>
      <c r="AI88" s="179"/>
      <c r="AJ88" s="180">
        <f t="shared" si="10"/>
        <v>0</v>
      </c>
      <c r="AK88" s="179"/>
      <c r="AL88" s="179"/>
      <c r="AM88" s="179"/>
      <c r="AN88" s="180">
        <f t="shared" si="7"/>
        <v>0</v>
      </c>
      <c r="AO88" s="179"/>
      <c r="AP88" s="179"/>
      <c r="AQ88" s="179"/>
      <c r="AR88" s="180">
        <f t="shared" si="11"/>
        <v>0</v>
      </c>
      <c r="AS88" s="179"/>
      <c r="AT88" s="179"/>
      <c r="AU88" s="179"/>
      <c r="AV88" s="180">
        <f t="shared" si="12"/>
        <v>0</v>
      </c>
      <c r="AW88" s="179"/>
      <c r="AX88" s="179"/>
      <c r="AY88" s="179"/>
      <c r="AZ88" s="180">
        <f t="shared" si="13"/>
        <v>0</v>
      </c>
      <c r="BA88" s="179"/>
      <c r="BB88" s="179"/>
      <c r="BC88" s="179"/>
      <c r="BD88" s="180">
        <f t="shared" si="14"/>
        <v>0</v>
      </c>
      <c r="BE88" s="179"/>
      <c r="BF88" s="179"/>
      <c r="BG88" s="179"/>
      <c r="BH88" s="180">
        <f t="shared" si="15"/>
        <v>0</v>
      </c>
      <c r="BI88" s="179"/>
      <c r="BJ88" s="179"/>
      <c r="BK88" s="179"/>
      <c r="BL88" s="180">
        <f t="shared" si="16"/>
        <v>0</v>
      </c>
      <c r="BM88" s="179"/>
      <c r="BN88" s="179"/>
      <c r="BO88" s="179"/>
      <c r="BP88" s="180">
        <f t="shared" si="17"/>
        <v>0</v>
      </c>
      <c r="BQ88" s="179"/>
      <c r="BR88" s="179"/>
      <c r="BS88" s="179"/>
      <c r="BT88" s="180">
        <f t="shared" si="18"/>
        <v>0</v>
      </c>
      <c r="BU88" s="268"/>
    </row>
    <row r="89" spans="22:74" x14ac:dyDescent="0.25">
      <c r="V89" s="267"/>
      <c r="W89" s="720"/>
      <c r="X89" s="98">
        <f t="shared" si="2"/>
        <v>43346</v>
      </c>
      <c r="Y89" s="179"/>
      <c r="Z89" s="179"/>
      <c r="AA89" s="179"/>
      <c r="AB89" s="180">
        <f t="shared" si="19"/>
        <v>0</v>
      </c>
      <c r="AC89" s="179"/>
      <c r="AD89" s="179"/>
      <c r="AE89" s="179"/>
      <c r="AF89" s="180">
        <f t="shared" si="9"/>
        <v>0</v>
      </c>
      <c r="AG89" s="179"/>
      <c r="AH89" s="179"/>
      <c r="AI89" s="179"/>
      <c r="AJ89" s="180">
        <f t="shared" si="10"/>
        <v>0</v>
      </c>
      <c r="AK89" s="179"/>
      <c r="AL89" s="179"/>
      <c r="AM89" s="179"/>
      <c r="AN89" s="180">
        <f t="shared" si="7"/>
        <v>0</v>
      </c>
      <c r="AO89" s="179"/>
      <c r="AP89" s="179"/>
      <c r="AQ89" s="179"/>
      <c r="AR89" s="180">
        <f t="shared" si="11"/>
        <v>0</v>
      </c>
      <c r="AS89" s="179"/>
      <c r="AT89" s="179"/>
      <c r="AU89" s="179"/>
      <c r="AV89" s="180">
        <f t="shared" si="12"/>
        <v>0</v>
      </c>
      <c r="AW89" s="179"/>
      <c r="AX89" s="179"/>
      <c r="AY89" s="179"/>
      <c r="AZ89" s="180">
        <f t="shared" si="13"/>
        <v>0</v>
      </c>
      <c r="BA89" s="179"/>
      <c r="BB89" s="179"/>
      <c r="BC89" s="179"/>
      <c r="BD89" s="180">
        <f t="shared" si="14"/>
        <v>0</v>
      </c>
      <c r="BE89" s="179"/>
      <c r="BF89" s="179"/>
      <c r="BG89" s="179"/>
      <c r="BH89" s="180">
        <f t="shared" si="15"/>
        <v>0</v>
      </c>
      <c r="BI89" s="179"/>
      <c r="BJ89" s="179"/>
      <c r="BK89" s="179"/>
      <c r="BL89" s="180">
        <f t="shared" si="16"/>
        <v>0</v>
      </c>
      <c r="BM89" s="179"/>
      <c r="BN89" s="179"/>
      <c r="BO89" s="179"/>
      <c r="BP89" s="180">
        <f t="shared" si="17"/>
        <v>0</v>
      </c>
      <c r="BQ89" s="179"/>
      <c r="BR89" s="179"/>
      <c r="BS89" s="179"/>
      <c r="BT89" s="180">
        <f t="shared" si="18"/>
        <v>0</v>
      </c>
      <c r="BU89" s="268"/>
    </row>
    <row r="90" spans="22:74" x14ac:dyDescent="0.25">
      <c r="V90" s="267"/>
      <c r="W90" s="720"/>
      <c r="X90" s="98">
        <f t="shared" si="2"/>
        <v>43377</v>
      </c>
      <c r="Y90" s="179"/>
      <c r="Z90" s="179"/>
      <c r="AA90" s="179"/>
      <c r="AB90" s="180">
        <f t="shared" si="19"/>
        <v>0</v>
      </c>
      <c r="AC90" s="179"/>
      <c r="AD90" s="179"/>
      <c r="AE90" s="179"/>
      <c r="AF90" s="180">
        <f>(AC90-AE90)*0.4</f>
        <v>0</v>
      </c>
      <c r="AG90" s="179"/>
      <c r="AH90" s="179"/>
      <c r="AI90" s="179"/>
      <c r="AJ90" s="180">
        <f t="shared" si="10"/>
        <v>0</v>
      </c>
      <c r="AK90" s="179"/>
      <c r="AL90" s="179"/>
      <c r="AM90" s="179"/>
      <c r="AN90" s="180">
        <f t="shared" si="7"/>
        <v>0</v>
      </c>
      <c r="AO90" s="179"/>
      <c r="AP90" s="179"/>
      <c r="AQ90" s="179"/>
      <c r="AR90" s="180">
        <f t="shared" si="11"/>
        <v>0</v>
      </c>
      <c r="AS90" s="179"/>
      <c r="AT90" s="179"/>
      <c r="AU90" s="179"/>
      <c r="AV90" s="180">
        <f t="shared" si="12"/>
        <v>0</v>
      </c>
      <c r="AW90" s="179"/>
      <c r="AX90" s="179"/>
      <c r="AY90" s="179"/>
      <c r="AZ90" s="180">
        <f t="shared" si="13"/>
        <v>0</v>
      </c>
      <c r="BA90" s="179"/>
      <c r="BB90" s="179"/>
      <c r="BC90" s="179"/>
      <c r="BD90" s="180">
        <f t="shared" si="14"/>
        <v>0</v>
      </c>
      <c r="BE90" s="179"/>
      <c r="BF90" s="179"/>
      <c r="BG90" s="179"/>
      <c r="BH90" s="180">
        <f t="shared" si="15"/>
        <v>0</v>
      </c>
      <c r="BI90" s="179"/>
      <c r="BJ90" s="179"/>
      <c r="BK90" s="179"/>
      <c r="BL90" s="180">
        <f t="shared" si="16"/>
        <v>0</v>
      </c>
      <c r="BM90" s="179"/>
      <c r="BN90" s="179"/>
      <c r="BO90" s="179"/>
      <c r="BP90" s="180">
        <f t="shared" si="17"/>
        <v>0</v>
      </c>
      <c r="BQ90" s="179"/>
      <c r="BR90" s="179"/>
      <c r="BS90" s="179"/>
      <c r="BT90" s="180">
        <f t="shared" si="18"/>
        <v>0</v>
      </c>
      <c r="BU90" s="268"/>
    </row>
    <row r="91" spans="22:74" x14ac:dyDescent="0.25">
      <c r="V91" s="117"/>
      <c r="W91" s="330"/>
      <c r="X91" s="297" t="s">
        <v>73</v>
      </c>
      <c r="Y91" s="298">
        <f t="shared" ref="Y91:BT91" si="20">SUM(Y31:Y90)</f>
        <v>0</v>
      </c>
      <c r="Z91" s="298">
        <f t="shared" si="20"/>
        <v>0</v>
      </c>
      <c r="AA91" s="298">
        <f t="shared" si="20"/>
        <v>0</v>
      </c>
      <c r="AB91" s="239">
        <f t="shared" si="20"/>
        <v>0</v>
      </c>
      <c r="AC91" s="298">
        <f t="shared" si="20"/>
        <v>0</v>
      </c>
      <c r="AD91" s="298">
        <f t="shared" si="20"/>
        <v>0</v>
      </c>
      <c r="AE91" s="298">
        <f t="shared" si="20"/>
        <v>0</v>
      </c>
      <c r="AF91" s="239">
        <f t="shared" si="20"/>
        <v>0</v>
      </c>
      <c r="AG91" s="298">
        <f t="shared" si="20"/>
        <v>0</v>
      </c>
      <c r="AH91" s="298">
        <f t="shared" si="20"/>
        <v>0</v>
      </c>
      <c r="AI91" s="298">
        <f t="shared" si="20"/>
        <v>0</v>
      </c>
      <c r="AJ91" s="239">
        <f t="shared" si="20"/>
        <v>0</v>
      </c>
      <c r="AK91" s="298">
        <f t="shared" si="20"/>
        <v>0</v>
      </c>
      <c r="AL91" s="298">
        <f t="shared" si="20"/>
        <v>0</v>
      </c>
      <c r="AM91" s="298">
        <f t="shared" si="20"/>
        <v>0</v>
      </c>
      <c r="AN91" s="239">
        <f t="shared" si="20"/>
        <v>0</v>
      </c>
      <c r="AO91" s="298">
        <f t="shared" si="20"/>
        <v>0</v>
      </c>
      <c r="AP91" s="298">
        <f t="shared" si="20"/>
        <v>0</v>
      </c>
      <c r="AQ91" s="298">
        <f t="shared" si="20"/>
        <v>0</v>
      </c>
      <c r="AR91" s="239">
        <f t="shared" si="20"/>
        <v>0</v>
      </c>
      <c r="AS91" s="298">
        <f t="shared" si="20"/>
        <v>0</v>
      </c>
      <c r="AT91" s="298">
        <f t="shared" si="20"/>
        <v>0</v>
      </c>
      <c r="AU91" s="298">
        <f t="shared" si="20"/>
        <v>0</v>
      </c>
      <c r="AV91" s="239">
        <f t="shared" si="20"/>
        <v>0</v>
      </c>
      <c r="AW91" s="298">
        <f t="shared" si="20"/>
        <v>0</v>
      </c>
      <c r="AX91" s="298">
        <f t="shared" si="20"/>
        <v>0</v>
      </c>
      <c r="AY91" s="298">
        <f t="shared" si="20"/>
        <v>0</v>
      </c>
      <c r="AZ91" s="239">
        <f t="shared" si="20"/>
        <v>0</v>
      </c>
      <c r="BA91" s="298">
        <f t="shared" si="20"/>
        <v>0</v>
      </c>
      <c r="BB91" s="298">
        <f t="shared" si="20"/>
        <v>0</v>
      </c>
      <c r="BC91" s="298">
        <f t="shared" si="20"/>
        <v>0</v>
      </c>
      <c r="BD91" s="239">
        <f t="shared" si="20"/>
        <v>0</v>
      </c>
      <c r="BE91" s="298">
        <f t="shared" si="20"/>
        <v>0</v>
      </c>
      <c r="BF91" s="298">
        <f t="shared" si="20"/>
        <v>0</v>
      </c>
      <c r="BG91" s="298">
        <f t="shared" si="20"/>
        <v>0</v>
      </c>
      <c r="BH91" s="239">
        <f t="shared" si="20"/>
        <v>0</v>
      </c>
      <c r="BI91" s="298">
        <f t="shared" si="20"/>
        <v>0</v>
      </c>
      <c r="BJ91" s="298">
        <f t="shared" si="20"/>
        <v>0</v>
      </c>
      <c r="BK91" s="298">
        <f t="shared" si="20"/>
        <v>0</v>
      </c>
      <c r="BL91" s="239">
        <f t="shared" si="20"/>
        <v>0</v>
      </c>
      <c r="BM91" s="298">
        <f t="shared" si="20"/>
        <v>0</v>
      </c>
      <c r="BN91" s="298">
        <f t="shared" si="20"/>
        <v>0</v>
      </c>
      <c r="BO91" s="298">
        <f t="shared" si="20"/>
        <v>0</v>
      </c>
      <c r="BP91" s="239">
        <f t="shared" si="20"/>
        <v>0</v>
      </c>
      <c r="BQ91" s="298">
        <f t="shared" si="20"/>
        <v>0</v>
      </c>
      <c r="BR91" s="298">
        <f t="shared" si="20"/>
        <v>0</v>
      </c>
      <c r="BS91" s="298">
        <f t="shared" si="20"/>
        <v>0</v>
      </c>
      <c r="BT91" s="239">
        <f t="shared" si="20"/>
        <v>0</v>
      </c>
      <c r="BU91" s="268"/>
    </row>
    <row r="92" spans="22:74" ht="40.5" customHeight="1" x14ac:dyDescent="0.25">
      <c r="V92" s="267"/>
      <c r="W92" s="351"/>
      <c r="X92" s="297"/>
      <c r="Y92" s="307"/>
      <c r="Z92" s="307"/>
      <c r="AA92" s="307"/>
      <c r="AB92" s="307"/>
      <c r="AC92" s="307"/>
      <c r="AD92" s="307"/>
      <c r="AE92" s="307"/>
      <c r="AF92" s="307"/>
      <c r="AG92" s="307"/>
      <c r="AH92" s="307"/>
      <c r="AI92" s="307"/>
      <c r="AJ92" s="307"/>
      <c r="AK92" s="307"/>
      <c r="AL92" s="307"/>
      <c r="AM92" s="307"/>
      <c r="AN92" s="307"/>
      <c r="AO92" s="307"/>
      <c r="AP92" s="307"/>
      <c r="AQ92" s="307"/>
      <c r="AR92" s="307"/>
      <c r="AS92" s="307"/>
      <c r="AT92" s="307"/>
      <c r="AU92" s="307"/>
      <c r="AV92" s="307"/>
      <c r="AW92" s="307"/>
      <c r="AX92" s="307"/>
      <c r="AY92" s="307"/>
      <c r="AZ92" s="307"/>
      <c r="BA92" s="307"/>
      <c r="BB92" s="307"/>
      <c r="BC92" s="307"/>
      <c r="BD92" s="307"/>
      <c r="BE92" s="307"/>
      <c r="BF92" s="307"/>
      <c r="BG92" s="307"/>
      <c r="BH92" s="307"/>
      <c r="BI92" s="307"/>
      <c r="BJ92" s="307"/>
      <c r="BK92" s="307"/>
      <c r="BL92" s="307"/>
      <c r="BM92" s="307"/>
      <c r="BN92" s="307"/>
      <c r="BO92" s="307"/>
      <c r="BP92" s="307"/>
      <c r="BQ92" s="307"/>
      <c r="BR92" s="307"/>
      <c r="BS92" s="307"/>
      <c r="BT92" s="244"/>
      <c r="BU92" s="119"/>
    </row>
    <row r="93" spans="22:74" ht="15" customHeight="1" x14ac:dyDescent="0.25">
      <c r="V93" s="267"/>
      <c r="W93" s="351"/>
      <c r="X93" s="351"/>
      <c r="Y93" s="351"/>
      <c r="Z93" s="351"/>
      <c r="AA93" s="351"/>
      <c r="AB93" s="351"/>
      <c r="AC93" s="351"/>
      <c r="AD93" s="351"/>
      <c r="AE93" s="351"/>
      <c r="AF93" s="351"/>
      <c r="AG93" s="351"/>
      <c r="AH93" s="351"/>
      <c r="AI93" s="351"/>
      <c r="AJ93" s="351"/>
      <c r="AK93" s="351"/>
      <c r="AL93" s="351"/>
      <c r="AM93" s="351"/>
      <c r="AN93" s="351"/>
      <c r="AO93" s="351"/>
      <c r="AP93" s="288"/>
      <c r="AQ93" s="288"/>
      <c r="AR93" s="282"/>
      <c r="AS93" s="288"/>
      <c r="AT93" s="288"/>
      <c r="AU93" s="288"/>
      <c r="AV93" s="282"/>
      <c r="AW93" s="288"/>
      <c r="AX93" s="288"/>
      <c r="AY93" s="288"/>
      <c r="AZ93" s="282"/>
      <c r="BA93" s="288"/>
      <c r="BB93" s="288"/>
      <c r="BC93" s="288"/>
      <c r="BD93" s="282"/>
      <c r="BE93" s="288"/>
      <c r="BF93" s="288"/>
      <c r="BG93" s="288"/>
      <c r="BH93" s="282"/>
      <c r="BI93" s="288"/>
      <c r="BJ93" s="288"/>
      <c r="BK93" s="288"/>
      <c r="BL93" s="282"/>
      <c r="BM93" s="288"/>
      <c r="BN93" s="288"/>
      <c r="BO93" s="288"/>
      <c r="BP93" s="282"/>
      <c r="BQ93" s="288"/>
      <c r="BR93" s="288"/>
      <c r="BS93" s="288"/>
      <c r="BT93" s="317"/>
      <c r="BU93" s="268"/>
    </row>
    <row r="94" spans="22:74" x14ac:dyDescent="0.25">
      <c r="V94" s="267"/>
      <c r="W94" s="351"/>
      <c r="X94" s="299"/>
      <c r="Y94" s="288" t="s">
        <v>152</v>
      </c>
      <c r="Z94" s="351"/>
      <c r="AA94" s="351"/>
      <c r="AB94" s="351"/>
      <c r="AC94" s="351"/>
      <c r="AD94" s="351"/>
      <c r="AE94" s="351"/>
      <c r="AF94" s="351"/>
      <c r="AG94" s="351"/>
      <c r="AH94" s="351"/>
      <c r="AI94" s="351"/>
      <c r="AJ94" s="351"/>
      <c r="AK94" s="351"/>
      <c r="AL94" s="351"/>
      <c r="AM94" s="351"/>
      <c r="AN94" s="351"/>
      <c r="AO94" s="351"/>
      <c r="AP94" s="288"/>
      <c r="AQ94" s="288"/>
      <c r="AR94" s="282"/>
      <c r="AS94" s="288"/>
      <c r="AT94" s="288"/>
      <c r="AU94" s="288"/>
      <c r="AV94" s="282"/>
      <c r="AW94" s="288"/>
      <c r="AX94" s="288"/>
      <c r="AY94" s="288"/>
      <c r="AZ94" s="282"/>
      <c r="BA94" s="288"/>
      <c r="BB94" s="288"/>
      <c r="BC94" s="288"/>
      <c r="BD94" s="282"/>
      <c r="BE94" s="288"/>
      <c r="BF94" s="288"/>
      <c r="BG94" s="288"/>
      <c r="BH94" s="282"/>
      <c r="BI94" s="288"/>
      <c r="BJ94" s="288"/>
      <c r="BK94" s="288"/>
      <c r="BL94" s="282"/>
      <c r="BM94" s="288"/>
      <c r="BN94" s="288"/>
      <c r="BO94" s="288"/>
      <c r="BP94" s="282"/>
      <c r="BQ94" s="288"/>
      <c r="BR94" s="288"/>
      <c r="BS94" s="288"/>
      <c r="BT94" s="317"/>
      <c r="BU94" s="268"/>
    </row>
    <row r="95" spans="22:74" x14ac:dyDescent="0.25">
      <c r="V95" s="267"/>
      <c r="W95" s="351"/>
      <c r="X95" s="101"/>
      <c r="Y95" s="288" t="s">
        <v>153</v>
      </c>
      <c r="Z95" s="288"/>
      <c r="AA95" s="288"/>
      <c r="AB95" s="282"/>
      <c r="AC95" s="288"/>
      <c r="AD95" s="288"/>
      <c r="AE95" s="288"/>
      <c r="AF95" s="282"/>
      <c r="AG95" s="288"/>
      <c r="AH95" s="288"/>
      <c r="AI95" s="288"/>
      <c r="AJ95" s="282"/>
      <c r="AK95" s="288"/>
      <c r="AL95" s="288"/>
      <c r="AM95" s="288"/>
      <c r="AN95" s="282"/>
      <c r="AO95" s="288"/>
      <c r="AP95" s="288"/>
      <c r="AQ95" s="288"/>
      <c r="AR95" s="282"/>
      <c r="AS95" s="288"/>
      <c r="AT95" s="288"/>
      <c r="AU95" s="288"/>
      <c r="AV95" s="282"/>
      <c r="AW95" s="288"/>
      <c r="AX95" s="288"/>
      <c r="AY95" s="288"/>
      <c r="AZ95" s="282"/>
      <c r="BA95" s="288"/>
      <c r="BB95" s="288"/>
      <c r="BC95" s="288"/>
      <c r="BD95" s="282"/>
      <c r="BE95" s="288"/>
      <c r="BF95" s="288"/>
      <c r="BG95" s="288"/>
      <c r="BH95" s="282"/>
      <c r="BI95" s="288"/>
      <c r="BJ95" s="288"/>
      <c r="BK95" s="288"/>
      <c r="BL95" s="282"/>
      <c r="BM95" s="288"/>
      <c r="BN95" s="288"/>
      <c r="BO95" s="288"/>
      <c r="BP95" s="282"/>
      <c r="BQ95" s="288"/>
      <c r="BR95" s="288"/>
      <c r="BS95" s="288"/>
      <c r="BT95" s="317"/>
      <c r="BU95" s="268"/>
    </row>
    <row r="96" spans="22:74" x14ac:dyDescent="0.25">
      <c r="V96" s="267"/>
      <c r="W96" s="351"/>
      <c r="X96" s="300"/>
      <c r="Y96" s="288" t="s">
        <v>154</v>
      </c>
      <c r="Z96" s="351"/>
      <c r="AA96" s="351"/>
      <c r="AB96" s="351"/>
      <c r="AC96" s="351"/>
      <c r="AD96" s="351"/>
      <c r="AE96" s="351"/>
      <c r="AF96" s="351"/>
      <c r="AG96" s="351"/>
      <c r="AH96" s="351"/>
      <c r="AI96" s="351"/>
      <c r="AJ96" s="351"/>
      <c r="AK96" s="351"/>
      <c r="AL96" s="351"/>
      <c r="AM96" s="351"/>
      <c r="AN96" s="351"/>
      <c r="AO96" s="351"/>
      <c r="AP96" s="288"/>
      <c r="AQ96" s="288"/>
      <c r="AR96" s="282"/>
      <c r="AS96" s="288"/>
      <c r="AT96" s="288"/>
      <c r="AU96" s="288"/>
      <c r="AV96" s="282"/>
      <c r="AW96" s="288"/>
      <c r="AX96" s="288"/>
      <c r="AY96" s="288"/>
      <c r="AZ96" s="282"/>
      <c r="BA96" s="288"/>
      <c r="BB96" s="288"/>
      <c r="BC96" s="288"/>
      <c r="BD96" s="282"/>
      <c r="BE96" s="288"/>
      <c r="BF96" s="288"/>
      <c r="BG96" s="288"/>
      <c r="BH96" s="282"/>
      <c r="BI96" s="288"/>
      <c r="BJ96" s="288"/>
      <c r="BK96" s="288"/>
      <c r="BL96" s="282"/>
      <c r="BM96" s="288"/>
      <c r="BN96" s="288"/>
      <c r="BO96" s="288"/>
      <c r="BP96" s="282"/>
      <c r="BQ96" s="288"/>
      <c r="BR96" s="288"/>
      <c r="BS96" s="288"/>
      <c r="BT96" s="317"/>
      <c r="BU96" s="268"/>
    </row>
    <row r="97" spans="22:73" ht="15.75" thickBot="1" x14ac:dyDescent="0.3">
      <c r="V97" s="254"/>
      <c r="W97" s="255"/>
      <c r="X97" s="255"/>
      <c r="Y97" s="308"/>
      <c r="Z97" s="255"/>
      <c r="AA97" s="255"/>
      <c r="AB97" s="255"/>
      <c r="AC97" s="255"/>
      <c r="AD97" s="255"/>
      <c r="AE97" s="255"/>
      <c r="AF97" s="255"/>
      <c r="AG97" s="255"/>
      <c r="AH97" s="255"/>
      <c r="AI97" s="255"/>
      <c r="AJ97" s="255"/>
      <c r="AK97" s="255"/>
      <c r="AL97" s="255"/>
      <c r="AM97" s="255"/>
      <c r="AN97" s="255"/>
      <c r="AO97" s="255"/>
      <c r="AP97" s="308"/>
      <c r="AQ97" s="308"/>
      <c r="AR97" s="233"/>
      <c r="AS97" s="308"/>
      <c r="AT97" s="308"/>
      <c r="AU97" s="308"/>
      <c r="AV97" s="233"/>
      <c r="AW97" s="308"/>
      <c r="AX97" s="308"/>
      <c r="AY97" s="308"/>
      <c r="AZ97" s="233"/>
      <c r="BA97" s="308"/>
      <c r="BB97" s="308"/>
      <c r="BC97" s="308"/>
      <c r="BD97" s="233"/>
      <c r="BE97" s="308"/>
      <c r="BF97" s="308"/>
      <c r="BG97" s="308"/>
      <c r="BH97" s="233"/>
      <c r="BI97" s="308"/>
      <c r="BJ97" s="308"/>
      <c r="BK97" s="308"/>
      <c r="BL97" s="233"/>
      <c r="BM97" s="308"/>
      <c r="BN97" s="308"/>
      <c r="BO97" s="308"/>
      <c r="BP97" s="233"/>
      <c r="BQ97" s="308"/>
      <c r="BR97" s="308"/>
      <c r="BS97" s="308"/>
      <c r="BT97" s="256"/>
      <c r="BU97" s="257"/>
    </row>
    <row r="98" spans="22:73" x14ac:dyDescent="0.25">
      <c r="AP98" s="348"/>
      <c r="AQ98" s="348"/>
      <c r="AR98" s="302"/>
      <c r="AS98" s="348"/>
      <c r="AT98" s="348"/>
      <c r="AU98" s="348"/>
      <c r="AV98" s="302"/>
      <c r="AW98" s="348"/>
      <c r="AX98" s="348"/>
      <c r="AY98" s="348"/>
      <c r="AZ98" s="302"/>
      <c r="BA98" s="348"/>
      <c r="BB98" s="348"/>
      <c r="BC98" s="348"/>
      <c r="BD98" s="302"/>
      <c r="BE98" s="348"/>
      <c r="BF98" s="348"/>
      <c r="BG98" s="348"/>
      <c r="BH98" s="302"/>
      <c r="BI98" s="348"/>
      <c r="BJ98" s="348"/>
      <c r="BK98" s="348"/>
      <c r="BL98" s="302"/>
      <c r="BM98" s="348"/>
      <c r="BN98" s="348"/>
      <c r="BO98" s="348"/>
      <c r="BP98" s="302"/>
      <c r="BQ98" s="348"/>
      <c r="BR98" s="348"/>
      <c r="BS98" s="348"/>
      <c r="BT98" s="318"/>
    </row>
    <row r="99" spans="22:73" x14ac:dyDescent="0.25">
      <c r="X99" s="303" t="s">
        <v>78</v>
      </c>
      <c r="Y99" s="348"/>
      <c r="Z99" s="348"/>
      <c r="AA99" s="348"/>
      <c r="AB99" s="302"/>
      <c r="AC99" s="348"/>
      <c r="AD99" s="348"/>
      <c r="AE99" s="348"/>
      <c r="AF99" s="302"/>
      <c r="AG99" s="348"/>
      <c r="AH99" s="348"/>
      <c r="AI99" s="348"/>
      <c r="AJ99" s="302"/>
      <c r="AK99" s="348"/>
      <c r="AL99" s="348"/>
      <c r="AM99" s="348"/>
      <c r="AN99" s="302"/>
      <c r="AO99" s="348"/>
      <c r="AP99" s="348"/>
      <c r="AQ99" s="348"/>
      <c r="AR99" s="302"/>
      <c r="AS99" s="348"/>
      <c r="AT99" s="348"/>
      <c r="AU99" s="348"/>
      <c r="AV99" s="302"/>
      <c r="AW99" s="348"/>
      <c r="AX99" s="348"/>
      <c r="AY99" s="348"/>
      <c r="AZ99" s="302"/>
      <c r="BA99" s="348"/>
      <c r="BB99" s="348"/>
      <c r="BC99" s="348"/>
      <c r="BD99" s="302"/>
      <c r="BE99" s="348"/>
      <c r="BF99" s="348"/>
      <c r="BG99" s="348"/>
      <c r="BH99" s="302"/>
      <c r="BI99" s="348"/>
      <c r="BJ99" s="348"/>
      <c r="BK99" s="348"/>
      <c r="BL99" s="302"/>
      <c r="BM99" s="348"/>
      <c r="BN99" s="348"/>
      <c r="BO99" s="348"/>
      <c r="BP99" s="302"/>
      <c r="BQ99" s="348"/>
      <c r="BR99" s="348"/>
      <c r="BS99" s="348"/>
      <c r="BT99" s="318"/>
    </row>
    <row r="100" spans="22:73" x14ac:dyDescent="0.25">
      <c r="W100" s="304"/>
      <c r="X100" s="718" t="s">
        <v>79</v>
      </c>
      <c r="Y100" s="718"/>
      <c r="Z100" s="718"/>
      <c r="AA100" s="718"/>
      <c r="AB100" s="718"/>
      <c r="AC100" s="718"/>
      <c r="AD100" s="718"/>
      <c r="AE100" s="718"/>
      <c r="AF100" s="718"/>
      <c r="AG100" s="718"/>
      <c r="AH100" s="718"/>
      <c r="AI100" s="718"/>
      <c r="AJ100" s="718"/>
      <c r="AK100" s="718"/>
      <c r="AL100" s="719"/>
      <c r="AM100" s="719"/>
      <c r="AN100" s="719"/>
      <c r="AO100" s="719"/>
      <c r="AP100" s="348"/>
      <c r="AQ100" s="348"/>
      <c r="AR100" s="302"/>
      <c r="AS100" s="348"/>
      <c r="AT100" s="348"/>
      <c r="AU100" s="348"/>
      <c r="AV100" s="302"/>
      <c r="AW100" s="348"/>
      <c r="AX100" s="348"/>
      <c r="AY100" s="348"/>
      <c r="AZ100" s="302"/>
      <c r="BA100" s="348"/>
      <c r="BB100" s="348"/>
      <c r="BC100" s="348"/>
      <c r="BD100" s="302"/>
      <c r="BE100" s="348"/>
      <c r="BF100" s="348"/>
      <c r="BG100" s="348"/>
      <c r="BH100" s="302"/>
      <c r="BI100" s="348"/>
      <c r="BJ100" s="348"/>
      <c r="BK100" s="348"/>
      <c r="BL100" s="302"/>
      <c r="BM100" s="348"/>
      <c r="BN100" s="348"/>
      <c r="BO100" s="348"/>
      <c r="BP100" s="302"/>
      <c r="BQ100" s="348"/>
      <c r="BR100" s="348"/>
      <c r="BS100" s="348"/>
      <c r="BT100" s="318"/>
    </row>
    <row r="101" spans="22:73" x14ac:dyDescent="0.25">
      <c r="W101" s="607" t="s">
        <v>249</v>
      </c>
      <c r="X101" s="717" t="s">
        <v>319</v>
      </c>
      <c r="Y101" s="557"/>
      <c r="Z101" s="557"/>
      <c r="AA101" s="557"/>
      <c r="AB101" s="557"/>
      <c r="AC101" s="557"/>
      <c r="AD101" s="557"/>
      <c r="AE101" s="557"/>
      <c r="AF101" s="557"/>
      <c r="AG101" s="557"/>
      <c r="AH101" s="557"/>
      <c r="AI101" s="557"/>
      <c r="AJ101" s="557"/>
      <c r="AK101" s="557"/>
      <c r="AL101" s="575"/>
      <c r="AM101" s="575"/>
      <c r="AN101" s="575"/>
      <c r="AO101" s="576"/>
      <c r="AP101" s="348"/>
      <c r="AQ101" s="348"/>
      <c r="AR101" s="302"/>
      <c r="AS101" s="348"/>
      <c r="AT101" s="348"/>
      <c r="AU101" s="348"/>
      <c r="AV101" s="302"/>
      <c r="AW101" s="348"/>
      <c r="AX101" s="348"/>
      <c r="AY101" s="348"/>
      <c r="AZ101" s="302"/>
      <c r="BA101" s="348"/>
      <c r="BB101" s="348"/>
      <c r="BC101" s="348"/>
      <c r="BD101" s="302"/>
      <c r="BE101" s="348"/>
      <c r="BF101" s="348"/>
      <c r="BG101" s="348"/>
      <c r="BH101" s="302"/>
      <c r="BI101" s="348"/>
      <c r="BJ101" s="348"/>
      <c r="BK101" s="348"/>
      <c r="BL101" s="302"/>
      <c r="BM101" s="348"/>
      <c r="BN101" s="348"/>
      <c r="BO101" s="348"/>
      <c r="BP101" s="302"/>
      <c r="BQ101" s="348"/>
      <c r="BR101" s="348"/>
      <c r="BS101" s="348"/>
      <c r="BT101" s="318"/>
    </row>
    <row r="102" spans="22:73" x14ac:dyDescent="0.25">
      <c r="W102" s="608"/>
      <c r="X102" s="710" t="s">
        <v>147</v>
      </c>
      <c r="Y102" s="711"/>
      <c r="Z102" s="711"/>
      <c r="AA102" s="711"/>
      <c r="AB102" s="711"/>
      <c r="AC102" s="711"/>
      <c r="AD102" s="711"/>
      <c r="AE102" s="711"/>
      <c r="AF102" s="711"/>
      <c r="AG102" s="711"/>
      <c r="AH102" s="711"/>
      <c r="AI102" s="711"/>
      <c r="AJ102" s="711"/>
      <c r="AK102" s="711"/>
      <c r="AL102" s="562"/>
      <c r="AM102" s="562"/>
      <c r="AN102" s="562"/>
      <c r="AO102" s="563"/>
      <c r="AP102" s="305"/>
      <c r="AQ102" s="245"/>
      <c r="AR102" s="245"/>
      <c r="AS102" s="348"/>
      <c r="AT102" s="348"/>
      <c r="AU102" s="348"/>
      <c r="AV102" s="302"/>
      <c r="AW102" s="348"/>
      <c r="AX102" s="348"/>
      <c r="AY102" s="348"/>
      <c r="AZ102" s="302"/>
      <c r="BA102" s="348"/>
      <c r="BB102" s="348"/>
      <c r="BC102" s="348"/>
      <c r="BD102" s="302"/>
      <c r="BE102" s="348"/>
      <c r="BF102" s="348"/>
      <c r="BG102" s="348"/>
      <c r="BH102" s="302"/>
      <c r="BI102" s="348"/>
      <c r="BJ102" s="348"/>
      <c r="BK102" s="348"/>
      <c r="BL102" s="302"/>
      <c r="BM102" s="348"/>
      <c r="BN102" s="348"/>
      <c r="BO102" s="348"/>
      <c r="BP102" s="302"/>
      <c r="BQ102" s="348"/>
      <c r="BR102" s="348"/>
      <c r="BS102" s="348"/>
      <c r="BT102" s="318"/>
    </row>
    <row r="103" spans="22:73" x14ac:dyDescent="0.25">
      <c r="W103" s="706" t="s">
        <v>250</v>
      </c>
      <c r="X103" s="708" t="s">
        <v>252</v>
      </c>
      <c r="Y103" s="709"/>
      <c r="Z103" s="709"/>
      <c r="AA103" s="709"/>
      <c r="AB103" s="709"/>
      <c r="AC103" s="709"/>
      <c r="AD103" s="709"/>
      <c r="AE103" s="709"/>
      <c r="AF103" s="709"/>
      <c r="AG103" s="709"/>
      <c r="AH103" s="709"/>
      <c r="AI103" s="709"/>
      <c r="AJ103" s="709"/>
      <c r="AK103" s="709"/>
      <c r="AL103" s="558"/>
      <c r="AM103" s="558"/>
      <c r="AN103" s="558"/>
      <c r="AO103" s="559"/>
      <c r="AP103" s="305"/>
      <c r="AQ103" s="245"/>
      <c r="AR103" s="245"/>
      <c r="AS103" s="348"/>
      <c r="AT103" s="348"/>
      <c r="AU103" s="348"/>
      <c r="AV103" s="302"/>
      <c r="AW103" s="348"/>
      <c r="AX103" s="348"/>
      <c r="AY103" s="348"/>
      <c r="AZ103" s="302"/>
      <c r="BA103" s="348"/>
      <c r="BB103" s="348"/>
      <c r="BC103" s="348"/>
      <c r="BD103" s="302"/>
      <c r="BE103" s="348"/>
      <c r="BF103" s="348"/>
      <c r="BG103" s="348"/>
      <c r="BH103" s="302"/>
      <c r="BI103" s="348"/>
      <c r="BJ103" s="348"/>
      <c r="BK103" s="348"/>
      <c r="BL103" s="302"/>
      <c r="BM103" s="348"/>
      <c r="BN103" s="348"/>
      <c r="BO103" s="348"/>
      <c r="BP103" s="302"/>
      <c r="BQ103" s="348"/>
      <c r="BR103" s="348"/>
      <c r="BS103" s="348"/>
      <c r="BT103" s="318"/>
    </row>
    <row r="104" spans="22:73" x14ac:dyDescent="0.25">
      <c r="W104" s="707"/>
      <c r="X104" s="710" t="s">
        <v>148</v>
      </c>
      <c r="Y104" s="711"/>
      <c r="Z104" s="711"/>
      <c r="AA104" s="711"/>
      <c r="AB104" s="711"/>
      <c r="AC104" s="711"/>
      <c r="AD104" s="711"/>
      <c r="AE104" s="711"/>
      <c r="AF104" s="711"/>
      <c r="AG104" s="711"/>
      <c r="AH104" s="711"/>
      <c r="AI104" s="711"/>
      <c r="AJ104" s="711"/>
      <c r="AK104" s="711"/>
      <c r="AL104" s="562"/>
      <c r="AM104" s="562"/>
      <c r="AN104" s="562"/>
      <c r="AO104" s="563"/>
      <c r="AP104" s="305"/>
      <c r="AQ104" s="245"/>
      <c r="AR104" s="245"/>
      <c r="AS104" s="348"/>
      <c r="AT104" s="348"/>
      <c r="AU104" s="348"/>
      <c r="AV104" s="302"/>
      <c r="AW104" s="348"/>
      <c r="AX104" s="348"/>
      <c r="AY104" s="348"/>
      <c r="AZ104" s="302"/>
      <c r="BA104" s="348"/>
      <c r="BB104" s="348"/>
      <c r="BC104" s="348"/>
      <c r="BD104" s="302"/>
      <c r="BE104" s="348"/>
      <c r="BF104" s="348"/>
      <c r="BG104" s="348"/>
      <c r="BH104" s="302"/>
      <c r="BI104" s="348"/>
      <c r="BJ104" s="348"/>
      <c r="BK104" s="348"/>
      <c r="BL104" s="302"/>
      <c r="BM104" s="348"/>
      <c r="BN104" s="348"/>
      <c r="BO104" s="348"/>
      <c r="BP104" s="302"/>
      <c r="BQ104" s="348"/>
      <c r="BR104" s="348"/>
      <c r="BS104" s="348"/>
      <c r="BT104" s="318"/>
    </row>
    <row r="105" spans="22:73" x14ac:dyDescent="0.25">
      <c r="W105" s="706" t="s">
        <v>251</v>
      </c>
      <c r="X105" s="708" t="s">
        <v>253</v>
      </c>
      <c r="Y105" s="709"/>
      <c r="Z105" s="709"/>
      <c r="AA105" s="709"/>
      <c r="AB105" s="709"/>
      <c r="AC105" s="709"/>
      <c r="AD105" s="709"/>
      <c r="AE105" s="709"/>
      <c r="AF105" s="709"/>
      <c r="AG105" s="709"/>
      <c r="AH105" s="709"/>
      <c r="AI105" s="709"/>
      <c r="AJ105" s="709"/>
      <c r="AK105" s="709"/>
      <c r="AL105" s="558"/>
      <c r="AM105" s="558"/>
      <c r="AN105" s="558"/>
      <c r="AO105" s="559"/>
      <c r="AP105" s="305"/>
      <c r="AQ105" s="245"/>
      <c r="AR105" s="245"/>
      <c r="AS105" s="348"/>
      <c r="AT105" s="348"/>
      <c r="AU105" s="348"/>
      <c r="AV105" s="302"/>
      <c r="AW105" s="348"/>
      <c r="AX105" s="348"/>
      <c r="AY105" s="348"/>
      <c r="AZ105" s="302"/>
      <c r="BA105" s="348"/>
      <c r="BB105" s="348"/>
      <c r="BC105" s="348"/>
      <c r="BD105" s="302"/>
      <c r="BE105" s="348"/>
      <c r="BF105" s="348"/>
      <c r="BG105" s="348"/>
      <c r="BH105" s="302"/>
      <c r="BI105" s="348"/>
      <c r="BJ105" s="348"/>
      <c r="BK105" s="348"/>
      <c r="BL105" s="302"/>
      <c r="BM105" s="348"/>
      <c r="BN105" s="348"/>
      <c r="BO105" s="348"/>
      <c r="BP105" s="302"/>
      <c r="BQ105" s="348"/>
      <c r="BR105" s="348"/>
      <c r="BS105" s="348"/>
      <c r="BT105" s="318"/>
    </row>
    <row r="106" spans="22:73" x14ac:dyDescent="0.25">
      <c r="W106" s="707"/>
      <c r="X106" s="710" t="s">
        <v>149</v>
      </c>
      <c r="Y106" s="711"/>
      <c r="Z106" s="711"/>
      <c r="AA106" s="711"/>
      <c r="AB106" s="711"/>
      <c r="AC106" s="711"/>
      <c r="AD106" s="711"/>
      <c r="AE106" s="711"/>
      <c r="AF106" s="711"/>
      <c r="AG106" s="711"/>
      <c r="AH106" s="711"/>
      <c r="AI106" s="711"/>
      <c r="AJ106" s="711"/>
      <c r="AK106" s="711"/>
      <c r="AL106" s="562"/>
      <c r="AM106" s="562"/>
      <c r="AN106" s="562"/>
      <c r="AO106" s="563"/>
      <c r="AP106" s="305"/>
      <c r="AQ106" s="245"/>
      <c r="AR106" s="245"/>
      <c r="AS106" s="348"/>
      <c r="AT106" s="348"/>
      <c r="AU106" s="348"/>
      <c r="AV106" s="302"/>
      <c r="AW106" s="348"/>
      <c r="AX106" s="348"/>
      <c r="AY106" s="348"/>
      <c r="AZ106" s="302"/>
      <c r="BA106" s="348"/>
      <c r="BB106" s="348"/>
      <c r="BC106" s="348"/>
      <c r="BD106" s="302"/>
      <c r="BE106" s="348"/>
      <c r="BF106" s="348"/>
      <c r="BG106" s="348"/>
      <c r="BH106" s="302"/>
      <c r="BI106" s="348"/>
      <c r="BJ106" s="348"/>
      <c r="BK106" s="348"/>
      <c r="BL106" s="302"/>
      <c r="BM106" s="348"/>
      <c r="BN106" s="348"/>
      <c r="BO106" s="348"/>
      <c r="BP106" s="302"/>
      <c r="BQ106" s="348"/>
      <c r="BR106" s="348"/>
      <c r="BS106" s="348"/>
      <c r="BT106" s="318"/>
    </row>
    <row r="107" spans="22:73" x14ac:dyDescent="0.25">
      <c r="AD107" s="229"/>
      <c r="AE107" s="245"/>
      <c r="AF107" s="245"/>
      <c r="AG107" s="305"/>
      <c r="AH107" s="245"/>
      <c r="AI107" s="245"/>
      <c r="AJ107" s="305"/>
      <c r="AK107" s="245"/>
      <c r="AL107" s="245"/>
      <c r="AM107" s="305"/>
      <c r="AN107" s="245"/>
      <c r="AO107" s="245"/>
      <c r="AP107" s="348"/>
      <c r="AQ107" s="348"/>
      <c r="AR107" s="348"/>
      <c r="AS107" s="302"/>
      <c r="AT107" s="348"/>
      <c r="AU107" s="348"/>
      <c r="AV107" s="348"/>
      <c r="AW107" s="302"/>
      <c r="AX107" s="348"/>
      <c r="AY107" s="348"/>
      <c r="AZ107" s="348"/>
      <c r="BA107" s="302"/>
      <c r="BB107" s="348"/>
      <c r="BC107" s="348"/>
      <c r="BD107" s="348"/>
      <c r="BE107" s="302"/>
      <c r="BF107" s="348"/>
      <c r="BG107" s="348"/>
      <c r="BH107" s="348"/>
      <c r="BI107" s="302"/>
      <c r="BJ107" s="348"/>
      <c r="BK107" s="348"/>
      <c r="BL107" s="348"/>
      <c r="BM107" s="302"/>
      <c r="BN107" s="348"/>
      <c r="BO107" s="348"/>
      <c r="BP107" s="348"/>
      <c r="BQ107" s="318"/>
      <c r="BT107" s="349"/>
    </row>
    <row r="108" spans="22:73" x14ac:dyDescent="0.25">
      <c r="AD108" s="229"/>
      <c r="AE108" s="245"/>
      <c r="AF108" s="245"/>
      <c r="AG108" s="305"/>
      <c r="AH108" s="245"/>
      <c r="AI108" s="245"/>
      <c r="AJ108" s="305"/>
      <c r="AK108" s="245"/>
      <c r="AL108" s="245"/>
      <c r="AM108" s="305"/>
      <c r="AN108" s="245"/>
      <c r="AO108" s="245"/>
      <c r="AP108" s="348"/>
      <c r="AQ108" s="348"/>
      <c r="AR108" s="348"/>
      <c r="AS108" s="302"/>
      <c r="AT108" s="348"/>
      <c r="AU108" s="348"/>
      <c r="AV108" s="348"/>
      <c r="AW108" s="302"/>
      <c r="AX108" s="348"/>
      <c r="AY108" s="348"/>
      <c r="AZ108" s="348"/>
      <c r="BA108" s="302"/>
      <c r="BB108" s="348"/>
      <c r="BC108" s="348"/>
      <c r="BD108" s="348"/>
      <c r="BE108" s="302"/>
      <c r="BF108" s="348"/>
      <c r="BG108" s="348"/>
      <c r="BH108" s="348"/>
      <c r="BI108" s="302"/>
      <c r="BJ108" s="348"/>
      <c r="BK108" s="348"/>
      <c r="BL108" s="348"/>
      <c r="BM108" s="302"/>
      <c r="BN108" s="348"/>
      <c r="BO108" s="348"/>
      <c r="BP108" s="348"/>
      <c r="BQ108" s="318"/>
      <c r="BT108" s="349"/>
    </row>
    <row r="109" spans="22:73" x14ac:dyDescent="0.25">
      <c r="X109" s="712" t="s">
        <v>124</v>
      </c>
      <c r="Y109" s="715"/>
      <c r="Z109" s="715"/>
      <c r="AA109" s="715"/>
      <c r="AB109" s="715"/>
      <c r="AC109" s="715"/>
      <c r="AD109" s="715"/>
      <c r="AE109" s="715"/>
      <c r="AF109" s="715"/>
      <c r="AG109" s="715"/>
      <c r="AH109" s="715"/>
      <c r="AI109" s="715"/>
      <c r="AJ109" s="715"/>
      <c r="AK109" s="715"/>
      <c r="AL109" s="714"/>
      <c r="AM109" s="714"/>
      <c r="AN109" s="714"/>
      <c r="AO109" s="714"/>
      <c r="AP109" s="305"/>
      <c r="AQ109" s="245"/>
      <c r="AR109" s="245"/>
      <c r="BR109" s="288"/>
      <c r="BS109" s="288"/>
      <c r="BT109" s="317"/>
      <c r="BU109" s="351"/>
    </row>
    <row r="110" spans="22:73" x14ac:dyDescent="0.25">
      <c r="X110" s="712" t="s">
        <v>125</v>
      </c>
      <c r="Y110" s="713"/>
      <c r="Z110" s="713"/>
      <c r="AA110" s="713"/>
      <c r="AB110" s="713"/>
      <c r="AC110" s="713"/>
      <c r="AD110" s="713"/>
      <c r="AE110" s="713"/>
      <c r="AF110" s="713"/>
      <c r="AG110" s="713"/>
      <c r="AH110" s="713"/>
      <c r="AI110" s="713"/>
      <c r="AJ110" s="713"/>
      <c r="AK110" s="713"/>
      <c r="AL110" s="714"/>
      <c r="AM110" s="714"/>
      <c r="AN110" s="714"/>
      <c r="AO110" s="714"/>
      <c r="AP110" s="305"/>
      <c r="AQ110" s="245"/>
      <c r="AR110" s="245"/>
      <c r="BR110" s="288"/>
      <c r="BS110" s="288"/>
      <c r="BT110" s="317"/>
      <c r="BU110" s="351"/>
    </row>
    <row r="111" spans="22:73" x14ac:dyDescent="0.25">
      <c r="X111" s="102" t="s">
        <v>320</v>
      </c>
      <c r="Y111" s="348"/>
      <c r="Z111" s="348"/>
      <c r="AA111" s="348"/>
      <c r="AB111" s="302"/>
      <c r="AC111" s="348"/>
      <c r="AD111" s="348"/>
      <c r="AE111" s="348"/>
      <c r="AF111" s="302"/>
      <c r="AG111" s="348"/>
      <c r="AH111" s="348"/>
      <c r="AI111" s="348"/>
      <c r="AJ111" s="302"/>
      <c r="AK111" s="348"/>
      <c r="AL111" s="348"/>
      <c r="AM111" s="348"/>
      <c r="AN111" s="302"/>
      <c r="AO111" s="348"/>
      <c r="AP111" s="305"/>
      <c r="AQ111" s="245"/>
      <c r="AR111" s="245"/>
      <c r="BR111" s="288"/>
      <c r="BS111" s="288"/>
      <c r="BT111" s="317"/>
      <c r="BU111" s="351"/>
    </row>
    <row r="112" spans="22:73" x14ac:dyDescent="0.25">
      <c r="AD112" s="229"/>
      <c r="AE112" s="330"/>
      <c r="AF112" s="305"/>
      <c r="AG112" s="245"/>
      <c r="AH112" s="245"/>
      <c r="AI112" s="305"/>
      <c r="AJ112" s="245"/>
      <c r="AK112" s="245"/>
      <c r="AL112" s="305"/>
      <c r="AM112" s="245"/>
      <c r="AN112" s="245"/>
      <c r="AO112" s="305"/>
      <c r="AP112" s="245"/>
      <c r="AQ112" s="245"/>
      <c r="BQ112" s="288"/>
      <c r="BR112" s="288"/>
      <c r="BS112" s="317"/>
      <c r="BT112" s="351"/>
    </row>
    <row r="113" spans="22:44" x14ac:dyDescent="0.25">
      <c r="AD113" s="229"/>
      <c r="AE113" s="330"/>
      <c r="AF113" s="330"/>
      <c r="AG113" s="305"/>
      <c r="AH113" s="245"/>
      <c r="AI113" s="245"/>
      <c r="AJ113" s="305"/>
      <c r="AK113" s="245"/>
      <c r="AL113" s="245"/>
      <c r="AM113" s="305"/>
      <c r="AN113" s="245"/>
      <c r="AO113" s="245"/>
      <c r="AP113" s="305"/>
      <c r="AQ113" s="245"/>
      <c r="AR113" s="245"/>
    </row>
    <row r="114" spans="22:44" ht="21.75" thickBot="1" x14ac:dyDescent="0.3">
      <c r="V114" s="170" t="s">
        <v>201</v>
      </c>
      <c r="W114" s="330"/>
      <c r="X114" s="330"/>
      <c r="Y114" s="330"/>
      <c r="Z114" s="330"/>
      <c r="AA114" s="244"/>
      <c r="AB114" s="330"/>
      <c r="AC114" s="330"/>
      <c r="AD114" s="305"/>
      <c r="AE114" s="245"/>
      <c r="AF114" s="245"/>
      <c r="AG114" s="305"/>
      <c r="AH114" s="245"/>
      <c r="AI114" s="245"/>
      <c r="AJ114" s="305"/>
      <c r="AK114" s="245"/>
      <c r="AL114" s="245"/>
      <c r="AM114" s="305"/>
      <c r="AN114" s="245"/>
      <c r="AO114" s="245"/>
      <c r="AP114" s="305"/>
      <c r="AQ114" s="245"/>
      <c r="AR114" s="245"/>
    </row>
    <row r="115" spans="22:44" x14ac:dyDescent="0.25">
      <c r="V115" s="246"/>
      <c r="W115" s="247"/>
      <c r="X115" s="247"/>
      <c r="Y115" s="247"/>
      <c r="Z115" s="247"/>
      <c r="AA115" s="248"/>
      <c r="AB115" s="247"/>
      <c r="AC115" s="249"/>
    </row>
    <row r="116" spans="22:44" ht="36.75" x14ac:dyDescent="0.25">
      <c r="V116" s="117"/>
      <c r="W116" s="330"/>
      <c r="X116" s="330"/>
      <c r="Y116" s="89" t="s">
        <v>254</v>
      </c>
      <c r="Z116" s="171" t="s">
        <v>255</v>
      </c>
      <c r="AA116" s="89" t="s">
        <v>256</v>
      </c>
      <c r="AB116" s="282"/>
      <c r="AC116" s="292"/>
      <c r="AF116" s="140" t="s">
        <v>75</v>
      </c>
    </row>
    <row r="117" spans="22:44" x14ac:dyDescent="0.25">
      <c r="V117" s="117"/>
      <c r="W117" s="541" t="s">
        <v>202</v>
      </c>
      <c r="X117" s="141" t="s">
        <v>240</v>
      </c>
      <c r="Y117" s="343"/>
      <c r="Z117" s="343"/>
      <c r="AA117" s="343"/>
      <c r="AB117" s="282"/>
      <c r="AC117" s="394"/>
      <c r="AF117" s="327"/>
    </row>
    <row r="118" spans="22:44" x14ac:dyDescent="0.25">
      <c r="V118" s="117"/>
      <c r="W118" s="501"/>
      <c r="X118" s="142" t="s">
        <v>241</v>
      </c>
      <c r="Y118" s="3"/>
      <c r="Z118" s="3"/>
      <c r="AA118" s="3"/>
      <c r="AB118" s="282"/>
      <c r="AC118" s="173"/>
      <c r="AF118" s="328">
        <f>(Y118-AA118)*0.05</f>
        <v>0</v>
      </c>
    </row>
    <row r="119" spans="22:44" x14ac:dyDescent="0.25">
      <c r="V119" s="117"/>
      <c r="W119" s="501"/>
      <c r="X119" s="142" t="s">
        <v>242</v>
      </c>
      <c r="Y119" s="3"/>
      <c r="Z119" s="3"/>
      <c r="AA119" s="3"/>
      <c r="AB119" s="282"/>
      <c r="AC119" s="394"/>
      <c r="AF119" s="328">
        <f>(Y119-AA119)*0.1</f>
        <v>0</v>
      </c>
    </row>
    <row r="120" spans="22:44" x14ac:dyDescent="0.25">
      <c r="V120" s="117"/>
      <c r="W120" s="501"/>
      <c r="X120" s="142" t="s">
        <v>243</v>
      </c>
      <c r="Y120" s="3"/>
      <c r="Z120" s="3"/>
      <c r="AA120" s="3"/>
      <c r="AB120" s="282"/>
      <c r="AC120" s="394"/>
      <c r="AF120" s="328">
        <f>(Y120-AA120)*0.15</f>
        <v>0</v>
      </c>
    </row>
    <row r="121" spans="22:44" x14ac:dyDescent="0.25">
      <c r="V121" s="117"/>
      <c r="W121" s="501"/>
      <c r="X121" s="142" t="s">
        <v>244</v>
      </c>
      <c r="Y121" s="3"/>
      <c r="Z121" s="3"/>
      <c r="AA121" s="3"/>
      <c r="AB121" s="282"/>
      <c r="AC121" s="394"/>
      <c r="AF121" s="328">
        <f>(Y121-AA121)*0.2</f>
        <v>0</v>
      </c>
    </row>
    <row r="122" spans="22:44" x14ac:dyDescent="0.25">
      <c r="V122" s="117"/>
      <c r="W122" s="501"/>
      <c r="X122" s="142" t="s">
        <v>245</v>
      </c>
      <c r="Y122" s="3"/>
      <c r="Z122" s="3"/>
      <c r="AA122" s="3"/>
      <c r="AB122" s="282"/>
      <c r="AC122" s="394"/>
      <c r="AF122" s="328">
        <f>(Y122-AA122)*0.25</f>
        <v>0</v>
      </c>
    </row>
    <row r="123" spans="22:44" x14ac:dyDescent="0.25">
      <c r="V123" s="117"/>
      <c r="W123" s="501"/>
      <c r="X123" s="142" t="s">
        <v>246</v>
      </c>
      <c r="Y123" s="3"/>
      <c r="Z123" s="3"/>
      <c r="AA123" s="3"/>
      <c r="AB123" s="282"/>
      <c r="AC123" s="394"/>
      <c r="AF123" s="328">
        <f>(Y123-AA123)*0.3</f>
        <v>0</v>
      </c>
    </row>
    <row r="124" spans="22:44" x14ac:dyDescent="0.25">
      <c r="V124" s="117"/>
      <c r="W124" s="501"/>
      <c r="X124" s="142" t="s">
        <v>247</v>
      </c>
      <c r="Y124" s="3"/>
      <c r="Z124" s="3"/>
      <c r="AA124" s="3"/>
      <c r="AB124" s="282"/>
      <c r="AC124" s="394"/>
      <c r="AF124" s="328">
        <f>(Y124-AA124)*0.35</f>
        <v>0</v>
      </c>
    </row>
    <row r="125" spans="22:44" x14ac:dyDescent="0.25">
      <c r="V125" s="117"/>
      <c r="W125" s="501"/>
      <c r="X125" s="142" t="s">
        <v>248</v>
      </c>
      <c r="Y125" s="3"/>
      <c r="Z125" s="3"/>
      <c r="AA125" s="3"/>
      <c r="AB125" s="282"/>
      <c r="AC125" s="394"/>
      <c r="AF125" s="328">
        <f>(Y125-AA125)*0.4</f>
        <v>0</v>
      </c>
    </row>
    <row r="126" spans="22:44" x14ac:dyDescent="0.25">
      <c r="V126" s="117"/>
      <c r="W126" s="501"/>
      <c r="X126" s="142" t="s">
        <v>257</v>
      </c>
      <c r="Y126" s="179"/>
      <c r="Z126" s="179"/>
      <c r="AA126" s="179"/>
      <c r="AB126" s="282"/>
      <c r="AC126" s="394"/>
      <c r="AF126" s="328">
        <f>(Y126-AA126)*0.4</f>
        <v>0</v>
      </c>
    </row>
    <row r="127" spans="22:44" x14ac:dyDescent="0.25">
      <c r="V127" s="117"/>
      <c r="W127" s="330"/>
      <c r="X127" s="251" t="s">
        <v>73</v>
      </c>
      <c r="Y127" s="252">
        <f>SUM(Y117:Y126)</f>
        <v>0</v>
      </c>
      <c r="Z127" s="252">
        <f>SUM(AA117:AA126)</f>
        <v>0</v>
      </c>
      <c r="AA127" s="252">
        <f>SUM(AA117:AA126)</f>
        <v>0</v>
      </c>
      <c r="AB127" s="282"/>
      <c r="AC127" s="306"/>
      <c r="AF127" s="239">
        <f>SUM(AF117:AF126)</f>
        <v>0</v>
      </c>
    </row>
    <row r="128" spans="22:44" ht="15.75" thickBot="1" x14ac:dyDescent="0.3">
      <c r="V128" s="254"/>
      <c r="W128" s="255"/>
      <c r="X128" s="255"/>
      <c r="Y128" s="255"/>
      <c r="Z128" s="255"/>
      <c r="AA128" s="256"/>
      <c r="AB128" s="255"/>
      <c r="AC128" s="257"/>
    </row>
    <row r="129" spans="22:43" x14ac:dyDescent="0.25">
      <c r="V129" s="330"/>
      <c r="W129" s="330"/>
      <c r="X129" s="330"/>
      <c r="Y129" s="330"/>
      <c r="Z129" s="330"/>
      <c r="AA129" s="244"/>
      <c r="AB129" s="330"/>
      <c r="AC129" s="330"/>
    </row>
    <row r="131" spans="22:43" x14ac:dyDescent="0.25">
      <c r="W131" s="245"/>
      <c r="X131" s="259" t="s">
        <v>209</v>
      </c>
      <c r="Y131" s="245"/>
      <c r="Z131" s="258"/>
      <c r="AA131" s="245"/>
      <c r="AB131" s="245"/>
      <c r="AC131" s="305"/>
      <c r="AD131" s="245"/>
      <c r="AE131" s="245"/>
      <c r="AF131" s="305"/>
      <c r="AG131" s="245"/>
      <c r="AH131" s="245"/>
      <c r="AI131" s="305"/>
      <c r="AJ131" s="245"/>
      <c r="AK131" s="245"/>
      <c r="AL131" s="305"/>
      <c r="AM131" s="245"/>
      <c r="AN131" s="245"/>
      <c r="AO131" s="305"/>
      <c r="AP131" s="245"/>
      <c r="AQ131" s="245"/>
    </row>
    <row r="132" spans="22:43" x14ac:dyDescent="0.25">
      <c r="W132" s="542" t="s">
        <v>202</v>
      </c>
      <c r="X132" s="723" t="s">
        <v>210</v>
      </c>
      <c r="Y132" s="724"/>
      <c r="Z132" s="724"/>
      <c r="AA132" s="724"/>
      <c r="AB132" s="724"/>
      <c r="AC132" s="724"/>
      <c r="AD132" s="724"/>
      <c r="AE132" s="724"/>
      <c r="AF132" s="724"/>
      <c r="AG132" s="724"/>
      <c r="AH132" s="724"/>
      <c r="AI132" s="724"/>
      <c r="AJ132" s="724"/>
      <c r="AK132" s="724"/>
      <c r="AL132" s="724"/>
      <c r="AM132" s="724"/>
      <c r="AN132" s="724"/>
      <c r="AO132" s="724"/>
      <c r="AP132" s="536"/>
      <c r="AQ132" s="725"/>
    </row>
    <row r="133" spans="22:43" x14ac:dyDescent="0.25">
      <c r="W133" s="542"/>
      <c r="X133" s="726"/>
      <c r="Y133" s="727"/>
      <c r="Z133" s="727"/>
      <c r="AA133" s="727"/>
      <c r="AB133" s="727"/>
      <c r="AC133" s="727"/>
      <c r="AD133" s="727"/>
      <c r="AE133" s="727"/>
      <c r="AF133" s="727"/>
      <c r="AG133" s="727"/>
      <c r="AH133" s="727"/>
      <c r="AI133" s="727"/>
      <c r="AJ133" s="727"/>
      <c r="AK133" s="727"/>
      <c r="AL133" s="727"/>
      <c r="AM133" s="727"/>
      <c r="AN133" s="727"/>
      <c r="AO133" s="727"/>
      <c r="AP133" s="600"/>
      <c r="AQ133" s="728"/>
    </row>
    <row r="134" spans="22:43" x14ac:dyDescent="0.25">
      <c r="W134" s="542"/>
      <c r="X134" s="729"/>
      <c r="Y134" s="730"/>
      <c r="Z134" s="730"/>
      <c r="AA134" s="730"/>
      <c r="AB134" s="730"/>
      <c r="AC134" s="730"/>
      <c r="AD134" s="730"/>
      <c r="AE134" s="730"/>
      <c r="AF134" s="730"/>
      <c r="AG134" s="730"/>
      <c r="AH134" s="730"/>
      <c r="AI134" s="730"/>
      <c r="AJ134" s="730"/>
      <c r="AK134" s="730"/>
      <c r="AL134" s="730"/>
      <c r="AM134" s="730"/>
      <c r="AN134" s="730"/>
      <c r="AO134" s="730"/>
      <c r="AP134" s="731"/>
      <c r="AQ134" s="732"/>
    </row>
    <row r="135" spans="22:43" x14ac:dyDescent="0.25">
      <c r="W135" s="542" t="s">
        <v>258</v>
      </c>
      <c r="X135" s="723" t="s">
        <v>259</v>
      </c>
      <c r="Y135" s="734"/>
      <c r="Z135" s="734"/>
      <c r="AA135" s="734"/>
      <c r="AB135" s="734"/>
      <c r="AC135" s="734"/>
      <c r="AD135" s="734"/>
      <c r="AE135" s="734"/>
      <c r="AF135" s="734"/>
      <c r="AG135" s="734"/>
      <c r="AH135" s="734"/>
      <c r="AI135" s="734"/>
      <c r="AJ135" s="734"/>
      <c r="AK135" s="734"/>
      <c r="AL135" s="734"/>
      <c r="AM135" s="734"/>
      <c r="AN135" s="734"/>
      <c r="AO135" s="734"/>
      <c r="AP135" s="734"/>
      <c r="AQ135" s="735"/>
    </row>
    <row r="136" spans="22:43" x14ac:dyDescent="0.25">
      <c r="W136" s="542"/>
      <c r="X136" s="565" t="s">
        <v>147</v>
      </c>
      <c r="Y136" s="600"/>
      <c r="Z136" s="600"/>
      <c r="AA136" s="600"/>
      <c r="AB136" s="600"/>
      <c r="AC136" s="600"/>
      <c r="AD136" s="600"/>
      <c r="AE136" s="600"/>
      <c r="AF136" s="600"/>
      <c r="AG136" s="600"/>
      <c r="AH136" s="600"/>
      <c r="AI136" s="600"/>
      <c r="AJ136" s="600"/>
      <c r="AK136" s="600"/>
      <c r="AL136" s="600"/>
      <c r="AM136" s="600"/>
      <c r="AN136" s="600"/>
      <c r="AO136" s="600"/>
      <c r="AP136" s="600"/>
      <c r="AQ136" s="732"/>
    </row>
    <row r="137" spans="22:43" x14ac:dyDescent="0.25">
      <c r="W137" s="733" t="s">
        <v>262</v>
      </c>
      <c r="X137" s="717" t="s">
        <v>260</v>
      </c>
      <c r="Y137" s="536"/>
      <c r="Z137" s="536"/>
      <c r="AA137" s="536"/>
      <c r="AB137" s="536"/>
      <c r="AC137" s="536"/>
      <c r="AD137" s="536"/>
      <c r="AE137" s="536"/>
      <c r="AF137" s="536"/>
      <c r="AG137" s="536"/>
      <c r="AH137" s="536"/>
      <c r="AI137" s="536"/>
      <c r="AJ137" s="536"/>
      <c r="AK137" s="536"/>
      <c r="AL137" s="536"/>
      <c r="AM137" s="536"/>
      <c r="AN137" s="536"/>
      <c r="AO137" s="536"/>
      <c r="AP137" s="536"/>
      <c r="AQ137" s="725"/>
    </row>
    <row r="138" spans="22:43" x14ac:dyDescent="0.25">
      <c r="W138" s="733"/>
      <c r="X138" s="574" t="s">
        <v>148</v>
      </c>
      <c r="Y138" s="731"/>
      <c r="Z138" s="731"/>
      <c r="AA138" s="731"/>
      <c r="AB138" s="731"/>
      <c r="AC138" s="731"/>
      <c r="AD138" s="731"/>
      <c r="AE138" s="731"/>
      <c r="AF138" s="731"/>
      <c r="AG138" s="731"/>
      <c r="AH138" s="731"/>
      <c r="AI138" s="731"/>
      <c r="AJ138" s="731"/>
      <c r="AK138" s="731"/>
      <c r="AL138" s="731"/>
      <c r="AM138" s="731"/>
      <c r="AN138" s="731"/>
      <c r="AO138" s="731"/>
      <c r="AP138" s="731"/>
      <c r="AQ138" s="732"/>
    </row>
    <row r="139" spans="22:43" x14ac:dyDescent="0.25">
      <c r="W139" s="733" t="s">
        <v>261</v>
      </c>
      <c r="X139" s="571" t="s">
        <v>263</v>
      </c>
      <c r="Y139" s="536"/>
      <c r="Z139" s="536"/>
      <c r="AA139" s="536"/>
      <c r="AB139" s="536"/>
      <c r="AC139" s="536"/>
      <c r="AD139" s="536"/>
      <c r="AE139" s="536"/>
      <c r="AF139" s="536"/>
      <c r="AG139" s="536"/>
      <c r="AH139" s="536"/>
      <c r="AI139" s="536"/>
      <c r="AJ139" s="536"/>
      <c r="AK139" s="536"/>
      <c r="AL139" s="536"/>
      <c r="AM139" s="536"/>
      <c r="AN139" s="536"/>
      <c r="AO139" s="536"/>
      <c r="AP139" s="536"/>
      <c r="AQ139" s="725"/>
    </row>
    <row r="140" spans="22:43" x14ac:dyDescent="0.25">
      <c r="W140" s="733"/>
      <c r="X140" s="574" t="s">
        <v>149</v>
      </c>
      <c r="Y140" s="731"/>
      <c r="Z140" s="731"/>
      <c r="AA140" s="731"/>
      <c r="AB140" s="731"/>
      <c r="AC140" s="731"/>
      <c r="AD140" s="731"/>
      <c r="AE140" s="731"/>
      <c r="AF140" s="731"/>
      <c r="AG140" s="731"/>
      <c r="AH140" s="731"/>
      <c r="AI140" s="731"/>
      <c r="AJ140" s="731"/>
      <c r="AK140" s="731"/>
      <c r="AL140" s="731"/>
      <c r="AM140" s="731"/>
      <c r="AN140" s="731"/>
      <c r="AO140" s="731"/>
      <c r="AP140" s="731"/>
      <c r="AQ140" s="732"/>
    </row>
  </sheetData>
  <sheetProtection password="B3C1" sheet="1" objects="1" scenarios="1" selectLockedCells="1"/>
  <mergeCells count="110">
    <mergeCell ref="W117:W126"/>
    <mergeCell ref="W132:W134"/>
    <mergeCell ref="X132:AQ134"/>
    <mergeCell ref="W135:W136"/>
    <mergeCell ref="X136:AQ136"/>
    <mergeCell ref="W137:W138"/>
    <mergeCell ref="W139:W140"/>
    <mergeCell ref="X137:AQ137"/>
    <mergeCell ref="X138:AQ138"/>
    <mergeCell ref="X139:AQ139"/>
    <mergeCell ref="X140:AQ140"/>
    <mergeCell ref="X135:AQ135"/>
    <mergeCell ref="Y28:BT28"/>
    <mergeCell ref="Y29:AA29"/>
    <mergeCell ref="AC29:AF29"/>
    <mergeCell ref="AG29:AJ29"/>
    <mergeCell ref="AK29:AN29"/>
    <mergeCell ref="BQ42:BQ53"/>
    <mergeCell ref="BR42:BR53"/>
    <mergeCell ref="BS42:BS53"/>
    <mergeCell ref="BJ40:BJ51"/>
    <mergeCell ref="BK40:BK51"/>
    <mergeCell ref="BM41:BM52"/>
    <mergeCell ref="BN41:BN52"/>
    <mergeCell ref="BO41:BO52"/>
    <mergeCell ref="BC38:BC49"/>
    <mergeCell ref="BE39:BE50"/>
    <mergeCell ref="BF39:BF50"/>
    <mergeCell ref="BG39:BG50"/>
    <mergeCell ref="AS36:AS47"/>
    <mergeCell ref="AT36:AT47"/>
    <mergeCell ref="AU36:AU47"/>
    <mergeCell ref="AV36:AV47"/>
    <mergeCell ref="BI40:BI51"/>
    <mergeCell ref="W103:W104"/>
    <mergeCell ref="W105:W106"/>
    <mergeCell ref="X105:AO105"/>
    <mergeCell ref="X106:AO106"/>
    <mergeCell ref="X110:AO110"/>
    <mergeCell ref="X109:AO109"/>
    <mergeCell ref="X104:AO104"/>
    <mergeCell ref="AO35:AO46"/>
    <mergeCell ref="AP35:AP46"/>
    <mergeCell ref="W101:W102"/>
    <mergeCell ref="AN34:AN45"/>
    <mergeCell ref="X101:AO101"/>
    <mergeCell ref="X100:AO100"/>
    <mergeCell ref="X102:AO102"/>
    <mergeCell ref="X103:AO103"/>
    <mergeCell ref="Y31:Y42"/>
    <mergeCell ref="Z31:Z42"/>
    <mergeCell ref="AA31:AA42"/>
    <mergeCell ref="AB31:AB42"/>
    <mergeCell ref="AM34:AM45"/>
    <mergeCell ref="W31:W90"/>
    <mergeCell ref="AF31:AF43"/>
    <mergeCell ref="AC32:AC43"/>
    <mergeCell ref="AD32:AD43"/>
    <mergeCell ref="C37:E37"/>
    <mergeCell ref="C38:E38"/>
    <mergeCell ref="C39:E39"/>
    <mergeCell ref="C40:E40"/>
    <mergeCell ref="B29:S29"/>
    <mergeCell ref="C31:E32"/>
    <mergeCell ref="C33:E33"/>
    <mergeCell ref="C34:E34"/>
    <mergeCell ref="C35:E35"/>
    <mergeCell ref="C36:E36"/>
    <mergeCell ref="AE32:AE43"/>
    <mergeCell ref="AG33:AG44"/>
    <mergeCell ref="AH33:AH44"/>
    <mergeCell ref="AI33:AI44"/>
    <mergeCell ref="AJ33:AJ44"/>
    <mergeCell ref="AK34:AK45"/>
    <mergeCell ref="AL34:AL45"/>
    <mergeCell ref="BI29:BL29"/>
    <mergeCell ref="BM29:BP29"/>
    <mergeCell ref="AW37:AW48"/>
    <mergeCell ref="AX37:AX48"/>
    <mergeCell ref="AY37:AY48"/>
    <mergeCell ref="BA38:BA49"/>
    <mergeCell ref="BB38:BB49"/>
    <mergeCell ref="AR35:AR46"/>
    <mergeCell ref="BA29:BD29"/>
    <mergeCell ref="BE29:BH29"/>
    <mergeCell ref="AQ35:AQ46"/>
    <mergeCell ref="BQ29:BT29"/>
    <mergeCell ref="C1:K1"/>
    <mergeCell ref="B4:L4"/>
    <mergeCell ref="C2:K2"/>
    <mergeCell ref="C23:E23"/>
    <mergeCell ref="C14:E15"/>
    <mergeCell ref="C19:E19"/>
    <mergeCell ref="C20:E20"/>
    <mergeCell ref="C21:E21"/>
    <mergeCell ref="C22:E22"/>
    <mergeCell ref="C16:E16"/>
    <mergeCell ref="C18:E18"/>
    <mergeCell ref="C6:G6"/>
    <mergeCell ref="H6:K6"/>
    <mergeCell ref="C7:G7"/>
    <mergeCell ref="H7:K7"/>
    <mergeCell ref="C17:E17"/>
    <mergeCell ref="V19:BH20"/>
    <mergeCell ref="Y24:BS25"/>
    <mergeCell ref="AO29:AR29"/>
    <mergeCell ref="AS29:AV29"/>
    <mergeCell ref="AW29:AZ29"/>
    <mergeCell ref="Y27:BT27"/>
    <mergeCell ref="W28:X30"/>
  </mergeCells>
  <pageMargins left="0.7" right="0.7" top="0.75" bottom="0.75" header="0.3" footer="0.3"/>
  <pageSetup paperSize="9"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H141"/>
  <sheetViews>
    <sheetView showGridLines="0" zoomScale="90" zoomScaleNormal="90" workbookViewId="0">
      <selection activeCell="D11" sqref="D11"/>
    </sheetView>
  </sheetViews>
  <sheetFormatPr defaultColWidth="9.140625" defaultRowHeight="15" x14ac:dyDescent="0.25"/>
  <cols>
    <col min="1" max="1" width="9.140625" style="349"/>
    <col min="2" max="2" width="3.28515625" style="349" customWidth="1"/>
    <col min="3" max="3" width="13.5703125" style="349" customWidth="1"/>
    <col min="4" max="4" width="19.7109375" style="349" customWidth="1"/>
    <col min="5" max="5" width="5.140625" style="349" customWidth="1"/>
    <col min="6" max="6" width="19.5703125" style="349" customWidth="1"/>
    <col min="7" max="7" width="17.7109375" style="349" customWidth="1"/>
    <col min="8" max="8" width="17.85546875" style="349" customWidth="1"/>
    <col min="9" max="9" width="15.28515625" style="349" customWidth="1"/>
    <col min="10" max="11" width="16.7109375" style="349" customWidth="1"/>
    <col min="12" max="17" width="26.140625" style="349" customWidth="1"/>
    <col min="18" max="18" width="23.42578125" style="349" customWidth="1"/>
    <col min="19" max="19" width="46.28515625" style="349" customWidth="1"/>
    <col min="20" max="21" width="7.140625" style="349" customWidth="1"/>
    <col min="22" max="22" width="9.140625" style="349"/>
    <col min="23" max="23" width="14.7109375" style="349" customWidth="1"/>
    <col min="24" max="24" width="18.85546875" style="349" customWidth="1"/>
    <col min="25" max="26" width="20.28515625" style="349" customWidth="1"/>
    <col min="27" max="27" width="21.42578125" style="349" customWidth="1"/>
    <col min="28" max="28" width="20.28515625" style="315" hidden="1" customWidth="1"/>
    <col min="29" max="31" width="20.28515625" style="349" customWidth="1"/>
    <col min="32" max="32" width="20.28515625" style="315" hidden="1" customWidth="1"/>
    <col min="33" max="35" width="20.28515625" style="349" customWidth="1"/>
    <col min="36" max="36" width="20.28515625" style="315" hidden="1" customWidth="1"/>
    <col min="37" max="39" width="20.28515625" style="349" customWidth="1"/>
    <col min="40" max="40" width="15" style="315" hidden="1" customWidth="1"/>
    <col min="41" max="16384" width="9.140625" style="349"/>
  </cols>
  <sheetData>
    <row r="1" spans="2:15" ht="26.25" customHeight="1" thickBot="1" x14ac:dyDescent="0.3">
      <c r="C1" s="688" t="s">
        <v>39</v>
      </c>
      <c r="D1" s="689"/>
      <c r="E1" s="689"/>
      <c r="F1" s="689"/>
      <c r="G1" s="689"/>
      <c r="H1" s="689"/>
      <c r="I1" s="689"/>
      <c r="J1" s="689"/>
      <c r="K1" s="690"/>
    </row>
    <row r="2" spans="2:15" ht="27.75" customHeight="1" thickBot="1" x14ac:dyDescent="0.3">
      <c r="C2" s="691" t="s">
        <v>72</v>
      </c>
      <c r="D2" s="692"/>
      <c r="E2" s="692"/>
      <c r="F2" s="692"/>
      <c r="G2" s="692"/>
      <c r="H2" s="692"/>
      <c r="I2" s="692"/>
      <c r="J2" s="692"/>
      <c r="K2" s="693"/>
      <c r="L2" s="66"/>
    </row>
    <row r="3" spans="2:15" ht="27" customHeight="1" thickBot="1" x14ac:dyDescent="0.3">
      <c r="L3" s="66"/>
    </row>
    <row r="4" spans="2:15" ht="27" customHeight="1" thickBot="1" x14ac:dyDescent="0.3">
      <c r="B4" s="578" t="s">
        <v>65</v>
      </c>
      <c r="C4" s="579"/>
      <c r="D4" s="579"/>
      <c r="E4" s="579"/>
      <c r="F4" s="579"/>
      <c r="G4" s="579"/>
      <c r="H4" s="579"/>
      <c r="I4" s="579"/>
      <c r="J4" s="579"/>
      <c r="K4" s="579"/>
      <c r="L4" s="580"/>
      <c r="M4" s="330"/>
      <c r="N4" s="245"/>
      <c r="O4" s="245"/>
    </row>
    <row r="5" spans="2:15" ht="21" x14ac:dyDescent="0.25">
      <c r="B5" s="265"/>
      <c r="C5" s="69" t="s">
        <v>40</v>
      </c>
      <c r="D5" s="69"/>
      <c r="E5" s="69"/>
      <c r="F5" s="69"/>
      <c r="G5" s="69"/>
      <c r="H5" s="69"/>
      <c r="I5" s="69"/>
      <c r="J5" s="69"/>
      <c r="K5" s="69"/>
      <c r="L5" s="70"/>
      <c r="N5" s="266"/>
      <c r="O5" s="245"/>
    </row>
    <row r="6" spans="2:15" x14ac:dyDescent="0.25">
      <c r="B6" s="267"/>
      <c r="C6" s="696" t="s">
        <v>37</v>
      </c>
      <c r="D6" s="696"/>
      <c r="E6" s="696"/>
      <c r="F6" s="696"/>
      <c r="G6" s="696"/>
      <c r="H6" s="697">
        <f>Info!D4</f>
        <v>0</v>
      </c>
      <c r="I6" s="697"/>
      <c r="J6" s="697"/>
      <c r="K6" s="697"/>
      <c r="L6" s="268"/>
      <c r="N6" s="245"/>
      <c r="O6" s="245"/>
    </row>
    <row r="7" spans="2:15" x14ac:dyDescent="0.25">
      <c r="B7" s="267"/>
      <c r="C7" s="696" t="s">
        <v>61</v>
      </c>
      <c r="D7" s="696"/>
      <c r="E7" s="696"/>
      <c r="F7" s="696"/>
      <c r="G7" s="696"/>
      <c r="H7" s="698" t="s">
        <v>60</v>
      </c>
      <c r="I7" s="698"/>
      <c r="J7" s="698"/>
      <c r="K7" s="698"/>
      <c r="L7" s="268"/>
      <c r="N7" s="245"/>
      <c r="O7" s="245"/>
    </row>
    <row r="8" spans="2:15" ht="25.5" customHeight="1" x14ac:dyDescent="0.25">
      <c r="B8" s="267"/>
      <c r="C8" s="351"/>
      <c r="D8" s="351"/>
      <c r="E8" s="351"/>
      <c r="F8" s="351"/>
      <c r="G8" s="351" t="s">
        <v>40</v>
      </c>
      <c r="H8" s="351"/>
      <c r="I8" s="351"/>
      <c r="J8" s="351"/>
      <c r="K8" s="351"/>
      <c r="L8" s="268"/>
    </row>
    <row r="9" spans="2:15" ht="18" x14ac:dyDescent="0.25">
      <c r="B9" s="267"/>
      <c r="C9" s="351"/>
      <c r="D9" s="269" t="s">
        <v>43</v>
      </c>
      <c r="E9" s="270"/>
      <c r="F9" s="79" t="s">
        <v>45</v>
      </c>
      <c r="G9" s="351"/>
      <c r="H9" s="79" t="s">
        <v>46</v>
      </c>
      <c r="I9" s="351"/>
      <c r="J9" s="271"/>
      <c r="K9" s="351"/>
      <c r="L9" s="268"/>
    </row>
    <row r="10" spans="2:15" x14ac:dyDescent="0.25">
      <c r="B10" s="267"/>
      <c r="C10" s="351"/>
      <c r="D10" s="272" t="s">
        <v>0</v>
      </c>
      <c r="E10" s="270"/>
      <c r="F10" s="272" t="s">
        <v>1</v>
      </c>
      <c r="G10" s="351"/>
      <c r="H10" s="272" t="s">
        <v>1</v>
      </c>
      <c r="I10" s="351"/>
      <c r="J10" s="273"/>
      <c r="K10" s="351"/>
      <c r="L10" s="268"/>
    </row>
    <row r="11" spans="2:15" x14ac:dyDescent="0.25">
      <c r="B11" s="267"/>
      <c r="C11" s="351"/>
      <c r="D11" s="210"/>
      <c r="E11" s="351"/>
      <c r="F11" s="210"/>
      <c r="G11" s="351"/>
      <c r="H11" s="211">
        <f>IF(K23&lt;0.2*I23,K23,0.2*I23)</f>
        <v>0</v>
      </c>
      <c r="I11" s="351"/>
      <c r="J11" s="264"/>
      <c r="K11" s="351"/>
      <c r="L11" s="268"/>
    </row>
    <row r="12" spans="2:15" x14ac:dyDescent="0.25">
      <c r="B12" s="267"/>
      <c r="C12" s="351"/>
      <c r="D12" s="351"/>
      <c r="E12" s="351"/>
      <c r="F12" s="351"/>
      <c r="G12" s="351"/>
      <c r="H12" s="351"/>
      <c r="I12" s="351"/>
      <c r="J12" s="351"/>
      <c r="K12" s="351"/>
      <c r="L12" s="268"/>
    </row>
    <row r="13" spans="2:15" x14ac:dyDescent="0.25">
      <c r="B13" s="267"/>
      <c r="C13" s="351"/>
      <c r="D13" s="351"/>
      <c r="E13" s="351"/>
      <c r="F13" s="351"/>
      <c r="G13" s="351"/>
      <c r="H13" s="351"/>
      <c r="I13" s="351"/>
      <c r="J13" s="351"/>
      <c r="K13" s="351"/>
      <c r="L13" s="268"/>
    </row>
    <row r="14" spans="2:15" ht="45" x14ac:dyDescent="0.25">
      <c r="B14" s="267"/>
      <c r="C14" s="694" t="s">
        <v>2</v>
      </c>
      <c r="D14" s="694"/>
      <c r="E14" s="694"/>
      <c r="F14" s="78" t="s">
        <v>47</v>
      </c>
      <c r="G14" s="78" t="s">
        <v>11</v>
      </c>
      <c r="H14" s="78" t="s">
        <v>12</v>
      </c>
      <c r="I14" s="78" t="s">
        <v>74</v>
      </c>
      <c r="J14" s="79" t="s">
        <v>48</v>
      </c>
      <c r="K14" s="79" t="s">
        <v>49</v>
      </c>
      <c r="L14" s="268"/>
    </row>
    <row r="15" spans="2:15" x14ac:dyDescent="0.25">
      <c r="B15" s="267"/>
      <c r="C15" s="694"/>
      <c r="D15" s="694"/>
      <c r="E15" s="694"/>
      <c r="F15" s="272" t="s">
        <v>1</v>
      </c>
      <c r="G15" s="272" t="s">
        <v>1</v>
      </c>
      <c r="H15" s="272" t="s">
        <v>1</v>
      </c>
      <c r="I15" s="272" t="s">
        <v>1</v>
      </c>
      <c r="J15" s="272" t="s">
        <v>1</v>
      </c>
      <c r="K15" s="272" t="s">
        <v>1</v>
      </c>
      <c r="L15" s="268"/>
    </row>
    <row r="16" spans="2:15" x14ac:dyDescent="0.25">
      <c r="B16" s="267"/>
      <c r="C16" s="695" t="s">
        <v>3</v>
      </c>
      <c r="D16" s="695"/>
      <c r="E16" s="695"/>
      <c r="F16" s="216"/>
      <c r="G16" s="216"/>
      <c r="H16" s="216"/>
      <c r="I16" s="217">
        <f>F16-G16-H16</f>
        <v>0</v>
      </c>
      <c r="J16" s="216"/>
      <c r="K16" s="216"/>
      <c r="L16" s="268"/>
    </row>
    <row r="17" spans="2:60" x14ac:dyDescent="0.25">
      <c r="B17" s="267"/>
      <c r="C17" s="695" t="s">
        <v>4</v>
      </c>
      <c r="D17" s="695"/>
      <c r="E17" s="695"/>
      <c r="F17" s="216"/>
      <c r="G17" s="216"/>
      <c r="H17" s="216"/>
      <c r="I17" s="217">
        <f t="shared" ref="I17:I21" si="0">F17-G17-H17</f>
        <v>0</v>
      </c>
      <c r="J17" s="216"/>
      <c r="K17" s="216"/>
      <c r="L17" s="268"/>
      <c r="V17" s="699" t="s">
        <v>199</v>
      </c>
      <c r="W17" s="540"/>
      <c r="X17" s="540"/>
      <c r="Y17" s="540"/>
      <c r="Z17" s="540"/>
      <c r="AA17" s="540"/>
      <c r="AB17" s="540"/>
      <c r="AC17" s="540"/>
      <c r="AD17" s="540"/>
      <c r="AE17" s="540"/>
      <c r="AF17" s="540"/>
      <c r="AG17" s="540"/>
      <c r="AH17" s="540"/>
      <c r="AI17" s="540"/>
      <c r="AJ17" s="540"/>
      <c r="AK17" s="540"/>
      <c r="AL17" s="540"/>
      <c r="AM17" s="540"/>
      <c r="AN17" s="540"/>
      <c r="AO17" s="540"/>
      <c r="AP17" s="540"/>
      <c r="AQ17" s="540"/>
      <c r="AR17" s="540"/>
      <c r="AS17" s="540"/>
      <c r="AT17" s="540"/>
      <c r="AU17" s="540"/>
      <c r="AV17" s="540"/>
      <c r="AW17" s="540"/>
      <c r="AX17" s="540"/>
      <c r="AY17" s="540"/>
      <c r="AZ17" s="540"/>
      <c r="BA17" s="540"/>
      <c r="BB17" s="540"/>
      <c r="BC17" s="540"/>
      <c r="BD17" s="540"/>
      <c r="BE17" s="540"/>
      <c r="BF17" s="540"/>
      <c r="BG17" s="540"/>
      <c r="BH17" s="540"/>
    </row>
    <row r="18" spans="2:60" x14ac:dyDescent="0.25">
      <c r="B18" s="267"/>
      <c r="C18" s="695" t="s">
        <v>9</v>
      </c>
      <c r="D18" s="695"/>
      <c r="E18" s="695"/>
      <c r="F18" s="216"/>
      <c r="G18" s="216"/>
      <c r="H18" s="216"/>
      <c r="I18" s="217">
        <f>F18-G18-H18</f>
        <v>0</v>
      </c>
      <c r="J18" s="216"/>
      <c r="K18" s="216"/>
      <c r="L18" s="268"/>
      <c r="V18" s="540"/>
      <c r="W18" s="540"/>
      <c r="X18" s="540"/>
      <c r="Y18" s="540"/>
      <c r="Z18" s="540"/>
      <c r="AA18" s="540"/>
      <c r="AB18" s="540"/>
      <c r="AC18" s="540"/>
      <c r="AD18" s="540"/>
      <c r="AE18" s="540"/>
      <c r="AF18" s="540"/>
      <c r="AG18" s="540"/>
      <c r="AH18" s="540"/>
      <c r="AI18" s="540"/>
      <c r="AJ18" s="540"/>
      <c r="AK18" s="540"/>
      <c r="AL18" s="540"/>
      <c r="AM18" s="540"/>
      <c r="AN18" s="540"/>
      <c r="AO18" s="540"/>
      <c r="AP18" s="540"/>
      <c r="AQ18" s="540"/>
      <c r="AR18" s="540"/>
      <c r="AS18" s="540"/>
      <c r="AT18" s="540"/>
      <c r="AU18" s="540"/>
      <c r="AV18" s="540"/>
      <c r="AW18" s="540"/>
      <c r="AX18" s="540"/>
      <c r="AY18" s="540"/>
      <c r="AZ18" s="540"/>
      <c r="BA18" s="540"/>
      <c r="BB18" s="540"/>
      <c r="BC18" s="540"/>
      <c r="BD18" s="540"/>
      <c r="BE18" s="540"/>
      <c r="BF18" s="540"/>
      <c r="BG18" s="540"/>
      <c r="BH18" s="540"/>
    </row>
    <row r="19" spans="2:60" x14ac:dyDescent="0.25">
      <c r="B19" s="267"/>
      <c r="C19" s="695" t="s">
        <v>8</v>
      </c>
      <c r="D19" s="695"/>
      <c r="E19" s="695"/>
      <c r="F19" s="216"/>
      <c r="G19" s="216"/>
      <c r="H19" s="216"/>
      <c r="I19" s="217">
        <f t="shared" si="0"/>
        <v>0</v>
      </c>
      <c r="J19" s="216"/>
      <c r="K19" s="216"/>
      <c r="L19" s="268"/>
    </row>
    <row r="20" spans="2:60" x14ac:dyDescent="0.25">
      <c r="B20" s="267"/>
      <c r="C20" s="695" t="s">
        <v>7</v>
      </c>
      <c r="D20" s="695"/>
      <c r="E20" s="695"/>
      <c r="F20" s="216"/>
      <c r="G20" s="216"/>
      <c r="H20" s="216"/>
      <c r="I20" s="217">
        <f>F20-G20-H20</f>
        <v>0</v>
      </c>
      <c r="J20" s="216"/>
      <c r="K20" s="216"/>
      <c r="L20" s="268"/>
    </row>
    <row r="21" spans="2:60" x14ac:dyDescent="0.25">
      <c r="B21" s="267"/>
      <c r="C21" s="695" t="s">
        <v>6</v>
      </c>
      <c r="D21" s="695"/>
      <c r="E21" s="695"/>
      <c r="F21" s="216"/>
      <c r="G21" s="216"/>
      <c r="H21" s="216"/>
      <c r="I21" s="217">
        <f t="shared" si="0"/>
        <v>0</v>
      </c>
      <c r="J21" s="216"/>
      <c r="K21" s="216"/>
      <c r="L21" s="268"/>
    </row>
    <row r="22" spans="2:60" ht="21.75" thickBot="1" x14ac:dyDescent="0.3">
      <c r="B22" s="267"/>
      <c r="C22" s="695" t="s">
        <v>5</v>
      </c>
      <c r="D22" s="695"/>
      <c r="E22" s="695"/>
      <c r="F22" s="216"/>
      <c r="G22" s="216"/>
      <c r="H22" s="216"/>
      <c r="I22" s="217">
        <f>F22-G22-H22</f>
        <v>0</v>
      </c>
      <c r="J22" s="216"/>
      <c r="K22" s="216"/>
      <c r="L22" s="268"/>
      <c r="V22" s="350" t="s">
        <v>198</v>
      </c>
    </row>
    <row r="23" spans="2:60" x14ac:dyDescent="0.25">
      <c r="B23" s="267"/>
      <c r="C23" s="694" t="s">
        <v>10</v>
      </c>
      <c r="D23" s="694"/>
      <c r="E23" s="694"/>
      <c r="F23" s="274">
        <f t="shared" ref="F23:H23" si="1">SUM(F16:F22)</f>
        <v>0</v>
      </c>
      <c r="G23" s="274">
        <f>SUM(G16:G22)</f>
        <v>0</v>
      </c>
      <c r="H23" s="274">
        <f t="shared" si="1"/>
        <v>0</v>
      </c>
      <c r="I23" s="274">
        <f>SUM(I16:I22)</f>
        <v>0</v>
      </c>
      <c r="J23" s="274">
        <f>SUM(J16:J22)</f>
        <v>0</v>
      </c>
      <c r="K23" s="274">
        <f>SUM(K16:K22)</f>
        <v>0</v>
      </c>
      <c r="L23" s="268"/>
      <c r="V23" s="265"/>
      <c r="W23" s="275"/>
      <c r="X23" s="275"/>
      <c r="Y23" s="276"/>
      <c r="Z23" s="276"/>
      <c r="AA23" s="276"/>
      <c r="AB23" s="316"/>
      <c r="AC23" s="276"/>
      <c r="AD23" s="276"/>
      <c r="AE23" s="276"/>
      <c r="AF23" s="316"/>
      <c r="AG23" s="276"/>
      <c r="AH23" s="276"/>
      <c r="AI23" s="276"/>
      <c r="AJ23" s="316"/>
      <c r="AK23" s="276"/>
      <c r="AL23" s="276"/>
      <c r="AM23" s="276"/>
      <c r="AN23" s="316"/>
      <c r="AO23" s="278"/>
    </row>
    <row r="24" spans="2:60" ht="20.25" customHeight="1" x14ac:dyDescent="0.25">
      <c r="B24" s="267"/>
      <c r="C24" s="279"/>
      <c r="D24" s="279"/>
      <c r="E24" s="279"/>
      <c r="F24" s="280"/>
      <c r="G24" s="280"/>
      <c r="H24" s="280"/>
      <c r="I24" s="280"/>
      <c r="J24" s="351"/>
      <c r="K24" s="351"/>
      <c r="L24" s="268"/>
      <c r="V24" s="267"/>
      <c r="W24" s="281"/>
      <c r="X24" s="281"/>
      <c r="Y24" s="700" t="s">
        <v>121</v>
      </c>
      <c r="Z24" s="701"/>
      <c r="AA24" s="701"/>
      <c r="AB24" s="701"/>
      <c r="AC24" s="701"/>
      <c r="AD24" s="701"/>
      <c r="AE24" s="701"/>
      <c r="AF24" s="701"/>
      <c r="AG24" s="701"/>
      <c r="AH24" s="701"/>
      <c r="AI24" s="701"/>
      <c r="AJ24" s="701"/>
      <c r="AK24" s="701"/>
      <c r="AL24" s="701"/>
      <c r="AM24" s="701"/>
      <c r="AN24" s="701"/>
      <c r="AO24" s="268"/>
    </row>
    <row r="25" spans="2:60" ht="20.25" customHeight="1" thickBot="1" x14ac:dyDescent="0.3">
      <c r="B25" s="283"/>
      <c r="C25" s="284"/>
      <c r="D25" s="284"/>
      <c r="E25" s="284"/>
      <c r="F25" s="285"/>
      <c r="G25" s="285"/>
      <c r="H25" s="285"/>
      <c r="I25" s="285"/>
      <c r="J25" s="286"/>
      <c r="K25" s="286"/>
      <c r="L25" s="287"/>
      <c r="V25" s="267"/>
      <c r="W25" s="351"/>
      <c r="X25" s="351"/>
      <c r="Y25" s="701"/>
      <c r="Z25" s="701"/>
      <c r="AA25" s="701"/>
      <c r="AB25" s="701"/>
      <c r="AC25" s="701"/>
      <c r="AD25" s="701"/>
      <c r="AE25" s="701"/>
      <c r="AF25" s="701"/>
      <c r="AG25" s="701"/>
      <c r="AH25" s="701"/>
      <c r="AI25" s="701"/>
      <c r="AJ25" s="701"/>
      <c r="AK25" s="701"/>
      <c r="AL25" s="701"/>
      <c r="AM25" s="701"/>
      <c r="AN25" s="701"/>
      <c r="AO25" s="268"/>
    </row>
    <row r="26" spans="2:60" x14ac:dyDescent="0.25">
      <c r="V26" s="267"/>
      <c r="W26" s="351"/>
      <c r="X26" s="351"/>
      <c r="Y26" s="288"/>
      <c r="Z26" s="288"/>
      <c r="AA26" s="288"/>
      <c r="AB26" s="317"/>
      <c r="AC26" s="288"/>
      <c r="AD26" s="288"/>
      <c r="AE26" s="288"/>
      <c r="AF26" s="317"/>
      <c r="AG26" s="288"/>
      <c r="AH26" s="288"/>
      <c r="AI26" s="288"/>
      <c r="AJ26" s="317"/>
      <c r="AK26" s="288"/>
      <c r="AL26" s="288"/>
      <c r="AM26" s="288"/>
      <c r="AN26" s="317"/>
      <c r="AO26" s="268"/>
    </row>
    <row r="27" spans="2:60" ht="15" customHeight="1" x14ac:dyDescent="0.25">
      <c r="E27" s="88"/>
      <c r="F27" s="88"/>
      <c r="G27" s="88"/>
      <c r="H27" s="88"/>
      <c r="I27" s="88"/>
      <c r="J27" s="88"/>
      <c r="K27" s="88"/>
      <c r="L27" s="88"/>
      <c r="V27" s="267"/>
      <c r="W27" s="330"/>
      <c r="X27" s="330"/>
      <c r="Y27" s="721" t="s">
        <v>276</v>
      </c>
      <c r="Z27" s="721"/>
      <c r="AA27" s="721"/>
      <c r="AB27" s="721"/>
      <c r="AC27" s="721"/>
      <c r="AD27" s="721"/>
      <c r="AE27" s="721"/>
      <c r="AF27" s="721"/>
      <c r="AG27" s="721"/>
      <c r="AH27" s="721"/>
      <c r="AI27" s="721"/>
      <c r="AJ27" s="721"/>
      <c r="AK27" s="721"/>
      <c r="AL27" s="721"/>
      <c r="AM27" s="721"/>
      <c r="AN27" s="721"/>
      <c r="AO27" s="289"/>
    </row>
    <row r="28" spans="2:60" ht="15.75" thickBot="1" x14ac:dyDescent="0.3">
      <c r="E28" s="351"/>
      <c r="F28" s="351"/>
      <c r="G28" s="351"/>
      <c r="H28" s="351"/>
      <c r="I28" s="351"/>
      <c r="J28" s="351"/>
      <c r="K28" s="351"/>
      <c r="L28" s="351"/>
      <c r="V28" s="267"/>
      <c r="W28" s="698" t="s">
        <v>117</v>
      </c>
      <c r="X28" s="698"/>
      <c r="Y28" s="687" t="s">
        <v>77</v>
      </c>
      <c r="Z28" s="687"/>
      <c r="AA28" s="687"/>
      <c r="AB28" s="687"/>
      <c r="AC28" s="687"/>
      <c r="AD28" s="687"/>
      <c r="AE28" s="687"/>
      <c r="AF28" s="687"/>
      <c r="AG28" s="687"/>
      <c r="AH28" s="687"/>
      <c r="AI28" s="687"/>
      <c r="AJ28" s="687"/>
      <c r="AK28" s="687"/>
      <c r="AL28" s="687"/>
      <c r="AM28" s="687"/>
      <c r="AN28" s="687"/>
      <c r="AO28" s="289"/>
    </row>
    <row r="29" spans="2:60" ht="15.75" x14ac:dyDescent="0.25">
      <c r="B29" s="585" t="s">
        <v>62</v>
      </c>
      <c r="C29" s="586"/>
      <c r="D29" s="586"/>
      <c r="E29" s="586"/>
      <c r="F29" s="586"/>
      <c r="G29" s="586"/>
      <c r="H29" s="586"/>
      <c r="I29" s="586"/>
      <c r="J29" s="586"/>
      <c r="K29" s="586"/>
      <c r="L29" s="586"/>
      <c r="M29" s="586"/>
      <c r="N29" s="586"/>
      <c r="O29" s="586"/>
      <c r="P29" s="704"/>
      <c r="Q29" s="704"/>
      <c r="R29" s="704"/>
      <c r="S29" s="705"/>
      <c r="V29" s="267"/>
      <c r="W29" s="698"/>
      <c r="X29" s="698"/>
      <c r="Y29" s="722">
        <v>41426</v>
      </c>
      <c r="Z29" s="722"/>
      <c r="AA29" s="722"/>
      <c r="AB29" s="290"/>
      <c r="AC29" s="686">
        <v>41456</v>
      </c>
      <c r="AD29" s="686"/>
      <c r="AE29" s="686"/>
      <c r="AF29" s="687"/>
      <c r="AG29" s="686">
        <v>41487</v>
      </c>
      <c r="AH29" s="686"/>
      <c r="AI29" s="686"/>
      <c r="AJ29" s="687"/>
      <c r="AK29" s="686">
        <v>41518</v>
      </c>
      <c r="AL29" s="686"/>
      <c r="AM29" s="686"/>
      <c r="AN29" s="687"/>
      <c r="AO29" s="289"/>
    </row>
    <row r="30" spans="2:60" ht="43.5" customHeight="1" x14ac:dyDescent="0.25">
      <c r="B30" s="267"/>
      <c r="C30" s="279"/>
      <c r="D30" s="279"/>
      <c r="E30" s="279"/>
      <c r="F30" s="280"/>
      <c r="G30" s="280"/>
      <c r="H30" s="280"/>
      <c r="I30" s="280"/>
      <c r="J30" s="351"/>
      <c r="K30" s="351"/>
      <c r="L30" s="351"/>
      <c r="M30" s="351"/>
      <c r="N30" s="351"/>
      <c r="O30" s="351"/>
      <c r="P30" s="351"/>
      <c r="Q30" s="351"/>
      <c r="R30" s="351"/>
      <c r="S30" s="268"/>
      <c r="V30" s="267"/>
      <c r="W30" s="698"/>
      <c r="X30" s="698"/>
      <c r="Y30" s="89" t="s">
        <v>144</v>
      </c>
      <c r="Z30" s="89" t="s">
        <v>145</v>
      </c>
      <c r="AA30" s="89" t="s">
        <v>146</v>
      </c>
      <c r="AB30" s="90" t="s">
        <v>75</v>
      </c>
      <c r="AC30" s="89" t="s">
        <v>144</v>
      </c>
      <c r="AD30" s="89" t="s">
        <v>145</v>
      </c>
      <c r="AE30" s="89" t="s">
        <v>146</v>
      </c>
      <c r="AF30" s="90" t="s">
        <v>75</v>
      </c>
      <c r="AG30" s="89" t="s">
        <v>144</v>
      </c>
      <c r="AH30" s="89" t="s">
        <v>145</v>
      </c>
      <c r="AI30" s="89" t="s">
        <v>146</v>
      </c>
      <c r="AJ30" s="90" t="s">
        <v>75</v>
      </c>
      <c r="AK30" s="89" t="s">
        <v>144</v>
      </c>
      <c r="AL30" s="89" t="s">
        <v>145</v>
      </c>
      <c r="AM30" s="89" t="s">
        <v>146</v>
      </c>
      <c r="AN30" s="90" t="s">
        <v>75</v>
      </c>
      <c r="AO30" s="268"/>
    </row>
    <row r="31" spans="2:60" ht="49.5" customHeight="1" x14ac:dyDescent="0.25">
      <c r="B31" s="267"/>
      <c r="C31" s="694" t="s">
        <v>2</v>
      </c>
      <c r="D31" s="694"/>
      <c r="E31" s="694"/>
      <c r="F31" s="78" t="s">
        <v>126</v>
      </c>
      <c r="G31" s="78" t="s">
        <v>127</v>
      </c>
      <c r="H31" s="91" t="s">
        <v>128</v>
      </c>
      <c r="I31" s="78" t="s">
        <v>129</v>
      </c>
      <c r="J31" s="78" t="s">
        <v>130</v>
      </c>
      <c r="K31" s="78" t="s">
        <v>131</v>
      </c>
      <c r="L31" s="78" t="s">
        <v>132</v>
      </c>
      <c r="M31" s="78" t="s">
        <v>133</v>
      </c>
      <c r="N31" s="91" t="s">
        <v>134</v>
      </c>
      <c r="O31" s="91" t="s">
        <v>135</v>
      </c>
      <c r="P31" s="91" t="s">
        <v>136</v>
      </c>
      <c r="Q31" s="91" t="s">
        <v>137</v>
      </c>
      <c r="R31" s="78" t="s">
        <v>138</v>
      </c>
      <c r="S31" s="92" t="s">
        <v>139</v>
      </c>
      <c r="V31" s="291"/>
      <c r="W31" s="720" t="s">
        <v>76</v>
      </c>
      <c r="X31" s="93">
        <v>41456</v>
      </c>
      <c r="Y31" s="702"/>
      <c r="Z31" s="702"/>
      <c r="AA31" s="702"/>
      <c r="AB31" s="703"/>
      <c r="AC31" s="309"/>
      <c r="AD31" s="309"/>
      <c r="AE31" s="309"/>
      <c r="AF31" s="703"/>
      <c r="AG31" s="309"/>
      <c r="AH31" s="309"/>
      <c r="AI31" s="309"/>
      <c r="AJ31" s="347"/>
      <c r="AK31" s="309"/>
      <c r="AL31" s="309"/>
      <c r="AM31" s="309"/>
      <c r="AN31" s="347"/>
      <c r="AO31" s="292"/>
    </row>
    <row r="32" spans="2:60" x14ac:dyDescent="0.25">
      <c r="B32" s="291"/>
      <c r="C32" s="694"/>
      <c r="D32" s="694"/>
      <c r="E32" s="694"/>
      <c r="F32" s="94" t="s">
        <v>1</v>
      </c>
      <c r="G32" s="94" t="s">
        <v>1</v>
      </c>
      <c r="H32" s="94" t="s">
        <v>1</v>
      </c>
      <c r="I32" s="95" t="s">
        <v>1</v>
      </c>
      <c r="J32" s="95" t="s">
        <v>1</v>
      </c>
      <c r="K32" s="94" t="s">
        <v>1</v>
      </c>
      <c r="L32" s="96" t="s">
        <v>1</v>
      </c>
      <c r="M32" s="96" t="s">
        <v>1</v>
      </c>
      <c r="N32" s="96" t="s">
        <v>1</v>
      </c>
      <c r="O32" s="96" t="s">
        <v>1</v>
      </c>
      <c r="P32" s="96" t="s">
        <v>1</v>
      </c>
      <c r="Q32" s="96" t="s">
        <v>1</v>
      </c>
      <c r="R32" s="96" t="s">
        <v>1</v>
      </c>
      <c r="S32" s="97" t="s">
        <v>1</v>
      </c>
      <c r="V32" s="267"/>
      <c r="W32" s="720"/>
      <c r="X32" s="98">
        <f>X31+31</f>
        <v>41487</v>
      </c>
      <c r="Y32" s="702"/>
      <c r="Z32" s="702"/>
      <c r="AA32" s="702"/>
      <c r="AB32" s="703"/>
      <c r="AC32" s="702"/>
      <c r="AD32" s="702"/>
      <c r="AE32" s="702"/>
      <c r="AF32" s="703"/>
      <c r="AG32" s="309"/>
      <c r="AH32" s="309"/>
      <c r="AI32" s="309"/>
      <c r="AJ32" s="347"/>
      <c r="AK32" s="309"/>
      <c r="AL32" s="309"/>
      <c r="AM32" s="309"/>
      <c r="AN32" s="347"/>
      <c r="AO32" s="268"/>
    </row>
    <row r="33" spans="2:41" x14ac:dyDescent="0.25">
      <c r="B33" s="267"/>
      <c r="C33" s="695" t="s">
        <v>3</v>
      </c>
      <c r="D33" s="695"/>
      <c r="E33" s="695"/>
      <c r="F33" s="216"/>
      <c r="G33" s="216"/>
      <c r="H33" s="216"/>
      <c r="I33" s="216"/>
      <c r="J33" s="216"/>
      <c r="K33" s="216"/>
      <c r="L33" s="216"/>
      <c r="M33" s="216"/>
      <c r="N33" s="216"/>
      <c r="O33" s="216"/>
      <c r="P33" s="216"/>
      <c r="Q33" s="216"/>
      <c r="R33" s="216"/>
      <c r="S33" s="310"/>
      <c r="V33" s="267"/>
      <c r="W33" s="720"/>
      <c r="X33" s="98">
        <f t="shared" ref="X33:X53" si="2">X32+31</f>
        <v>41518</v>
      </c>
      <c r="Y33" s="702"/>
      <c r="Z33" s="702"/>
      <c r="AA33" s="702"/>
      <c r="AB33" s="703"/>
      <c r="AC33" s="716"/>
      <c r="AD33" s="702"/>
      <c r="AE33" s="716"/>
      <c r="AF33" s="703"/>
      <c r="AG33" s="702"/>
      <c r="AH33" s="702"/>
      <c r="AI33" s="702"/>
      <c r="AJ33" s="703"/>
      <c r="AK33" s="309"/>
      <c r="AL33" s="309"/>
      <c r="AM33" s="309"/>
      <c r="AN33" s="347"/>
      <c r="AO33" s="268"/>
    </row>
    <row r="34" spans="2:41" x14ac:dyDescent="0.25">
      <c r="B34" s="267"/>
      <c r="C34" s="695" t="s">
        <v>4</v>
      </c>
      <c r="D34" s="695"/>
      <c r="E34" s="695"/>
      <c r="F34" s="216"/>
      <c r="G34" s="216"/>
      <c r="H34" s="216"/>
      <c r="I34" s="216"/>
      <c r="J34" s="216"/>
      <c r="K34" s="216"/>
      <c r="L34" s="216"/>
      <c r="M34" s="216"/>
      <c r="N34" s="216"/>
      <c r="O34" s="216"/>
      <c r="P34" s="216"/>
      <c r="Q34" s="216"/>
      <c r="R34" s="216"/>
      <c r="S34" s="310"/>
      <c r="V34" s="267"/>
      <c r="W34" s="720"/>
      <c r="X34" s="98">
        <f t="shared" si="2"/>
        <v>41549</v>
      </c>
      <c r="Y34" s="702"/>
      <c r="Z34" s="702"/>
      <c r="AA34" s="702"/>
      <c r="AB34" s="703"/>
      <c r="AC34" s="716"/>
      <c r="AD34" s="702"/>
      <c r="AE34" s="716"/>
      <c r="AF34" s="703"/>
      <c r="AG34" s="716"/>
      <c r="AH34" s="716"/>
      <c r="AI34" s="702"/>
      <c r="AJ34" s="703"/>
      <c r="AK34" s="702"/>
      <c r="AL34" s="702"/>
      <c r="AM34" s="702"/>
      <c r="AN34" s="703"/>
      <c r="AO34" s="268"/>
    </row>
    <row r="35" spans="2:41" x14ac:dyDescent="0.25">
      <c r="B35" s="267"/>
      <c r="C35" s="695" t="s">
        <v>9</v>
      </c>
      <c r="D35" s="695"/>
      <c r="E35" s="695"/>
      <c r="F35" s="216"/>
      <c r="G35" s="216"/>
      <c r="H35" s="216"/>
      <c r="I35" s="216"/>
      <c r="J35" s="216"/>
      <c r="K35" s="216"/>
      <c r="L35" s="216"/>
      <c r="M35" s="216"/>
      <c r="N35" s="216"/>
      <c r="O35" s="216"/>
      <c r="P35" s="216"/>
      <c r="Q35" s="216"/>
      <c r="R35" s="216"/>
      <c r="S35" s="310"/>
      <c r="V35" s="267"/>
      <c r="W35" s="720"/>
      <c r="X35" s="98">
        <f t="shared" si="2"/>
        <v>41580</v>
      </c>
      <c r="Y35" s="702"/>
      <c r="Z35" s="702"/>
      <c r="AA35" s="702"/>
      <c r="AB35" s="703"/>
      <c r="AC35" s="716"/>
      <c r="AD35" s="702"/>
      <c r="AE35" s="716"/>
      <c r="AF35" s="703"/>
      <c r="AG35" s="716"/>
      <c r="AH35" s="716"/>
      <c r="AI35" s="702"/>
      <c r="AJ35" s="703"/>
      <c r="AK35" s="702"/>
      <c r="AL35" s="702"/>
      <c r="AM35" s="702"/>
      <c r="AN35" s="703"/>
      <c r="AO35" s="268"/>
    </row>
    <row r="36" spans="2:41" x14ac:dyDescent="0.25">
      <c r="B36" s="267"/>
      <c r="C36" s="695" t="s">
        <v>8</v>
      </c>
      <c r="D36" s="695"/>
      <c r="E36" s="695"/>
      <c r="F36" s="216"/>
      <c r="G36" s="216"/>
      <c r="H36" s="216"/>
      <c r="I36" s="216"/>
      <c r="J36" s="216"/>
      <c r="K36" s="216"/>
      <c r="L36" s="216"/>
      <c r="M36" s="216"/>
      <c r="N36" s="216"/>
      <c r="O36" s="216"/>
      <c r="P36" s="216"/>
      <c r="Q36" s="216"/>
      <c r="R36" s="216"/>
      <c r="S36" s="310"/>
      <c r="V36" s="267"/>
      <c r="W36" s="720"/>
      <c r="X36" s="98">
        <f t="shared" si="2"/>
        <v>41611</v>
      </c>
      <c r="Y36" s="702"/>
      <c r="Z36" s="702"/>
      <c r="AA36" s="702"/>
      <c r="AB36" s="703"/>
      <c r="AC36" s="716"/>
      <c r="AD36" s="702"/>
      <c r="AE36" s="716"/>
      <c r="AF36" s="703"/>
      <c r="AG36" s="716"/>
      <c r="AH36" s="716"/>
      <c r="AI36" s="702"/>
      <c r="AJ36" s="703"/>
      <c r="AK36" s="702"/>
      <c r="AL36" s="702"/>
      <c r="AM36" s="702"/>
      <c r="AN36" s="703"/>
      <c r="AO36" s="268"/>
    </row>
    <row r="37" spans="2:41" x14ac:dyDescent="0.25">
      <c r="B37" s="267"/>
      <c r="C37" s="695" t="s">
        <v>7</v>
      </c>
      <c r="D37" s="695"/>
      <c r="E37" s="695"/>
      <c r="F37" s="216"/>
      <c r="G37" s="216"/>
      <c r="H37" s="216"/>
      <c r="I37" s="216"/>
      <c r="J37" s="216"/>
      <c r="K37" s="216"/>
      <c r="L37" s="216"/>
      <c r="M37" s="216"/>
      <c r="N37" s="216"/>
      <c r="O37" s="216"/>
      <c r="P37" s="216"/>
      <c r="Q37" s="216"/>
      <c r="R37" s="216"/>
      <c r="S37" s="310"/>
      <c r="V37" s="267"/>
      <c r="W37" s="720"/>
      <c r="X37" s="98">
        <f t="shared" si="2"/>
        <v>41642</v>
      </c>
      <c r="Y37" s="702"/>
      <c r="Z37" s="702"/>
      <c r="AA37" s="702"/>
      <c r="AB37" s="703"/>
      <c r="AC37" s="716"/>
      <c r="AD37" s="702"/>
      <c r="AE37" s="716"/>
      <c r="AF37" s="703"/>
      <c r="AG37" s="716"/>
      <c r="AH37" s="716"/>
      <c r="AI37" s="702"/>
      <c r="AJ37" s="703"/>
      <c r="AK37" s="702"/>
      <c r="AL37" s="702"/>
      <c r="AM37" s="702"/>
      <c r="AN37" s="703"/>
      <c r="AO37" s="268"/>
    </row>
    <row r="38" spans="2:41" x14ac:dyDescent="0.25">
      <c r="B38" s="267"/>
      <c r="C38" s="695" t="s">
        <v>6</v>
      </c>
      <c r="D38" s="695"/>
      <c r="E38" s="695"/>
      <c r="F38" s="216"/>
      <c r="G38" s="216"/>
      <c r="H38" s="216"/>
      <c r="I38" s="216"/>
      <c r="J38" s="216"/>
      <c r="K38" s="216"/>
      <c r="L38" s="216"/>
      <c r="M38" s="216"/>
      <c r="N38" s="216"/>
      <c r="O38" s="216"/>
      <c r="P38" s="216"/>
      <c r="Q38" s="216"/>
      <c r="R38" s="216"/>
      <c r="S38" s="310"/>
      <c r="V38" s="267"/>
      <c r="W38" s="720"/>
      <c r="X38" s="98">
        <f t="shared" si="2"/>
        <v>41673</v>
      </c>
      <c r="Y38" s="702"/>
      <c r="Z38" s="702"/>
      <c r="AA38" s="702"/>
      <c r="AB38" s="703"/>
      <c r="AC38" s="716"/>
      <c r="AD38" s="702"/>
      <c r="AE38" s="716"/>
      <c r="AF38" s="703"/>
      <c r="AG38" s="716"/>
      <c r="AH38" s="716"/>
      <c r="AI38" s="702"/>
      <c r="AJ38" s="703"/>
      <c r="AK38" s="702"/>
      <c r="AL38" s="702"/>
      <c r="AM38" s="702"/>
      <c r="AN38" s="703"/>
      <c r="AO38" s="268"/>
    </row>
    <row r="39" spans="2:41" x14ac:dyDescent="0.25">
      <c r="B39" s="267"/>
      <c r="C39" s="695" t="s">
        <v>5</v>
      </c>
      <c r="D39" s="695"/>
      <c r="E39" s="695"/>
      <c r="F39" s="216"/>
      <c r="G39" s="216"/>
      <c r="H39" s="216"/>
      <c r="I39" s="216"/>
      <c r="J39" s="216"/>
      <c r="K39" s="216"/>
      <c r="L39" s="216"/>
      <c r="M39" s="216"/>
      <c r="N39" s="216"/>
      <c r="O39" s="216"/>
      <c r="P39" s="216"/>
      <c r="Q39" s="216"/>
      <c r="R39" s="216"/>
      <c r="S39" s="310"/>
      <c r="V39" s="267"/>
      <c r="W39" s="720"/>
      <c r="X39" s="98">
        <f t="shared" si="2"/>
        <v>41704</v>
      </c>
      <c r="Y39" s="702"/>
      <c r="Z39" s="702"/>
      <c r="AA39" s="702"/>
      <c r="AB39" s="703"/>
      <c r="AC39" s="716"/>
      <c r="AD39" s="702"/>
      <c r="AE39" s="716"/>
      <c r="AF39" s="703"/>
      <c r="AG39" s="716"/>
      <c r="AH39" s="716"/>
      <c r="AI39" s="702"/>
      <c r="AJ39" s="703"/>
      <c r="AK39" s="702"/>
      <c r="AL39" s="702"/>
      <c r="AM39" s="702"/>
      <c r="AN39" s="703"/>
      <c r="AO39" s="268"/>
    </row>
    <row r="40" spans="2:41" x14ac:dyDescent="0.25">
      <c r="B40" s="267"/>
      <c r="C40" s="694" t="s">
        <v>10</v>
      </c>
      <c r="D40" s="694"/>
      <c r="E40" s="694"/>
      <c r="F40" s="274">
        <f t="shared" ref="F40:S40" si="3">SUM(F33:F39)</f>
        <v>0</v>
      </c>
      <c r="G40" s="274">
        <f t="shared" si="3"/>
        <v>0</v>
      </c>
      <c r="H40" s="274">
        <f t="shared" si="3"/>
        <v>0</v>
      </c>
      <c r="I40" s="274">
        <f t="shared" si="3"/>
        <v>0</v>
      </c>
      <c r="J40" s="274">
        <f t="shared" si="3"/>
        <v>0</v>
      </c>
      <c r="K40" s="274">
        <f t="shared" si="3"/>
        <v>0</v>
      </c>
      <c r="L40" s="274">
        <f t="shared" si="3"/>
        <v>0</v>
      </c>
      <c r="M40" s="274">
        <f t="shared" si="3"/>
        <v>0</v>
      </c>
      <c r="N40" s="274">
        <f t="shared" si="3"/>
        <v>0</v>
      </c>
      <c r="O40" s="274">
        <f t="shared" si="3"/>
        <v>0</v>
      </c>
      <c r="P40" s="274">
        <f t="shared" si="3"/>
        <v>0</v>
      </c>
      <c r="Q40" s="274">
        <f t="shared" si="3"/>
        <v>0</v>
      </c>
      <c r="R40" s="274">
        <f t="shared" si="3"/>
        <v>0</v>
      </c>
      <c r="S40" s="311">
        <f t="shared" si="3"/>
        <v>0</v>
      </c>
      <c r="V40" s="267"/>
      <c r="W40" s="720"/>
      <c r="X40" s="98">
        <f t="shared" si="2"/>
        <v>41735</v>
      </c>
      <c r="Y40" s="702"/>
      <c r="Z40" s="702"/>
      <c r="AA40" s="702"/>
      <c r="AB40" s="703"/>
      <c r="AC40" s="716"/>
      <c r="AD40" s="702"/>
      <c r="AE40" s="716"/>
      <c r="AF40" s="703"/>
      <c r="AG40" s="716"/>
      <c r="AH40" s="716"/>
      <c r="AI40" s="702"/>
      <c r="AJ40" s="703"/>
      <c r="AK40" s="702"/>
      <c r="AL40" s="702"/>
      <c r="AM40" s="702"/>
      <c r="AN40" s="703"/>
      <c r="AO40" s="268"/>
    </row>
    <row r="41" spans="2:41" ht="15.75" thickBot="1" x14ac:dyDescent="0.3">
      <c r="B41" s="283"/>
      <c r="C41" s="286"/>
      <c r="D41" s="286"/>
      <c r="E41" s="286"/>
      <c r="F41" s="286"/>
      <c r="G41" s="286"/>
      <c r="H41" s="286"/>
      <c r="I41" s="286"/>
      <c r="J41" s="286"/>
      <c r="K41" s="286"/>
      <c r="L41" s="286"/>
      <c r="M41" s="286"/>
      <c r="N41" s="286"/>
      <c r="O41" s="286"/>
      <c r="P41" s="286"/>
      <c r="Q41" s="286"/>
      <c r="R41" s="286"/>
      <c r="S41" s="287"/>
      <c r="V41" s="267"/>
      <c r="W41" s="720"/>
      <c r="X41" s="98">
        <f t="shared" si="2"/>
        <v>41766</v>
      </c>
      <c r="Y41" s="702"/>
      <c r="Z41" s="702"/>
      <c r="AA41" s="702"/>
      <c r="AB41" s="703"/>
      <c r="AC41" s="716"/>
      <c r="AD41" s="702"/>
      <c r="AE41" s="716"/>
      <c r="AF41" s="703"/>
      <c r="AG41" s="716"/>
      <c r="AH41" s="716"/>
      <c r="AI41" s="702"/>
      <c r="AJ41" s="703"/>
      <c r="AK41" s="702"/>
      <c r="AL41" s="702"/>
      <c r="AM41" s="702"/>
      <c r="AN41" s="703"/>
      <c r="AO41" s="268"/>
    </row>
    <row r="42" spans="2:41" x14ac:dyDescent="0.25">
      <c r="V42" s="267"/>
      <c r="W42" s="720"/>
      <c r="X42" s="98">
        <f t="shared" si="2"/>
        <v>41797</v>
      </c>
      <c r="Y42" s="702"/>
      <c r="Z42" s="702"/>
      <c r="AA42" s="702"/>
      <c r="AB42" s="703"/>
      <c r="AC42" s="716"/>
      <c r="AD42" s="702"/>
      <c r="AE42" s="716"/>
      <c r="AF42" s="703"/>
      <c r="AG42" s="716"/>
      <c r="AH42" s="716"/>
      <c r="AI42" s="702"/>
      <c r="AJ42" s="703"/>
      <c r="AK42" s="702"/>
      <c r="AL42" s="702"/>
      <c r="AM42" s="702"/>
      <c r="AN42" s="703"/>
      <c r="AO42" s="268"/>
    </row>
    <row r="43" spans="2:41" x14ac:dyDescent="0.25">
      <c r="V43" s="267"/>
      <c r="W43" s="720"/>
      <c r="X43" s="98">
        <f t="shared" si="2"/>
        <v>41828</v>
      </c>
      <c r="Y43" s="5"/>
      <c r="Z43" s="5"/>
      <c r="AA43" s="5"/>
      <c r="AB43" s="178">
        <f>(Y43-AA43)*0.05</f>
        <v>0</v>
      </c>
      <c r="AC43" s="716"/>
      <c r="AD43" s="702"/>
      <c r="AE43" s="716"/>
      <c r="AF43" s="703"/>
      <c r="AG43" s="716"/>
      <c r="AH43" s="716"/>
      <c r="AI43" s="702"/>
      <c r="AJ43" s="703"/>
      <c r="AK43" s="702"/>
      <c r="AL43" s="702"/>
      <c r="AM43" s="702"/>
      <c r="AN43" s="703"/>
      <c r="AO43" s="268"/>
    </row>
    <row r="44" spans="2:41" x14ac:dyDescent="0.25">
      <c r="C44" s="293"/>
      <c r="D44" s="349" t="s">
        <v>35</v>
      </c>
      <c r="V44" s="267"/>
      <c r="W44" s="720"/>
      <c r="X44" s="98">
        <f t="shared" si="2"/>
        <v>41859</v>
      </c>
      <c r="Y44" s="5"/>
      <c r="Z44" s="5"/>
      <c r="AA44" s="5"/>
      <c r="AB44" s="178">
        <f>(Y44-AA44)*0.1</f>
        <v>0</v>
      </c>
      <c r="AC44" s="5"/>
      <c r="AD44" s="5"/>
      <c r="AE44" s="5"/>
      <c r="AF44" s="178">
        <f>(AC44-AE44)*0.05</f>
        <v>0</v>
      </c>
      <c r="AG44" s="716"/>
      <c r="AH44" s="716"/>
      <c r="AI44" s="702"/>
      <c r="AJ44" s="703"/>
      <c r="AK44" s="702"/>
      <c r="AL44" s="702"/>
      <c r="AM44" s="702"/>
      <c r="AN44" s="703"/>
      <c r="AO44" s="268"/>
    </row>
    <row r="45" spans="2:41" x14ac:dyDescent="0.25">
      <c r="V45" s="267"/>
      <c r="W45" s="720"/>
      <c r="X45" s="98">
        <f t="shared" si="2"/>
        <v>41890</v>
      </c>
      <c r="Y45" s="5"/>
      <c r="Z45" s="5"/>
      <c r="AA45" s="5"/>
      <c r="AB45" s="178">
        <f>(Y45-AA45)*0.15</f>
        <v>0</v>
      </c>
      <c r="AC45" s="5"/>
      <c r="AD45" s="5"/>
      <c r="AE45" s="5"/>
      <c r="AF45" s="178">
        <f>(AC45-AE45)*0.1</f>
        <v>0</v>
      </c>
      <c r="AG45" s="5"/>
      <c r="AH45" s="5"/>
      <c r="AI45" s="5"/>
      <c r="AJ45" s="178">
        <f>(AG45-AI45)*0.05</f>
        <v>0</v>
      </c>
      <c r="AK45" s="702"/>
      <c r="AL45" s="702"/>
      <c r="AM45" s="702"/>
      <c r="AN45" s="703"/>
      <c r="AO45" s="268"/>
    </row>
    <row r="46" spans="2:41" x14ac:dyDescent="0.25">
      <c r="V46" s="267"/>
      <c r="W46" s="720"/>
      <c r="X46" s="98">
        <f t="shared" si="2"/>
        <v>41921</v>
      </c>
      <c r="Y46" s="5"/>
      <c r="Z46" s="5"/>
      <c r="AA46" s="5"/>
      <c r="AB46" s="178">
        <f>(Y46-AA46)*0.2</f>
        <v>0</v>
      </c>
      <c r="AC46" s="5"/>
      <c r="AD46" s="5"/>
      <c r="AE46" s="5"/>
      <c r="AF46" s="178">
        <f>(AC46-AE46)*0.15</f>
        <v>0</v>
      </c>
      <c r="AG46" s="5"/>
      <c r="AH46" s="5"/>
      <c r="AI46" s="5"/>
      <c r="AJ46" s="178">
        <f>(AG46-AI46)*0.1</f>
        <v>0</v>
      </c>
      <c r="AK46" s="5"/>
      <c r="AL46" s="5"/>
      <c r="AM46" s="5"/>
      <c r="AN46" s="178">
        <f>(AK46-AM46)*0.05</f>
        <v>0</v>
      </c>
      <c r="AO46" s="268"/>
    </row>
    <row r="47" spans="2:41" x14ac:dyDescent="0.25">
      <c r="V47" s="267"/>
      <c r="W47" s="720"/>
      <c r="X47" s="98">
        <f t="shared" si="2"/>
        <v>41952</v>
      </c>
      <c r="Y47" s="5"/>
      <c r="Z47" s="5"/>
      <c r="AA47" s="5"/>
      <c r="AB47" s="178">
        <f>(Y47-AA47)*0.25</f>
        <v>0</v>
      </c>
      <c r="AC47" s="5"/>
      <c r="AD47" s="5"/>
      <c r="AE47" s="5"/>
      <c r="AF47" s="178">
        <f>(AC47-AE47)*0.2</f>
        <v>0</v>
      </c>
      <c r="AG47" s="5"/>
      <c r="AH47" s="5"/>
      <c r="AI47" s="5"/>
      <c r="AJ47" s="178">
        <f>(AG47-AI47)*0.15</f>
        <v>0</v>
      </c>
      <c r="AK47" s="5"/>
      <c r="AL47" s="5"/>
      <c r="AM47" s="5"/>
      <c r="AN47" s="178">
        <f>(AK47-AM47)*0.1</f>
        <v>0</v>
      </c>
      <c r="AO47" s="268"/>
    </row>
    <row r="48" spans="2:41" x14ac:dyDescent="0.25">
      <c r="V48" s="267"/>
      <c r="W48" s="720"/>
      <c r="X48" s="98">
        <f t="shared" si="2"/>
        <v>41983</v>
      </c>
      <c r="Y48" s="5"/>
      <c r="Z48" s="5"/>
      <c r="AA48" s="5"/>
      <c r="AB48" s="178">
        <f>(Y48-AA48)*0.3</f>
        <v>0</v>
      </c>
      <c r="AC48" s="5"/>
      <c r="AD48" s="5"/>
      <c r="AE48" s="5"/>
      <c r="AF48" s="178">
        <f>(AC48-AE48)*0.25</f>
        <v>0</v>
      </c>
      <c r="AG48" s="5"/>
      <c r="AH48" s="5"/>
      <c r="AI48" s="5"/>
      <c r="AJ48" s="178">
        <f>(AG48-AI48)*0.2</f>
        <v>0</v>
      </c>
      <c r="AK48" s="5"/>
      <c r="AL48" s="5"/>
      <c r="AM48" s="5"/>
      <c r="AN48" s="178">
        <f>(AK48-AM48)*0.15</f>
        <v>0</v>
      </c>
      <c r="AO48" s="268"/>
    </row>
    <row r="49" spans="22:41" x14ac:dyDescent="0.25">
      <c r="V49" s="267"/>
      <c r="W49" s="720"/>
      <c r="X49" s="98">
        <f t="shared" si="2"/>
        <v>42014</v>
      </c>
      <c r="Y49" s="5"/>
      <c r="Z49" s="5"/>
      <c r="AA49" s="5"/>
      <c r="AB49" s="178">
        <f>(Y49-AA49)*0.35</f>
        <v>0</v>
      </c>
      <c r="AC49" s="5"/>
      <c r="AD49" s="5"/>
      <c r="AE49" s="5"/>
      <c r="AF49" s="178">
        <f>(AC49-AE49)*0.3</f>
        <v>0</v>
      </c>
      <c r="AG49" s="5"/>
      <c r="AH49" s="5"/>
      <c r="AI49" s="5"/>
      <c r="AJ49" s="178">
        <f>(AG49-AI49)*0.25</f>
        <v>0</v>
      </c>
      <c r="AK49" s="5"/>
      <c r="AL49" s="5"/>
      <c r="AM49" s="5"/>
      <c r="AN49" s="178">
        <f>(AK49-AM49)*0.2</f>
        <v>0</v>
      </c>
      <c r="AO49" s="268"/>
    </row>
    <row r="50" spans="22:41" x14ac:dyDescent="0.25">
      <c r="V50" s="267"/>
      <c r="W50" s="720"/>
      <c r="X50" s="98">
        <f t="shared" si="2"/>
        <v>42045</v>
      </c>
      <c r="Y50" s="5"/>
      <c r="Z50" s="5"/>
      <c r="AA50" s="5"/>
      <c r="AB50" s="178">
        <f>(Y50-AA50)*0.4</f>
        <v>0</v>
      </c>
      <c r="AC50" s="5"/>
      <c r="AD50" s="5"/>
      <c r="AE50" s="5"/>
      <c r="AF50" s="178">
        <f>(AC50-AE50)*0.35</f>
        <v>0</v>
      </c>
      <c r="AG50" s="5"/>
      <c r="AH50" s="5"/>
      <c r="AI50" s="5"/>
      <c r="AJ50" s="178">
        <f>(AG50-AI50)*0.3</f>
        <v>0</v>
      </c>
      <c r="AK50" s="5"/>
      <c r="AL50" s="5"/>
      <c r="AM50" s="5"/>
      <c r="AN50" s="178">
        <f>(AK50-AM50)*0.25</f>
        <v>0</v>
      </c>
      <c r="AO50" s="268"/>
    </row>
    <row r="51" spans="22:41" x14ac:dyDescent="0.25">
      <c r="V51" s="267"/>
      <c r="W51" s="720"/>
      <c r="X51" s="98">
        <f t="shared" si="2"/>
        <v>42076</v>
      </c>
      <c r="Y51" s="6"/>
      <c r="Z51" s="6"/>
      <c r="AA51" s="6"/>
      <c r="AB51" s="180">
        <f>(Y51-AA51)*0.4</f>
        <v>0</v>
      </c>
      <c r="AC51" s="5"/>
      <c r="AD51" s="5"/>
      <c r="AE51" s="5"/>
      <c r="AF51" s="178">
        <f>(AC51-AE51)*0.4</f>
        <v>0</v>
      </c>
      <c r="AG51" s="5"/>
      <c r="AH51" s="5"/>
      <c r="AI51" s="5"/>
      <c r="AJ51" s="178">
        <f>(AG51-AI51)*0.35</f>
        <v>0</v>
      </c>
      <c r="AK51" s="5"/>
      <c r="AL51" s="5"/>
      <c r="AM51" s="5"/>
      <c r="AN51" s="178">
        <f>(AK51-AM51)*0.3</f>
        <v>0</v>
      </c>
      <c r="AO51" s="268"/>
    </row>
    <row r="52" spans="22:41" x14ac:dyDescent="0.25">
      <c r="V52" s="267"/>
      <c r="W52" s="720"/>
      <c r="X52" s="98">
        <f t="shared" si="2"/>
        <v>42107</v>
      </c>
      <c r="Y52" s="6"/>
      <c r="Z52" s="6"/>
      <c r="AA52" s="6"/>
      <c r="AB52" s="180">
        <f t="shared" ref="AB52:AB93" si="4">(Y52-AA52)*0.4</f>
        <v>0</v>
      </c>
      <c r="AC52" s="6"/>
      <c r="AD52" s="6"/>
      <c r="AE52" s="6"/>
      <c r="AF52" s="180">
        <f>(AC52-AE52)*0.4</f>
        <v>0</v>
      </c>
      <c r="AG52" s="5"/>
      <c r="AH52" s="5"/>
      <c r="AI52" s="5"/>
      <c r="AJ52" s="178">
        <f>(AG52-AI52)*0.4</f>
        <v>0</v>
      </c>
      <c r="AK52" s="5"/>
      <c r="AL52" s="5"/>
      <c r="AM52" s="5"/>
      <c r="AN52" s="178">
        <f>(AK52-AM52)*0.35</f>
        <v>0</v>
      </c>
      <c r="AO52" s="268"/>
    </row>
    <row r="53" spans="22:41" x14ac:dyDescent="0.25">
      <c r="V53" s="267"/>
      <c r="W53" s="720"/>
      <c r="X53" s="98">
        <f t="shared" si="2"/>
        <v>42138</v>
      </c>
      <c r="Y53" s="6"/>
      <c r="Z53" s="6"/>
      <c r="AA53" s="6"/>
      <c r="AB53" s="180">
        <f t="shared" si="4"/>
        <v>0</v>
      </c>
      <c r="AC53" s="6"/>
      <c r="AD53" s="6"/>
      <c r="AE53" s="6"/>
      <c r="AF53" s="180">
        <f t="shared" ref="AF53:AF94" si="5">(AC53-AE53)*0.4</f>
        <v>0</v>
      </c>
      <c r="AG53" s="6"/>
      <c r="AH53" s="6"/>
      <c r="AI53" s="6"/>
      <c r="AJ53" s="180">
        <f>(AG53-AI53)*0.4</f>
        <v>0</v>
      </c>
      <c r="AK53" s="5"/>
      <c r="AL53" s="5"/>
      <c r="AM53" s="5"/>
      <c r="AN53" s="178">
        <f>(AK53-AM53)*0.4</f>
        <v>0</v>
      </c>
      <c r="AO53" s="268"/>
    </row>
    <row r="54" spans="22:41" x14ac:dyDescent="0.25">
      <c r="V54" s="267"/>
      <c r="W54" s="720"/>
      <c r="X54" s="98">
        <f>X53+31</f>
        <v>42169</v>
      </c>
      <c r="Y54" s="6"/>
      <c r="Z54" s="6"/>
      <c r="AA54" s="6"/>
      <c r="AB54" s="180">
        <f t="shared" si="4"/>
        <v>0</v>
      </c>
      <c r="AC54" s="6"/>
      <c r="AD54" s="6"/>
      <c r="AE54" s="6"/>
      <c r="AF54" s="180">
        <f t="shared" si="5"/>
        <v>0</v>
      </c>
      <c r="AG54" s="6"/>
      <c r="AH54" s="6"/>
      <c r="AI54" s="6"/>
      <c r="AJ54" s="180">
        <f t="shared" ref="AJ54:AJ94" si="6">(AG54-AI54)*0.4</f>
        <v>0</v>
      </c>
      <c r="AK54" s="6"/>
      <c r="AL54" s="6"/>
      <c r="AM54" s="6"/>
      <c r="AN54" s="180">
        <f t="shared" ref="AN54:AN58" si="7">(AK54-AM54)*0.4</f>
        <v>0</v>
      </c>
      <c r="AO54" s="268"/>
    </row>
    <row r="55" spans="22:41" x14ac:dyDescent="0.25">
      <c r="V55" s="267"/>
      <c r="W55" s="720"/>
      <c r="X55" s="98">
        <f t="shared" ref="X55:X94" si="8">X54+31</f>
        <v>42200</v>
      </c>
      <c r="Y55" s="6"/>
      <c r="Z55" s="6"/>
      <c r="AA55" s="6"/>
      <c r="AB55" s="180">
        <f t="shared" si="4"/>
        <v>0</v>
      </c>
      <c r="AC55" s="6"/>
      <c r="AD55" s="6"/>
      <c r="AE55" s="6"/>
      <c r="AF55" s="180">
        <f t="shared" si="5"/>
        <v>0</v>
      </c>
      <c r="AG55" s="6"/>
      <c r="AH55" s="6"/>
      <c r="AI55" s="6"/>
      <c r="AJ55" s="180">
        <f t="shared" si="6"/>
        <v>0</v>
      </c>
      <c r="AK55" s="6"/>
      <c r="AL55" s="6"/>
      <c r="AM55" s="6"/>
      <c r="AN55" s="180">
        <f t="shared" si="7"/>
        <v>0</v>
      </c>
      <c r="AO55" s="268"/>
    </row>
    <row r="56" spans="22:41" x14ac:dyDescent="0.25">
      <c r="V56" s="267"/>
      <c r="W56" s="720"/>
      <c r="X56" s="98">
        <f t="shared" si="8"/>
        <v>42231</v>
      </c>
      <c r="Y56" s="6"/>
      <c r="Z56" s="6"/>
      <c r="AA56" s="6"/>
      <c r="AB56" s="180">
        <f t="shared" si="4"/>
        <v>0</v>
      </c>
      <c r="AC56" s="6"/>
      <c r="AD56" s="6"/>
      <c r="AE56" s="6"/>
      <c r="AF56" s="180">
        <f t="shared" si="5"/>
        <v>0</v>
      </c>
      <c r="AG56" s="6"/>
      <c r="AH56" s="6"/>
      <c r="AI56" s="6"/>
      <c r="AJ56" s="180">
        <f t="shared" si="6"/>
        <v>0</v>
      </c>
      <c r="AK56" s="6"/>
      <c r="AL56" s="6"/>
      <c r="AM56" s="6"/>
      <c r="AN56" s="180">
        <f t="shared" si="7"/>
        <v>0</v>
      </c>
      <c r="AO56" s="268"/>
    </row>
    <row r="57" spans="22:41" x14ac:dyDescent="0.25">
      <c r="V57" s="267"/>
      <c r="W57" s="720"/>
      <c r="X57" s="98">
        <f t="shared" si="8"/>
        <v>42262</v>
      </c>
      <c r="Y57" s="6"/>
      <c r="Z57" s="6"/>
      <c r="AA57" s="6"/>
      <c r="AB57" s="180">
        <f t="shared" si="4"/>
        <v>0</v>
      </c>
      <c r="AC57" s="6"/>
      <c r="AD57" s="6"/>
      <c r="AE57" s="6"/>
      <c r="AF57" s="180">
        <f t="shared" si="5"/>
        <v>0</v>
      </c>
      <c r="AG57" s="6"/>
      <c r="AH57" s="6"/>
      <c r="AI57" s="6"/>
      <c r="AJ57" s="180">
        <f t="shared" si="6"/>
        <v>0</v>
      </c>
      <c r="AK57" s="6"/>
      <c r="AL57" s="6"/>
      <c r="AM57" s="6"/>
      <c r="AN57" s="180">
        <f t="shared" si="7"/>
        <v>0</v>
      </c>
      <c r="AO57" s="268"/>
    </row>
    <row r="58" spans="22:41" x14ac:dyDescent="0.25">
      <c r="V58" s="267"/>
      <c r="W58" s="720"/>
      <c r="X58" s="98">
        <f t="shared" si="8"/>
        <v>42293</v>
      </c>
      <c r="Y58" s="6"/>
      <c r="Z58" s="6"/>
      <c r="AA58" s="6"/>
      <c r="AB58" s="180">
        <f t="shared" si="4"/>
        <v>0</v>
      </c>
      <c r="AC58" s="6"/>
      <c r="AD58" s="6"/>
      <c r="AE58" s="6"/>
      <c r="AF58" s="180">
        <f t="shared" si="5"/>
        <v>0</v>
      </c>
      <c r="AG58" s="6"/>
      <c r="AH58" s="6"/>
      <c r="AI58" s="6"/>
      <c r="AJ58" s="180">
        <f t="shared" si="6"/>
        <v>0</v>
      </c>
      <c r="AK58" s="6"/>
      <c r="AL58" s="6"/>
      <c r="AM58" s="6"/>
      <c r="AN58" s="180">
        <f t="shared" si="7"/>
        <v>0</v>
      </c>
      <c r="AO58" s="268"/>
    </row>
    <row r="59" spans="22:41" x14ac:dyDescent="0.25">
      <c r="V59" s="267"/>
      <c r="W59" s="720"/>
      <c r="X59" s="98">
        <f t="shared" si="8"/>
        <v>42324</v>
      </c>
      <c r="Y59" s="6"/>
      <c r="Z59" s="6"/>
      <c r="AA59" s="6"/>
      <c r="AB59" s="180">
        <f t="shared" si="4"/>
        <v>0</v>
      </c>
      <c r="AC59" s="6"/>
      <c r="AD59" s="6"/>
      <c r="AE59" s="6"/>
      <c r="AF59" s="180">
        <f t="shared" si="5"/>
        <v>0</v>
      </c>
      <c r="AG59" s="6"/>
      <c r="AH59" s="6"/>
      <c r="AI59" s="6"/>
      <c r="AJ59" s="180">
        <f t="shared" si="6"/>
        <v>0</v>
      </c>
      <c r="AK59" s="6"/>
      <c r="AL59" s="6"/>
      <c r="AM59" s="6"/>
      <c r="AN59" s="180">
        <f t="shared" ref="AN59:AN94" si="9">(AK59-AM59)*0.4</f>
        <v>0</v>
      </c>
      <c r="AO59" s="268"/>
    </row>
    <row r="60" spans="22:41" x14ac:dyDescent="0.25">
      <c r="V60" s="267"/>
      <c r="W60" s="720"/>
      <c r="X60" s="98">
        <f t="shared" si="8"/>
        <v>42355</v>
      </c>
      <c r="Y60" s="6"/>
      <c r="Z60" s="6"/>
      <c r="AA60" s="6"/>
      <c r="AB60" s="180">
        <f t="shared" si="4"/>
        <v>0</v>
      </c>
      <c r="AC60" s="6"/>
      <c r="AD60" s="6"/>
      <c r="AE60" s="6"/>
      <c r="AF60" s="180">
        <f t="shared" si="5"/>
        <v>0</v>
      </c>
      <c r="AG60" s="6"/>
      <c r="AH60" s="6"/>
      <c r="AI60" s="6"/>
      <c r="AJ60" s="180">
        <f t="shared" si="6"/>
        <v>0</v>
      </c>
      <c r="AK60" s="6"/>
      <c r="AL60" s="6"/>
      <c r="AM60" s="6"/>
      <c r="AN60" s="180">
        <f t="shared" si="9"/>
        <v>0</v>
      </c>
      <c r="AO60" s="268"/>
    </row>
    <row r="61" spans="22:41" x14ac:dyDescent="0.25">
      <c r="V61" s="267"/>
      <c r="W61" s="720"/>
      <c r="X61" s="98">
        <f t="shared" si="8"/>
        <v>42386</v>
      </c>
      <c r="Y61" s="6"/>
      <c r="Z61" s="6"/>
      <c r="AA61" s="6"/>
      <c r="AB61" s="180">
        <f t="shared" si="4"/>
        <v>0</v>
      </c>
      <c r="AC61" s="6"/>
      <c r="AD61" s="6"/>
      <c r="AE61" s="6"/>
      <c r="AF61" s="180">
        <f t="shared" si="5"/>
        <v>0</v>
      </c>
      <c r="AG61" s="6"/>
      <c r="AH61" s="6"/>
      <c r="AI61" s="6"/>
      <c r="AJ61" s="180">
        <f t="shared" si="6"/>
        <v>0</v>
      </c>
      <c r="AK61" s="6"/>
      <c r="AL61" s="6"/>
      <c r="AM61" s="6"/>
      <c r="AN61" s="180">
        <f t="shared" si="9"/>
        <v>0</v>
      </c>
      <c r="AO61" s="268"/>
    </row>
    <row r="62" spans="22:41" x14ac:dyDescent="0.25">
      <c r="V62" s="267"/>
      <c r="W62" s="720"/>
      <c r="X62" s="98">
        <f t="shared" si="8"/>
        <v>42417</v>
      </c>
      <c r="Y62" s="6"/>
      <c r="Z62" s="6"/>
      <c r="AA62" s="6"/>
      <c r="AB62" s="180">
        <f t="shared" si="4"/>
        <v>0</v>
      </c>
      <c r="AC62" s="6"/>
      <c r="AD62" s="6"/>
      <c r="AE62" s="6"/>
      <c r="AF62" s="180">
        <f t="shared" si="5"/>
        <v>0</v>
      </c>
      <c r="AG62" s="6"/>
      <c r="AH62" s="6"/>
      <c r="AI62" s="6"/>
      <c r="AJ62" s="180">
        <f t="shared" si="6"/>
        <v>0</v>
      </c>
      <c r="AK62" s="6"/>
      <c r="AL62" s="6"/>
      <c r="AM62" s="6"/>
      <c r="AN62" s="180">
        <f t="shared" si="9"/>
        <v>0</v>
      </c>
      <c r="AO62" s="268"/>
    </row>
    <row r="63" spans="22:41" x14ac:dyDescent="0.25">
      <c r="V63" s="267"/>
      <c r="W63" s="720"/>
      <c r="X63" s="98">
        <f t="shared" si="8"/>
        <v>42448</v>
      </c>
      <c r="Y63" s="6"/>
      <c r="Z63" s="6"/>
      <c r="AA63" s="6"/>
      <c r="AB63" s="180">
        <f t="shared" si="4"/>
        <v>0</v>
      </c>
      <c r="AC63" s="6"/>
      <c r="AD63" s="6"/>
      <c r="AE63" s="6"/>
      <c r="AF63" s="180">
        <f t="shared" si="5"/>
        <v>0</v>
      </c>
      <c r="AG63" s="6"/>
      <c r="AH63" s="6"/>
      <c r="AI63" s="6"/>
      <c r="AJ63" s="180">
        <f t="shared" si="6"/>
        <v>0</v>
      </c>
      <c r="AK63" s="6"/>
      <c r="AL63" s="6"/>
      <c r="AM63" s="6"/>
      <c r="AN63" s="180">
        <f t="shared" si="9"/>
        <v>0</v>
      </c>
      <c r="AO63" s="268"/>
    </row>
    <row r="64" spans="22:41" x14ac:dyDescent="0.25">
      <c r="V64" s="267"/>
      <c r="W64" s="720"/>
      <c r="X64" s="98">
        <f t="shared" si="8"/>
        <v>42479</v>
      </c>
      <c r="Y64" s="6"/>
      <c r="Z64" s="6"/>
      <c r="AA64" s="6"/>
      <c r="AB64" s="180">
        <f t="shared" si="4"/>
        <v>0</v>
      </c>
      <c r="AC64" s="6"/>
      <c r="AD64" s="6"/>
      <c r="AE64" s="6"/>
      <c r="AF64" s="180">
        <f t="shared" si="5"/>
        <v>0</v>
      </c>
      <c r="AG64" s="6"/>
      <c r="AH64" s="6"/>
      <c r="AI64" s="6"/>
      <c r="AJ64" s="180">
        <f t="shared" si="6"/>
        <v>0</v>
      </c>
      <c r="AK64" s="6"/>
      <c r="AL64" s="6"/>
      <c r="AM64" s="6"/>
      <c r="AN64" s="180">
        <f t="shared" si="9"/>
        <v>0</v>
      </c>
      <c r="AO64" s="268"/>
    </row>
    <row r="65" spans="22:41" x14ac:dyDescent="0.25">
      <c r="V65" s="267"/>
      <c r="W65" s="720"/>
      <c r="X65" s="98">
        <f t="shared" si="8"/>
        <v>42510</v>
      </c>
      <c r="Y65" s="6"/>
      <c r="Z65" s="6"/>
      <c r="AA65" s="6"/>
      <c r="AB65" s="180">
        <f t="shared" si="4"/>
        <v>0</v>
      </c>
      <c r="AC65" s="6"/>
      <c r="AD65" s="6"/>
      <c r="AE65" s="6"/>
      <c r="AF65" s="180">
        <f t="shared" si="5"/>
        <v>0</v>
      </c>
      <c r="AG65" s="6"/>
      <c r="AH65" s="6"/>
      <c r="AI65" s="6"/>
      <c r="AJ65" s="180">
        <f t="shared" si="6"/>
        <v>0</v>
      </c>
      <c r="AK65" s="6"/>
      <c r="AL65" s="6"/>
      <c r="AM65" s="6"/>
      <c r="AN65" s="180">
        <f t="shared" si="9"/>
        <v>0</v>
      </c>
      <c r="AO65" s="268"/>
    </row>
    <row r="66" spans="22:41" x14ac:dyDescent="0.25">
      <c r="V66" s="296"/>
      <c r="W66" s="720"/>
      <c r="X66" s="98">
        <f t="shared" si="8"/>
        <v>42541</v>
      </c>
      <c r="Y66" s="6"/>
      <c r="Z66" s="6"/>
      <c r="AA66" s="6"/>
      <c r="AB66" s="180">
        <f t="shared" si="4"/>
        <v>0</v>
      </c>
      <c r="AC66" s="6"/>
      <c r="AD66" s="6"/>
      <c r="AE66" s="6"/>
      <c r="AF66" s="180">
        <f t="shared" si="5"/>
        <v>0</v>
      </c>
      <c r="AG66" s="6"/>
      <c r="AH66" s="6"/>
      <c r="AI66" s="6"/>
      <c r="AJ66" s="180">
        <f t="shared" si="6"/>
        <v>0</v>
      </c>
      <c r="AK66" s="6"/>
      <c r="AL66" s="6"/>
      <c r="AM66" s="6"/>
      <c r="AN66" s="180">
        <f t="shared" si="9"/>
        <v>0</v>
      </c>
      <c r="AO66" s="230"/>
    </row>
    <row r="67" spans="22:41" x14ac:dyDescent="0.25">
      <c r="V67" s="267"/>
      <c r="W67" s="720"/>
      <c r="X67" s="98">
        <f t="shared" si="8"/>
        <v>42572</v>
      </c>
      <c r="Y67" s="6"/>
      <c r="Z67" s="6"/>
      <c r="AA67" s="6"/>
      <c r="AB67" s="180">
        <f t="shared" si="4"/>
        <v>0</v>
      </c>
      <c r="AC67" s="6"/>
      <c r="AD67" s="6"/>
      <c r="AE67" s="6"/>
      <c r="AF67" s="180">
        <f t="shared" si="5"/>
        <v>0</v>
      </c>
      <c r="AG67" s="6"/>
      <c r="AH67" s="6"/>
      <c r="AI67" s="6"/>
      <c r="AJ67" s="180">
        <f t="shared" si="6"/>
        <v>0</v>
      </c>
      <c r="AK67" s="6"/>
      <c r="AL67" s="6"/>
      <c r="AM67" s="6"/>
      <c r="AN67" s="180">
        <f t="shared" si="9"/>
        <v>0</v>
      </c>
      <c r="AO67" s="268"/>
    </row>
    <row r="68" spans="22:41" x14ac:dyDescent="0.25">
      <c r="V68" s="267"/>
      <c r="W68" s="720"/>
      <c r="X68" s="98">
        <f t="shared" si="8"/>
        <v>42603</v>
      </c>
      <c r="Y68" s="6"/>
      <c r="Z68" s="6"/>
      <c r="AA68" s="6"/>
      <c r="AB68" s="180">
        <f t="shared" si="4"/>
        <v>0</v>
      </c>
      <c r="AC68" s="6"/>
      <c r="AD68" s="6"/>
      <c r="AE68" s="6"/>
      <c r="AF68" s="180">
        <f t="shared" si="5"/>
        <v>0</v>
      </c>
      <c r="AG68" s="6"/>
      <c r="AH68" s="6"/>
      <c r="AI68" s="6"/>
      <c r="AJ68" s="180">
        <f t="shared" si="6"/>
        <v>0</v>
      </c>
      <c r="AK68" s="6"/>
      <c r="AL68" s="6"/>
      <c r="AM68" s="6"/>
      <c r="AN68" s="180">
        <f t="shared" si="9"/>
        <v>0</v>
      </c>
      <c r="AO68" s="268"/>
    </row>
    <row r="69" spans="22:41" x14ac:dyDescent="0.25">
      <c r="V69" s="267"/>
      <c r="W69" s="720"/>
      <c r="X69" s="98">
        <f t="shared" si="8"/>
        <v>42634</v>
      </c>
      <c r="Y69" s="6"/>
      <c r="Z69" s="6"/>
      <c r="AA69" s="6"/>
      <c r="AB69" s="180">
        <f t="shared" si="4"/>
        <v>0</v>
      </c>
      <c r="AC69" s="6"/>
      <c r="AD69" s="6"/>
      <c r="AE69" s="6"/>
      <c r="AF69" s="180">
        <f t="shared" si="5"/>
        <v>0</v>
      </c>
      <c r="AG69" s="6"/>
      <c r="AH69" s="6"/>
      <c r="AI69" s="6"/>
      <c r="AJ69" s="180">
        <f t="shared" si="6"/>
        <v>0</v>
      </c>
      <c r="AK69" s="6"/>
      <c r="AL69" s="6"/>
      <c r="AM69" s="6"/>
      <c r="AN69" s="180">
        <f t="shared" si="9"/>
        <v>0</v>
      </c>
      <c r="AO69" s="268"/>
    </row>
    <row r="70" spans="22:41" x14ac:dyDescent="0.25">
      <c r="V70" s="267"/>
      <c r="W70" s="720"/>
      <c r="X70" s="98">
        <f t="shared" si="8"/>
        <v>42665</v>
      </c>
      <c r="Y70" s="6"/>
      <c r="Z70" s="6"/>
      <c r="AA70" s="6"/>
      <c r="AB70" s="180">
        <f t="shared" si="4"/>
        <v>0</v>
      </c>
      <c r="AC70" s="6"/>
      <c r="AD70" s="6"/>
      <c r="AE70" s="6"/>
      <c r="AF70" s="180">
        <f t="shared" si="5"/>
        <v>0</v>
      </c>
      <c r="AG70" s="6"/>
      <c r="AH70" s="6"/>
      <c r="AI70" s="6"/>
      <c r="AJ70" s="180">
        <f t="shared" si="6"/>
        <v>0</v>
      </c>
      <c r="AK70" s="6"/>
      <c r="AL70" s="6"/>
      <c r="AM70" s="6"/>
      <c r="AN70" s="180">
        <f t="shared" si="9"/>
        <v>0</v>
      </c>
      <c r="AO70" s="268"/>
    </row>
    <row r="71" spans="22:41" x14ac:dyDescent="0.25">
      <c r="V71" s="267"/>
      <c r="W71" s="720"/>
      <c r="X71" s="98">
        <f t="shared" si="8"/>
        <v>42696</v>
      </c>
      <c r="Y71" s="6"/>
      <c r="Z71" s="6"/>
      <c r="AA71" s="6"/>
      <c r="AB71" s="180">
        <f t="shared" si="4"/>
        <v>0</v>
      </c>
      <c r="AC71" s="6"/>
      <c r="AD71" s="6"/>
      <c r="AE71" s="6"/>
      <c r="AF71" s="180">
        <f t="shared" si="5"/>
        <v>0</v>
      </c>
      <c r="AG71" s="6"/>
      <c r="AH71" s="6"/>
      <c r="AI71" s="6"/>
      <c r="AJ71" s="180">
        <f t="shared" si="6"/>
        <v>0</v>
      </c>
      <c r="AK71" s="6"/>
      <c r="AL71" s="6"/>
      <c r="AM71" s="6"/>
      <c r="AN71" s="180">
        <f t="shared" si="9"/>
        <v>0</v>
      </c>
      <c r="AO71" s="268"/>
    </row>
    <row r="72" spans="22:41" x14ac:dyDescent="0.25">
      <c r="V72" s="267"/>
      <c r="W72" s="720"/>
      <c r="X72" s="98">
        <f t="shared" si="8"/>
        <v>42727</v>
      </c>
      <c r="Y72" s="6"/>
      <c r="Z72" s="6"/>
      <c r="AA72" s="6"/>
      <c r="AB72" s="180">
        <f t="shared" si="4"/>
        <v>0</v>
      </c>
      <c r="AC72" s="6"/>
      <c r="AD72" s="6"/>
      <c r="AE72" s="6"/>
      <c r="AF72" s="180">
        <f t="shared" si="5"/>
        <v>0</v>
      </c>
      <c r="AG72" s="6"/>
      <c r="AH72" s="6"/>
      <c r="AI72" s="6"/>
      <c r="AJ72" s="180">
        <f t="shared" si="6"/>
        <v>0</v>
      </c>
      <c r="AK72" s="6"/>
      <c r="AL72" s="6"/>
      <c r="AM72" s="6"/>
      <c r="AN72" s="180">
        <f t="shared" si="9"/>
        <v>0</v>
      </c>
      <c r="AO72" s="268"/>
    </row>
    <row r="73" spans="22:41" x14ac:dyDescent="0.25">
      <c r="V73" s="267"/>
      <c r="W73" s="720"/>
      <c r="X73" s="98">
        <f t="shared" si="8"/>
        <v>42758</v>
      </c>
      <c r="Y73" s="6"/>
      <c r="Z73" s="6"/>
      <c r="AA73" s="6"/>
      <c r="AB73" s="180">
        <f t="shared" si="4"/>
        <v>0</v>
      </c>
      <c r="AC73" s="6"/>
      <c r="AD73" s="6"/>
      <c r="AE73" s="6"/>
      <c r="AF73" s="180">
        <f t="shared" si="5"/>
        <v>0</v>
      </c>
      <c r="AG73" s="6"/>
      <c r="AH73" s="6"/>
      <c r="AI73" s="6"/>
      <c r="AJ73" s="180">
        <f t="shared" si="6"/>
        <v>0</v>
      </c>
      <c r="AK73" s="6"/>
      <c r="AL73" s="6"/>
      <c r="AM73" s="6"/>
      <c r="AN73" s="180">
        <f t="shared" si="9"/>
        <v>0</v>
      </c>
      <c r="AO73" s="268"/>
    </row>
    <row r="74" spans="22:41" x14ac:dyDescent="0.25">
      <c r="V74" s="267"/>
      <c r="W74" s="720"/>
      <c r="X74" s="98">
        <f t="shared" si="8"/>
        <v>42789</v>
      </c>
      <c r="Y74" s="6"/>
      <c r="Z74" s="6"/>
      <c r="AA74" s="6"/>
      <c r="AB74" s="180">
        <f t="shared" si="4"/>
        <v>0</v>
      </c>
      <c r="AC74" s="6"/>
      <c r="AD74" s="6"/>
      <c r="AE74" s="6"/>
      <c r="AF74" s="180">
        <f t="shared" si="5"/>
        <v>0</v>
      </c>
      <c r="AG74" s="6"/>
      <c r="AH74" s="6"/>
      <c r="AI74" s="6"/>
      <c r="AJ74" s="180">
        <f t="shared" si="6"/>
        <v>0</v>
      </c>
      <c r="AK74" s="6"/>
      <c r="AL74" s="6"/>
      <c r="AM74" s="6"/>
      <c r="AN74" s="180">
        <f t="shared" si="9"/>
        <v>0</v>
      </c>
      <c r="AO74" s="268"/>
    </row>
    <row r="75" spans="22:41" x14ac:dyDescent="0.25">
      <c r="V75" s="267"/>
      <c r="W75" s="720"/>
      <c r="X75" s="98">
        <f t="shared" si="8"/>
        <v>42820</v>
      </c>
      <c r="Y75" s="6"/>
      <c r="Z75" s="6"/>
      <c r="AA75" s="6"/>
      <c r="AB75" s="180">
        <f t="shared" si="4"/>
        <v>0</v>
      </c>
      <c r="AC75" s="6"/>
      <c r="AD75" s="6"/>
      <c r="AE75" s="6"/>
      <c r="AF75" s="180">
        <f t="shared" si="5"/>
        <v>0</v>
      </c>
      <c r="AG75" s="6"/>
      <c r="AH75" s="6"/>
      <c r="AI75" s="6"/>
      <c r="AJ75" s="180">
        <f t="shared" si="6"/>
        <v>0</v>
      </c>
      <c r="AK75" s="6"/>
      <c r="AL75" s="6"/>
      <c r="AM75" s="6"/>
      <c r="AN75" s="180">
        <f t="shared" si="9"/>
        <v>0</v>
      </c>
      <c r="AO75" s="268"/>
    </row>
    <row r="76" spans="22:41" x14ac:dyDescent="0.25">
      <c r="V76" s="267"/>
      <c r="W76" s="720"/>
      <c r="X76" s="98">
        <f t="shared" si="8"/>
        <v>42851</v>
      </c>
      <c r="Y76" s="6"/>
      <c r="Z76" s="6"/>
      <c r="AA76" s="6"/>
      <c r="AB76" s="180">
        <f t="shared" si="4"/>
        <v>0</v>
      </c>
      <c r="AC76" s="6"/>
      <c r="AD76" s="6"/>
      <c r="AE76" s="6"/>
      <c r="AF76" s="180">
        <f t="shared" si="5"/>
        <v>0</v>
      </c>
      <c r="AG76" s="6"/>
      <c r="AH76" s="6"/>
      <c r="AI76" s="6"/>
      <c r="AJ76" s="180">
        <f t="shared" si="6"/>
        <v>0</v>
      </c>
      <c r="AK76" s="6"/>
      <c r="AL76" s="6"/>
      <c r="AM76" s="6"/>
      <c r="AN76" s="180">
        <f t="shared" si="9"/>
        <v>0</v>
      </c>
      <c r="AO76" s="268"/>
    </row>
    <row r="77" spans="22:41" x14ac:dyDescent="0.25">
      <c r="V77" s="267"/>
      <c r="W77" s="720"/>
      <c r="X77" s="98">
        <f t="shared" si="8"/>
        <v>42882</v>
      </c>
      <c r="Y77" s="6"/>
      <c r="Z77" s="6"/>
      <c r="AA77" s="6"/>
      <c r="AB77" s="180">
        <f>(Y77-AA77)*0.4</f>
        <v>0</v>
      </c>
      <c r="AC77" s="6"/>
      <c r="AD77" s="6"/>
      <c r="AE77" s="6"/>
      <c r="AF77" s="180">
        <f t="shared" si="5"/>
        <v>0</v>
      </c>
      <c r="AG77" s="6"/>
      <c r="AH77" s="6"/>
      <c r="AI77" s="6"/>
      <c r="AJ77" s="180">
        <f t="shared" si="6"/>
        <v>0</v>
      </c>
      <c r="AK77" s="6"/>
      <c r="AL77" s="6"/>
      <c r="AM77" s="6"/>
      <c r="AN77" s="180">
        <f t="shared" si="9"/>
        <v>0</v>
      </c>
      <c r="AO77" s="268"/>
    </row>
    <row r="78" spans="22:41" x14ac:dyDescent="0.25">
      <c r="V78" s="267"/>
      <c r="W78" s="720"/>
      <c r="X78" s="98">
        <f t="shared" si="8"/>
        <v>42913</v>
      </c>
      <c r="Y78" s="6"/>
      <c r="Z78" s="6"/>
      <c r="AA78" s="6"/>
      <c r="AB78" s="180">
        <f t="shared" si="4"/>
        <v>0</v>
      </c>
      <c r="AC78" s="6"/>
      <c r="AD78" s="6"/>
      <c r="AE78" s="6"/>
      <c r="AF78" s="180">
        <f t="shared" si="5"/>
        <v>0</v>
      </c>
      <c r="AG78" s="6"/>
      <c r="AH78" s="6"/>
      <c r="AI78" s="6"/>
      <c r="AJ78" s="180">
        <f t="shared" si="6"/>
        <v>0</v>
      </c>
      <c r="AK78" s="6"/>
      <c r="AL78" s="6"/>
      <c r="AM78" s="6"/>
      <c r="AN78" s="180">
        <f>(AK78-AM78)*0.4</f>
        <v>0</v>
      </c>
      <c r="AO78" s="268"/>
    </row>
    <row r="79" spans="22:41" x14ac:dyDescent="0.25">
      <c r="V79" s="267"/>
      <c r="W79" s="720"/>
      <c r="X79" s="98">
        <f t="shared" si="8"/>
        <v>42944</v>
      </c>
      <c r="Y79" s="6"/>
      <c r="Z79" s="6"/>
      <c r="AA79" s="6"/>
      <c r="AB79" s="180">
        <f t="shared" si="4"/>
        <v>0</v>
      </c>
      <c r="AC79" s="6"/>
      <c r="AD79" s="6"/>
      <c r="AE79" s="6"/>
      <c r="AF79" s="180">
        <f t="shared" si="5"/>
        <v>0</v>
      </c>
      <c r="AG79" s="6"/>
      <c r="AH79" s="6"/>
      <c r="AI79" s="6"/>
      <c r="AJ79" s="180">
        <f>(AG79-AI79)*0.4</f>
        <v>0</v>
      </c>
      <c r="AK79" s="6"/>
      <c r="AL79" s="6"/>
      <c r="AM79" s="6"/>
      <c r="AN79" s="180">
        <f t="shared" si="9"/>
        <v>0</v>
      </c>
      <c r="AO79" s="268"/>
    </row>
    <row r="80" spans="22:41" x14ac:dyDescent="0.25">
      <c r="V80" s="267"/>
      <c r="W80" s="720"/>
      <c r="X80" s="98">
        <f t="shared" si="8"/>
        <v>42975</v>
      </c>
      <c r="Y80" s="6"/>
      <c r="Z80" s="6"/>
      <c r="AA80" s="6"/>
      <c r="AB80" s="180">
        <f t="shared" si="4"/>
        <v>0</v>
      </c>
      <c r="AC80" s="6"/>
      <c r="AD80" s="6"/>
      <c r="AE80" s="6"/>
      <c r="AF80" s="180">
        <f t="shared" si="5"/>
        <v>0</v>
      </c>
      <c r="AG80" s="6"/>
      <c r="AH80" s="6"/>
      <c r="AI80" s="6"/>
      <c r="AJ80" s="180">
        <f t="shared" si="6"/>
        <v>0</v>
      </c>
      <c r="AK80" s="6"/>
      <c r="AL80" s="6"/>
      <c r="AM80" s="6"/>
      <c r="AN80" s="180">
        <f t="shared" si="9"/>
        <v>0</v>
      </c>
      <c r="AO80" s="268"/>
    </row>
    <row r="81" spans="22:41" x14ac:dyDescent="0.25">
      <c r="V81" s="267"/>
      <c r="W81" s="720"/>
      <c r="X81" s="98">
        <f t="shared" si="8"/>
        <v>43006</v>
      </c>
      <c r="Y81" s="6"/>
      <c r="Z81" s="6"/>
      <c r="AA81" s="6"/>
      <c r="AB81" s="180">
        <f t="shared" si="4"/>
        <v>0</v>
      </c>
      <c r="AC81" s="6"/>
      <c r="AD81" s="6"/>
      <c r="AE81" s="6"/>
      <c r="AF81" s="180">
        <f t="shared" si="5"/>
        <v>0</v>
      </c>
      <c r="AG81" s="6"/>
      <c r="AH81" s="6"/>
      <c r="AI81" s="6"/>
      <c r="AJ81" s="180">
        <f t="shared" si="6"/>
        <v>0</v>
      </c>
      <c r="AK81" s="6"/>
      <c r="AL81" s="6"/>
      <c r="AM81" s="6"/>
      <c r="AN81" s="180">
        <f t="shared" si="9"/>
        <v>0</v>
      </c>
      <c r="AO81" s="268"/>
    </row>
    <row r="82" spans="22:41" x14ac:dyDescent="0.25">
      <c r="V82" s="267"/>
      <c r="W82" s="720"/>
      <c r="X82" s="98">
        <f t="shared" si="8"/>
        <v>43037</v>
      </c>
      <c r="Y82" s="6"/>
      <c r="Z82" s="6"/>
      <c r="AA82" s="6"/>
      <c r="AB82" s="180">
        <f t="shared" si="4"/>
        <v>0</v>
      </c>
      <c r="AC82" s="6"/>
      <c r="AD82" s="6"/>
      <c r="AE82" s="6"/>
      <c r="AF82" s="180">
        <f t="shared" si="5"/>
        <v>0</v>
      </c>
      <c r="AG82" s="6"/>
      <c r="AH82" s="6"/>
      <c r="AI82" s="6"/>
      <c r="AJ82" s="180">
        <f t="shared" si="6"/>
        <v>0</v>
      </c>
      <c r="AK82" s="6"/>
      <c r="AL82" s="6"/>
      <c r="AM82" s="6"/>
      <c r="AN82" s="180">
        <f t="shared" si="9"/>
        <v>0</v>
      </c>
      <c r="AO82" s="268"/>
    </row>
    <row r="83" spans="22:41" x14ac:dyDescent="0.25">
      <c r="V83" s="267"/>
      <c r="W83" s="720"/>
      <c r="X83" s="98">
        <f t="shared" si="8"/>
        <v>43068</v>
      </c>
      <c r="Y83" s="6"/>
      <c r="Z83" s="6"/>
      <c r="AA83" s="6"/>
      <c r="AB83" s="180">
        <f t="shared" si="4"/>
        <v>0</v>
      </c>
      <c r="AC83" s="6"/>
      <c r="AD83" s="6"/>
      <c r="AE83" s="6"/>
      <c r="AF83" s="180">
        <f t="shared" si="5"/>
        <v>0</v>
      </c>
      <c r="AG83" s="6"/>
      <c r="AH83" s="6"/>
      <c r="AI83" s="6"/>
      <c r="AJ83" s="180">
        <f>(AG83-AI83)*0.4</f>
        <v>0</v>
      </c>
      <c r="AK83" s="6"/>
      <c r="AL83" s="6"/>
      <c r="AM83" s="6"/>
      <c r="AN83" s="180">
        <f t="shared" si="9"/>
        <v>0</v>
      </c>
      <c r="AO83" s="268"/>
    </row>
    <row r="84" spans="22:41" x14ac:dyDescent="0.25">
      <c r="V84" s="267"/>
      <c r="W84" s="720"/>
      <c r="X84" s="98">
        <f t="shared" si="8"/>
        <v>43099</v>
      </c>
      <c r="Y84" s="6"/>
      <c r="Z84" s="6"/>
      <c r="AA84" s="6"/>
      <c r="AB84" s="180">
        <f t="shared" si="4"/>
        <v>0</v>
      </c>
      <c r="AC84" s="6"/>
      <c r="AD84" s="6"/>
      <c r="AE84" s="6"/>
      <c r="AF84" s="180">
        <f t="shared" si="5"/>
        <v>0</v>
      </c>
      <c r="AG84" s="6"/>
      <c r="AH84" s="6"/>
      <c r="AI84" s="6"/>
      <c r="AJ84" s="180">
        <f t="shared" si="6"/>
        <v>0</v>
      </c>
      <c r="AK84" s="6"/>
      <c r="AL84" s="6"/>
      <c r="AM84" s="6"/>
      <c r="AN84" s="180">
        <f t="shared" si="9"/>
        <v>0</v>
      </c>
      <c r="AO84" s="268"/>
    </row>
    <row r="85" spans="22:41" x14ac:dyDescent="0.25">
      <c r="V85" s="267"/>
      <c r="W85" s="720"/>
      <c r="X85" s="98">
        <f t="shared" si="8"/>
        <v>43130</v>
      </c>
      <c r="Y85" s="6"/>
      <c r="Z85" s="6"/>
      <c r="AA85" s="6"/>
      <c r="AB85" s="180">
        <f t="shared" si="4"/>
        <v>0</v>
      </c>
      <c r="AC85" s="6"/>
      <c r="AD85" s="6"/>
      <c r="AE85" s="6"/>
      <c r="AF85" s="180">
        <f t="shared" si="5"/>
        <v>0</v>
      </c>
      <c r="AG85" s="6"/>
      <c r="AH85" s="6"/>
      <c r="AI85" s="6"/>
      <c r="AJ85" s="180">
        <f t="shared" si="6"/>
        <v>0</v>
      </c>
      <c r="AK85" s="6"/>
      <c r="AL85" s="6"/>
      <c r="AM85" s="6"/>
      <c r="AN85" s="180">
        <f t="shared" si="9"/>
        <v>0</v>
      </c>
      <c r="AO85" s="268"/>
    </row>
    <row r="86" spans="22:41" x14ac:dyDescent="0.25">
      <c r="V86" s="267"/>
      <c r="W86" s="720"/>
      <c r="X86" s="98">
        <f>X85+28</f>
        <v>43158</v>
      </c>
      <c r="Y86" s="6"/>
      <c r="Z86" s="6"/>
      <c r="AA86" s="6"/>
      <c r="AB86" s="180">
        <f t="shared" si="4"/>
        <v>0</v>
      </c>
      <c r="AC86" s="6"/>
      <c r="AD86" s="6"/>
      <c r="AE86" s="6"/>
      <c r="AF86" s="180">
        <f t="shared" si="5"/>
        <v>0</v>
      </c>
      <c r="AG86" s="6"/>
      <c r="AH86" s="6"/>
      <c r="AI86" s="6"/>
      <c r="AJ86" s="180">
        <f t="shared" si="6"/>
        <v>0</v>
      </c>
      <c r="AK86" s="6"/>
      <c r="AL86" s="6"/>
      <c r="AM86" s="6"/>
      <c r="AN86" s="180">
        <f t="shared" si="9"/>
        <v>0</v>
      </c>
      <c r="AO86" s="268"/>
    </row>
    <row r="87" spans="22:41" x14ac:dyDescent="0.25">
      <c r="V87" s="267"/>
      <c r="W87" s="720"/>
      <c r="X87" s="98">
        <f>X85+31</f>
        <v>43161</v>
      </c>
      <c r="Y87" s="6"/>
      <c r="Z87" s="6"/>
      <c r="AA87" s="6"/>
      <c r="AB87" s="180">
        <f t="shared" si="4"/>
        <v>0</v>
      </c>
      <c r="AC87" s="6"/>
      <c r="AD87" s="6"/>
      <c r="AE87" s="6"/>
      <c r="AF87" s="180">
        <f t="shared" si="5"/>
        <v>0</v>
      </c>
      <c r="AG87" s="6"/>
      <c r="AH87" s="6"/>
      <c r="AI87" s="6"/>
      <c r="AJ87" s="180">
        <f t="shared" si="6"/>
        <v>0</v>
      </c>
      <c r="AK87" s="6"/>
      <c r="AL87" s="6"/>
      <c r="AM87" s="6"/>
      <c r="AN87" s="180">
        <f t="shared" si="9"/>
        <v>0</v>
      </c>
      <c r="AO87" s="268"/>
    </row>
    <row r="88" spans="22:41" x14ac:dyDescent="0.25">
      <c r="V88" s="267"/>
      <c r="W88" s="720"/>
      <c r="X88" s="98">
        <f t="shared" si="8"/>
        <v>43192</v>
      </c>
      <c r="Y88" s="6"/>
      <c r="Z88" s="6"/>
      <c r="AA88" s="6"/>
      <c r="AB88" s="180">
        <f t="shared" si="4"/>
        <v>0</v>
      </c>
      <c r="AC88" s="6"/>
      <c r="AD88" s="6"/>
      <c r="AE88" s="6"/>
      <c r="AF88" s="180">
        <f t="shared" si="5"/>
        <v>0</v>
      </c>
      <c r="AG88" s="6"/>
      <c r="AH88" s="6"/>
      <c r="AI88" s="6"/>
      <c r="AJ88" s="180">
        <f t="shared" si="6"/>
        <v>0</v>
      </c>
      <c r="AK88" s="6"/>
      <c r="AL88" s="6"/>
      <c r="AM88" s="6"/>
      <c r="AN88" s="180">
        <f t="shared" si="9"/>
        <v>0</v>
      </c>
      <c r="AO88" s="268"/>
    </row>
    <row r="89" spans="22:41" x14ac:dyDescent="0.25">
      <c r="V89" s="267"/>
      <c r="W89" s="720"/>
      <c r="X89" s="98">
        <f t="shared" si="8"/>
        <v>43223</v>
      </c>
      <c r="Y89" s="6"/>
      <c r="Z89" s="6"/>
      <c r="AA89" s="6"/>
      <c r="AB89" s="180">
        <f>(Y89-AA89)*0.4</f>
        <v>0</v>
      </c>
      <c r="AC89" s="6"/>
      <c r="AD89" s="6"/>
      <c r="AE89" s="6"/>
      <c r="AF89" s="180">
        <f t="shared" si="5"/>
        <v>0</v>
      </c>
      <c r="AG89" s="6"/>
      <c r="AH89" s="6"/>
      <c r="AI89" s="6"/>
      <c r="AJ89" s="180">
        <f t="shared" si="6"/>
        <v>0</v>
      </c>
      <c r="AK89" s="6"/>
      <c r="AL89" s="6"/>
      <c r="AM89" s="6"/>
      <c r="AN89" s="180">
        <f t="shared" si="9"/>
        <v>0</v>
      </c>
      <c r="AO89" s="268"/>
    </row>
    <row r="90" spans="22:41" x14ac:dyDescent="0.25">
      <c r="V90" s="267"/>
      <c r="W90" s="720"/>
      <c r="X90" s="98">
        <f t="shared" si="8"/>
        <v>43254</v>
      </c>
      <c r="Y90" s="6"/>
      <c r="Z90" s="6"/>
      <c r="AA90" s="6"/>
      <c r="AB90" s="180">
        <f t="shared" si="4"/>
        <v>0</v>
      </c>
      <c r="AC90" s="6"/>
      <c r="AD90" s="6"/>
      <c r="AE90" s="6"/>
      <c r="AF90" s="180">
        <f t="shared" si="5"/>
        <v>0</v>
      </c>
      <c r="AG90" s="6"/>
      <c r="AH90" s="6"/>
      <c r="AI90" s="6"/>
      <c r="AJ90" s="180">
        <f>(AG90-AI90)*0.4</f>
        <v>0</v>
      </c>
      <c r="AK90" s="6"/>
      <c r="AL90" s="6"/>
      <c r="AM90" s="6"/>
      <c r="AN90" s="180">
        <f t="shared" si="9"/>
        <v>0</v>
      </c>
      <c r="AO90" s="268"/>
    </row>
    <row r="91" spans="22:41" x14ac:dyDescent="0.25">
      <c r="V91" s="267"/>
      <c r="W91" s="720"/>
      <c r="X91" s="98">
        <f t="shared" si="8"/>
        <v>43285</v>
      </c>
      <c r="Y91" s="6"/>
      <c r="Z91" s="6"/>
      <c r="AA91" s="6"/>
      <c r="AB91" s="180">
        <f t="shared" si="4"/>
        <v>0</v>
      </c>
      <c r="AC91" s="6"/>
      <c r="AD91" s="6"/>
      <c r="AE91" s="6"/>
      <c r="AF91" s="180">
        <f t="shared" si="5"/>
        <v>0</v>
      </c>
      <c r="AG91" s="6"/>
      <c r="AH91" s="6"/>
      <c r="AI91" s="6"/>
      <c r="AJ91" s="180">
        <f t="shared" si="6"/>
        <v>0</v>
      </c>
      <c r="AK91" s="6"/>
      <c r="AL91" s="6"/>
      <c r="AM91" s="6"/>
      <c r="AN91" s="180">
        <f>(AK91-AM91)*0.4</f>
        <v>0</v>
      </c>
      <c r="AO91" s="268"/>
    </row>
    <row r="92" spans="22:41" x14ac:dyDescent="0.25">
      <c r="V92" s="267"/>
      <c r="W92" s="720"/>
      <c r="X92" s="98">
        <f t="shared" si="8"/>
        <v>43316</v>
      </c>
      <c r="Y92" s="6"/>
      <c r="Z92" s="6"/>
      <c r="AA92" s="6"/>
      <c r="AB92" s="180">
        <f t="shared" si="4"/>
        <v>0</v>
      </c>
      <c r="AC92" s="6"/>
      <c r="AD92" s="6"/>
      <c r="AE92" s="6"/>
      <c r="AF92" s="180">
        <f t="shared" si="5"/>
        <v>0</v>
      </c>
      <c r="AG92" s="6"/>
      <c r="AH92" s="6"/>
      <c r="AI92" s="6"/>
      <c r="AJ92" s="180">
        <f t="shared" si="6"/>
        <v>0</v>
      </c>
      <c r="AK92" s="6"/>
      <c r="AL92" s="6"/>
      <c r="AM92" s="6"/>
      <c r="AN92" s="180">
        <f t="shared" si="9"/>
        <v>0</v>
      </c>
      <c r="AO92" s="268"/>
    </row>
    <row r="93" spans="22:41" x14ac:dyDescent="0.25">
      <c r="V93" s="267"/>
      <c r="W93" s="720"/>
      <c r="X93" s="98">
        <f t="shared" si="8"/>
        <v>43347</v>
      </c>
      <c r="Y93" s="6"/>
      <c r="Z93" s="6"/>
      <c r="AA93" s="6"/>
      <c r="AB93" s="180">
        <f t="shared" si="4"/>
        <v>0</v>
      </c>
      <c r="AC93" s="6"/>
      <c r="AD93" s="6"/>
      <c r="AE93" s="6"/>
      <c r="AF93" s="180">
        <f t="shared" si="5"/>
        <v>0</v>
      </c>
      <c r="AG93" s="6"/>
      <c r="AH93" s="6"/>
      <c r="AI93" s="6"/>
      <c r="AJ93" s="180">
        <f t="shared" si="6"/>
        <v>0</v>
      </c>
      <c r="AK93" s="6"/>
      <c r="AL93" s="6"/>
      <c r="AM93" s="6"/>
      <c r="AN93" s="180">
        <f t="shared" si="9"/>
        <v>0</v>
      </c>
      <c r="AO93" s="268"/>
    </row>
    <row r="94" spans="22:41" x14ac:dyDescent="0.25">
      <c r="V94" s="267"/>
      <c r="W94" s="720"/>
      <c r="X94" s="98">
        <f t="shared" si="8"/>
        <v>43378</v>
      </c>
      <c r="Y94" s="6"/>
      <c r="Z94" s="6"/>
      <c r="AA94" s="6"/>
      <c r="AB94" s="180">
        <f>(Y94-AA94)*0.4</f>
        <v>0</v>
      </c>
      <c r="AC94" s="6"/>
      <c r="AD94" s="6"/>
      <c r="AE94" s="6"/>
      <c r="AF94" s="180">
        <f t="shared" si="5"/>
        <v>0</v>
      </c>
      <c r="AG94" s="6"/>
      <c r="AH94" s="6"/>
      <c r="AI94" s="6"/>
      <c r="AJ94" s="180">
        <f t="shared" si="6"/>
        <v>0</v>
      </c>
      <c r="AK94" s="6"/>
      <c r="AL94" s="6"/>
      <c r="AM94" s="6"/>
      <c r="AN94" s="180">
        <f t="shared" si="9"/>
        <v>0</v>
      </c>
      <c r="AO94" s="268"/>
    </row>
    <row r="95" spans="22:41" x14ac:dyDescent="0.25">
      <c r="V95" s="267"/>
      <c r="W95" s="351"/>
      <c r="X95" s="312" t="s">
        <v>73</v>
      </c>
      <c r="Y95" s="298">
        <f>SUM(Y31:Y94)</f>
        <v>0</v>
      </c>
      <c r="Z95" s="298">
        <f t="shared" ref="Z95:AN95" si="10">SUM(Z31:Z94)</f>
        <v>0</v>
      </c>
      <c r="AA95" s="298">
        <f t="shared" si="10"/>
        <v>0</v>
      </c>
      <c r="AB95" s="239">
        <f t="shared" si="10"/>
        <v>0</v>
      </c>
      <c r="AC95" s="298">
        <f>SUM(AC31:AC94)</f>
        <v>0</v>
      </c>
      <c r="AD95" s="298">
        <f t="shared" si="10"/>
        <v>0</v>
      </c>
      <c r="AE95" s="298">
        <f>SUM(AE31:AE94)</f>
        <v>0</v>
      </c>
      <c r="AF95" s="239">
        <f t="shared" si="10"/>
        <v>0</v>
      </c>
      <c r="AG95" s="298">
        <f t="shared" si="10"/>
        <v>0</v>
      </c>
      <c r="AH95" s="298">
        <f>SUM(AH31:AH94)</f>
        <v>0</v>
      </c>
      <c r="AI95" s="298">
        <f>SUM(AI31:AI94)</f>
        <v>0</v>
      </c>
      <c r="AJ95" s="239">
        <f>SUM(AJ31:AJ94)</f>
        <v>0</v>
      </c>
      <c r="AK95" s="298">
        <f t="shared" si="10"/>
        <v>0</v>
      </c>
      <c r="AL95" s="298">
        <f t="shared" si="10"/>
        <v>0</v>
      </c>
      <c r="AM95" s="298">
        <f t="shared" si="10"/>
        <v>0</v>
      </c>
      <c r="AN95" s="239">
        <f t="shared" si="10"/>
        <v>0</v>
      </c>
      <c r="AO95" s="268"/>
    </row>
    <row r="96" spans="22:41" x14ac:dyDescent="0.25">
      <c r="V96" s="267"/>
      <c r="W96" s="351"/>
      <c r="X96" s="351"/>
      <c r="Y96" s="351"/>
      <c r="Z96" s="351"/>
      <c r="AA96" s="351"/>
      <c r="AB96" s="319"/>
      <c r="AC96" s="351"/>
      <c r="AD96" s="351"/>
      <c r="AE96" s="351"/>
      <c r="AF96" s="319"/>
      <c r="AG96" s="351"/>
      <c r="AH96" s="351"/>
      <c r="AI96" s="351"/>
      <c r="AJ96" s="319"/>
      <c r="AK96" s="351"/>
      <c r="AL96" s="288"/>
      <c r="AM96" s="288"/>
      <c r="AN96" s="317"/>
      <c r="AO96" s="268"/>
    </row>
    <row r="97" spans="22:43" x14ac:dyDescent="0.25">
      <c r="V97" s="267"/>
      <c r="W97" s="351"/>
      <c r="X97" s="299"/>
      <c r="Y97" s="288" t="s">
        <v>152</v>
      </c>
      <c r="Z97" s="351"/>
      <c r="AA97" s="351"/>
      <c r="AB97" s="319"/>
      <c r="AC97" s="351"/>
      <c r="AD97" s="351"/>
      <c r="AE97" s="351"/>
      <c r="AF97" s="319"/>
      <c r="AG97" s="351"/>
      <c r="AH97" s="351"/>
      <c r="AI97" s="351"/>
      <c r="AJ97" s="319"/>
      <c r="AK97" s="351"/>
      <c r="AL97" s="288"/>
      <c r="AM97" s="288"/>
      <c r="AN97" s="317"/>
      <c r="AO97" s="268"/>
    </row>
    <row r="98" spans="22:43" x14ac:dyDescent="0.25">
      <c r="V98" s="267"/>
      <c r="W98" s="351"/>
      <c r="X98" s="101"/>
      <c r="Y98" s="288" t="s">
        <v>153</v>
      </c>
      <c r="Z98" s="351"/>
      <c r="AA98" s="351"/>
      <c r="AB98" s="319"/>
      <c r="AC98" s="351"/>
      <c r="AD98" s="351"/>
      <c r="AE98" s="351"/>
      <c r="AF98" s="319"/>
      <c r="AG98" s="351"/>
      <c r="AH98" s="351"/>
      <c r="AI98" s="351"/>
      <c r="AJ98" s="319"/>
      <c r="AK98" s="351"/>
      <c r="AL98" s="288"/>
      <c r="AM98" s="288"/>
      <c r="AN98" s="317"/>
      <c r="AO98" s="268"/>
    </row>
    <row r="99" spans="22:43" x14ac:dyDescent="0.25">
      <c r="V99" s="267"/>
      <c r="W99" s="351"/>
      <c r="X99" s="300"/>
      <c r="Y99" s="288" t="s">
        <v>154</v>
      </c>
      <c r="Z99" s="351"/>
      <c r="AA99" s="351"/>
      <c r="AB99" s="319"/>
      <c r="AC99" s="351"/>
      <c r="AD99" s="351"/>
      <c r="AE99" s="351"/>
      <c r="AF99" s="319"/>
      <c r="AG99" s="351"/>
      <c r="AH99" s="351"/>
      <c r="AI99" s="351"/>
      <c r="AJ99" s="319"/>
      <c r="AK99" s="351"/>
      <c r="AL99" s="288"/>
      <c r="AM99" s="288"/>
      <c r="AN99" s="317"/>
      <c r="AO99" s="268"/>
    </row>
    <row r="100" spans="22:43" ht="15.75" thickBot="1" x14ac:dyDescent="0.3">
      <c r="V100" s="283"/>
      <c r="W100" s="286"/>
      <c r="X100" s="286"/>
      <c r="Y100" s="286"/>
      <c r="Z100" s="286"/>
      <c r="AA100" s="286"/>
      <c r="AB100" s="322"/>
      <c r="AC100" s="286"/>
      <c r="AD100" s="286"/>
      <c r="AE100" s="286"/>
      <c r="AF100" s="322"/>
      <c r="AG100" s="286"/>
      <c r="AH100" s="286"/>
      <c r="AI100" s="286"/>
      <c r="AJ100" s="322"/>
      <c r="AK100" s="286"/>
      <c r="AL100" s="301"/>
      <c r="AM100" s="301"/>
      <c r="AN100" s="320"/>
      <c r="AO100" s="287"/>
    </row>
    <row r="101" spans="22:43" x14ac:dyDescent="0.25">
      <c r="AL101" s="348"/>
      <c r="AM101" s="348"/>
      <c r="AN101" s="318"/>
    </row>
    <row r="102" spans="22:43" x14ac:dyDescent="0.25">
      <c r="X102" s="303" t="s">
        <v>78</v>
      </c>
      <c r="Y102" s="348"/>
      <c r="Z102" s="348"/>
      <c r="AA102" s="348"/>
      <c r="AB102" s="318"/>
      <c r="AC102" s="348"/>
      <c r="AD102" s="348"/>
      <c r="AE102" s="348"/>
      <c r="AF102" s="318"/>
      <c r="AG102" s="348"/>
      <c r="AH102" s="348"/>
      <c r="AI102" s="348"/>
      <c r="AJ102" s="318"/>
      <c r="AK102" s="348"/>
    </row>
    <row r="103" spans="22:43" x14ac:dyDescent="0.25">
      <c r="W103" s="304"/>
      <c r="X103" s="740" t="s">
        <v>79</v>
      </c>
      <c r="Y103" s="741"/>
      <c r="Z103" s="741"/>
      <c r="AA103" s="741"/>
      <c r="AB103" s="741"/>
      <c r="AC103" s="741"/>
      <c r="AD103" s="741"/>
      <c r="AE103" s="741"/>
      <c r="AF103" s="741"/>
      <c r="AG103" s="741"/>
      <c r="AH103" s="741"/>
      <c r="AI103" s="741"/>
      <c r="AJ103" s="741"/>
      <c r="AK103" s="742"/>
    </row>
    <row r="104" spans="22:43" x14ac:dyDescent="0.25">
      <c r="W104" s="607" t="s">
        <v>249</v>
      </c>
      <c r="X104" s="717" t="s">
        <v>319</v>
      </c>
      <c r="Y104" s="557"/>
      <c r="Z104" s="557"/>
      <c r="AA104" s="557"/>
      <c r="AB104" s="557"/>
      <c r="AC104" s="557"/>
      <c r="AD104" s="557"/>
      <c r="AE104" s="557"/>
      <c r="AF104" s="557"/>
      <c r="AG104" s="557"/>
      <c r="AH104" s="557"/>
      <c r="AI104" s="557"/>
      <c r="AJ104" s="557"/>
      <c r="AK104" s="743"/>
    </row>
    <row r="105" spans="22:43" x14ac:dyDescent="0.25">
      <c r="W105" s="608"/>
      <c r="X105" s="710" t="s">
        <v>147</v>
      </c>
      <c r="Y105" s="711"/>
      <c r="Z105" s="711"/>
      <c r="AA105" s="711"/>
      <c r="AB105" s="711"/>
      <c r="AC105" s="711"/>
      <c r="AD105" s="711"/>
      <c r="AE105" s="711"/>
      <c r="AF105" s="711"/>
      <c r="AG105" s="711"/>
      <c r="AH105" s="711"/>
      <c r="AI105" s="711"/>
      <c r="AJ105" s="711"/>
      <c r="AK105" s="739"/>
      <c r="AP105" s="305"/>
      <c r="AQ105" s="245"/>
    </row>
    <row r="106" spans="22:43" x14ac:dyDescent="0.25">
      <c r="W106" s="706" t="s">
        <v>250</v>
      </c>
      <c r="X106" s="708" t="s">
        <v>122</v>
      </c>
      <c r="Y106" s="709"/>
      <c r="Z106" s="709"/>
      <c r="AA106" s="709"/>
      <c r="AB106" s="709"/>
      <c r="AC106" s="709"/>
      <c r="AD106" s="709"/>
      <c r="AE106" s="709"/>
      <c r="AF106" s="709"/>
      <c r="AG106" s="709"/>
      <c r="AH106" s="709"/>
      <c r="AI106" s="709"/>
      <c r="AJ106" s="709"/>
      <c r="AK106" s="738"/>
      <c r="AP106" s="305"/>
      <c r="AQ106" s="245"/>
    </row>
    <row r="107" spans="22:43" x14ac:dyDescent="0.25">
      <c r="W107" s="707"/>
      <c r="X107" s="710" t="s">
        <v>148</v>
      </c>
      <c r="Y107" s="711"/>
      <c r="Z107" s="711"/>
      <c r="AA107" s="711"/>
      <c r="AB107" s="711"/>
      <c r="AC107" s="711"/>
      <c r="AD107" s="711"/>
      <c r="AE107" s="711"/>
      <c r="AF107" s="711"/>
      <c r="AG107" s="711"/>
      <c r="AH107" s="711"/>
      <c r="AI107" s="711"/>
      <c r="AJ107" s="711"/>
      <c r="AK107" s="739"/>
      <c r="AL107" s="348"/>
      <c r="AM107" s="348"/>
      <c r="AN107" s="318"/>
      <c r="AP107" s="305"/>
      <c r="AQ107" s="245"/>
    </row>
    <row r="108" spans="22:43" x14ac:dyDescent="0.25">
      <c r="W108" s="706" t="s">
        <v>251</v>
      </c>
      <c r="X108" s="708" t="s">
        <v>123</v>
      </c>
      <c r="Y108" s="709"/>
      <c r="Z108" s="709"/>
      <c r="AA108" s="709"/>
      <c r="AB108" s="709"/>
      <c r="AC108" s="709"/>
      <c r="AD108" s="709"/>
      <c r="AE108" s="709"/>
      <c r="AF108" s="709"/>
      <c r="AG108" s="709"/>
      <c r="AH108" s="709"/>
      <c r="AI108" s="709"/>
      <c r="AJ108" s="709"/>
      <c r="AK108" s="738"/>
      <c r="AL108" s="348"/>
      <c r="AM108" s="348"/>
      <c r="AN108" s="318"/>
      <c r="AP108" s="305"/>
      <c r="AQ108" s="245"/>
    </row>
    <row r="109" spans="22:43" x14ac:dyDescent="0.25">
      <c r="W109" s="707"/>
      <c r="X109" s="710" t="s">
        <v>149</v>
      </c>
      <c r="Y109" s="711"/>
      <c r="Z109" s="711"/>
      <c r="AA109" s="711"/>
      <c r="AB109" s="711"/>
      <c r="AC109" s="711"/>
      <c r="AD109" s="711"/>
      <c r="AE109" s="711"/>
      <c r="AF109" s="711"/>
      <c r="AG109" s="711"/>
      <c r="AH109" s="711"/>
      <c r="AI109" s="711"/>
      <c r="AJ109" s="711"/>
      <c r="AK109" s="739"/>
      <c r="AL109" s="348"/>
      <c r="AM109" s="348"/>
      <c r="AN109" s="318"/>
      <c r="AP109" s="305"/>
      <c r="AQ109" s="245"/>
    </row>
    <row r="110" spans="22:43" x14ac:dyDescent="0.25">
      <c r="Y110" s="348"/>
      <c r="Z110" s="348"/>
      <c r="AA110" s="348"/>
      <c r="AB110" s="318"/>
      <c r="AC110" s="348"/>
      <c r="AD110" s="348"/>
      <c r="AE110" s="348"/>
      <c r="AF110" s="318"/>
      <c r="AG110" s="348"/>
      <c r="AH110" s="348"/>
      <c r="AI110" s="348"/>
      <c r="AJ110" s="318"/>
      <c r="AK110" s="348"/>
      <c r="AP110" s="305"/>
      <c r="AQ110" s="245"/>
    </row>
    <row r="111" spans="22:43" x14ac:dyDescent="0.25">
      <c r="X111" s="712" t="s">
        <v>124</v>
      </c>
      <c r="Y111" s="715"/>
      <c r="Z111" s="715"/>
      <c r="AA111" s="715"/>
      <c r="AB111" s="715"/>
      <c r="AC111" s="715"/>
      <c r="AD111" s="715"/>
      <c r="AE111" s="715"/>
      <c r="AF111" s="715"/>
      <c r="AG111" s="715"/>
      <c r="AH111" s="715"/>
      <c r="AI111" s="715"/>
      <c r="AJ111" s="715"/>
      <c r="AK111" s="715"/>
      <c r="AL111" s="348"/>
      <c r="AM111" s="348"/>
      <c r="AN111" s="318"/>
      <c r="AP111" s="305"/>
      <c r="AQ111" s="245"/>
    </row>
    <row r="112" spans="22:43" x14ac:dyDescent="0.25">
      <c r="X112" s="712" t="s">
        <v>125</v>
      </c>
      <c r="Y112" s="713"/>
      <c r="Z112" s="713"/>
      <c r="AA112" s="713"/>
      <c r="AB112" s="713"/>
      <c r="AC112" s="713"/>
      <c r="AD112" s="713"/>
      <c r="AE112" s="713"/>
      <c r="AF112" s="713"/>
      <c r="AG112" s="713"/>
      <c r="AH112" s="713"/>
      <c r="AI112" s="713"/>
      <c r="AJ112" s="713"/>
      <c r="AK112" s="713"/>
      <c r="AL112" s="348"/>
      <c r="AM112" s="348"/>
      <c r="AN112" s="318"/>
      <c r="AP112" s="305"/>
      <c r="AQ112" s="245"/>
    </row>
    <row r="113" spans="22:43" x14ac:dyDescent="0.25">
      <c r="X113" s="102" t="s">
        <v>321</v>
      </c>
      <c r="Y113" s="348"/>
      <c r="Z113" s="348"/>
      <c r="AA113" s="348"/>
      <c r="AB113" s="318"/>
      <c r="AC113" s="348"/>
      <c r="AD113" s="348"/>
      <c r="AE113" s="348"/>
      <c r="AF113" s="318"/>
      <c r="AG113" s="348"/>
      <c r="AH113" s="348"/>
      <c r="AI113" s="348"/>
      <c r="AJ113" s="318"/>
      <c r="AK113" s="348"/>
      <c r="AL113" s="348"/>
      <c r="AM113" s="348"/>
      <c r="AN113" s="318"/>
      <c r="AP113" s="305"/>
      <c r="AQ113" s="245"/>
    </row>
    <row r="114" spans="22:43" x14ac:dyDescent="0.25">
      <c r="AL114" s="348"/>
      <c r="AM114" s="348"/>
      <c r="AN114" s="318"/>
      <c r="AP114" s="305"/>
      <c r="AQ114" s="245"/>
    </row>
    <row r="115" spans="22:43" x14ac:dyDescent="0.25">
      <c r="AL115" s="348"/>
      <c r="AM115" s="348"/>
      <c r="AN115" s="318"/>
      <c r="AP115" s="305"/>
      <c r="AQ115" s="245"/>
    </row>
    <row r="116" spans="22:43" x14ac:dyDescent="0.25">
      <c r="AL116" s="348"/>
      <c r="AM116" s="348"/>
      <c r="AN116" s="318"/>
      <c r="AP116" s="305"/>
      <c r="AQ116" s="245"/>
    </row>
    <row r="117" spans="22:43" ht="21.75" thickBot="1" x14ac:dyDescent="0.3">
      <c r="V117" s="170" t="s">
        <v>201</v>
      </c>
      <c r="W117" s="330"/>
      <c r="X117" s="330"/>
      <c r="Y117" s="330"/>
      <c r="Z117" s="330"/>
      <c r="AA117" s="244"/>
      <c r="AB117" s="324"/>
      <c r="AC117" s="330"/>
      <c r="AD117" s="229"/>
      <c r="AE117" s="330"/>
      <c r="AF117" s="323"/>
      <c r="AG117" s="305"/>
      <c r="AH117" s="245"/>
      <c r="AI117" s="245"/>
      <c r="AJ117" s="258"/>
      <c r="AK117" s="245"/>
      <c r="AL117" s="245"/>
      <c r="AM117" s="305"/>
      <c r="AN117" s="321"/>
      <c r="AO117" s="245"/>
      <c r="AP117" s="305"/>
      <c r="AQ117" s="245"/>
    </row>
    <row r="118" spans="22:43" x14ac:dyDescent="0.25">
      <c r="V118" s="246"/>
      <c r="W118" s="247"/>
      <c r="X118" s="247"/>
      <c r="Y118" s="247"/>
      <c r="Z118" s="247"/>
      <c r="AA118" s="248"/>
      <c r="AB118" s="325"/>
      <c r="AC118" s="249"/>
      <c r="AD118" s="229"/>
      <c r="AE118" s="330"/>
      <c r="AF118" s="324"/>
      <c r="AG118" s="305"/>
      <c r="AH118" s="245"/>
      <c r="AI118" s="245"/>
      <c r="AJ118" s="258"/>
      <c r="AK118" s="245"/>
      <c r="AL118" s="245"/>
      <c r="AM118" s="305"/>
      <c r="AN118" s="321"/>
      <c r="AO118" s="245"/>
      <c r="AP118" s="305"/>
      <c r="AQ118" s="245"/>
    </row>
    <row r="119" spans="22:43" ht="36.75" x14ac:dyDescent="0.25">
      <c r="V119" s="117"/>
      <c r="W119" s="330"/>
      <c r="X119" s="330"/>
      <c r="Y119" s="89" t="s">
        <v>254</v>
      </c>
      <c r="Z119" s="171" t="s">
        <v>255</v>
      </c>
      <c r="AA119" s="89" t="s">
        <v>256</v>
      </c>
      <c r="AB119" s="317"/>
      <c r="AC119" s="292"/>
      <c r="AD119" s="172"/>
      <c r="AE119" s="330"/>
      <c r="AF119" s="140" t="s">
        <v>75</v>
      </c>
      <c r="AG119" s="305"/>
      <c r="AH119" s="245"/>
      <c r="AI119" s="245"/>
      <c r="AJ119" s="258"/>
      <c r="AK119" s="245"/>
      <c r="AL119" s="245"/>
      <c r="AM119" s="305"/>
      <c r="AN119" s="321"/>
      <c r="AO119" s="245"/>
      <c r="AP119" s="305"/>
      <c r="AQ119" s="245"/>
    </row>
    <row r="120" spans="22:43" x14ac:dyDescent="0.25">
      <c r="V120" s="117"/>
      <c r="W120" s="541" t="s">
        <v>202</v>
      </c>
      <c r="X120" s="141" t="s">
        <v>240</v>
      </c>
      <c r="Y120" s="343"/>
      <c r="Z120" s="343"/>
      <c r="AA120" s="343"/>
      <c r="AB120" s="317"/>
      <c r="AC120" s="394"/>
      <c r="AD120" s="172"/>
      <c r="AE120" s="330"/>
      <c r="AF120" s="327"/>
      <c r="AG120" s="305"/>
      <c r="AH120" s="245"/>
      <c r="AI120" s="245"/>
      <c r="AJ120" s="258"/>
      <c r="AK120" s="245"/>
      <c r="AL120" s="245"/>
      <c r="AM120" s="305"/>
      <c r="AN120" s="321"/>
      <c r="AO120" s="245"/>
      <c r="AP120" s="305"/>
      <c r="AQ120" s="245"/>
    </row>
    <row r="121" spans="22:43" x14ac:dyDescent="0.25">
      <c r="V121" s="117"/>
      <c r="W121" s="501"/>
      <c r="X121" s="142" t="s">
        <v>241</v>
      </c>
      <c r="Y121" s="3"/>
      <c r="Z121" s="3"/>
      <c r="AA121" s="3"/>
      <c r="AB121" s="317"/>
      <c r="AC121" s="173"/>
      <c r="AD121" s="229"/>
      <c r="AE121" s="330"/>
      <c r="AF121" s="328">
        <f>(Y121-AA121)*0.05</f>
        <v>0</v>
      </c>
      <c r="AG121" s="305"/>
      <c r="AH121" s="245"/>
      <c r="AI121" s="245"/>
      <c r="AJ121" s="258"/>
      <c r="AK121" s="245"/>
      <c r="AL121" s="245"/>
      <c r="AM121" s="305"/>
      <c r="AN121" s="321"/>
      <c r="AO121" s="245"/>
    </row>
    <row r="122" spans="22:43" x14ac:dyDescent="0.25">
      <c r="V122" s="117"/>
      <c r="W122" s="501"/>
      <c r="X122" s="142" t="s">
        <v>242</v>
      </c>
      <c r="Y122" s="3"/>
      <c r="Z122" s="3"/>
      <c r="AA122" s="3"/>
      <c r="AB122" s="317"/>
      <c r="AC122" s="394"/>
      <c r="AD122" s="229"/>
      <c r="AE122" s="330"/>
      <c r="AF122" s="328">
        <f>(Y122-AA122)*0.1</f>
        <v>0</v>
      </c>
      <c r="AG122" s="305"/>
      <c r="AH122" s="245"/>
      <c r="AI122" s="245"/>
      <c r="AJ122" s="258"/>
      <c r="AK122" s="245"/>
      <c r="AL122" s="245"/>
      <c r="AM122" s="305"/>
      <c r="AN122" s="321"/>
      <c r="AO122" s="245"/>
    </row>
    <row r="123" spans="22:43" ht="15" customHeight="1" x14ac:dyDescent="0.25">
      <c r="V123" s="117"/>
      <c r="W123" s="501"/>
      <c r="X123" s="142" t="s">
        <v>243</v>
      </c>
      <c r="Y123" s="3"/>
      <c r="Z123" s="3"/>
      <c r="AA123" s="3"/>
      <c r="AB123" s="317"/>
      <c r="AC123" s="394"/>
      <c r="AD123" s="229"/>
      <c r="AE123" s="330"/>
      <c r="AF123" s="328">
        <f>(Y123-AA123)*0.15</f>
        <v>0</v>
      </c>
      <c r="AG123" s="305"/>
      <c r="AH123" s="245"/>
      <c r="AI123" s="245"/>
      <c r="AJ123" s="258"/>
      <c r="AK123" s="245"/>
      <c r="AL123" s="245"/>
      <c r="AM123" s="305"/>
      <c r="AN123" s="321"/>
      <c r="AO123" s="245"/>
    </row>
    <row r="124" spans="22:43" x14ac:dyDescent="0.25">
      <c r="V124" s="117"/>
      <c r="W124" s="501"/>
      <c r="X124" s="142" t="s">
        <v>244</v>
      </c>
      <c r="Y124" s="3"/>
      <c r="Z124" s="3"/>
      <c r="AA124" s="3"/>
      <c r="AB124" s="317"/>
      <c r="AC124" s="394"/>
      <c r="AD124" s="229"/>
      <c r="AE124" s="330"/>
      <c r="AF124" s="328">
        <f>(Y124-AA124)*0.2</f>
        <v>0</v>
      </c>
      <c r="AG124" s="305"/>
      <c r="AH124" s="245"/>
      <c r="AI124" s="245"/>
      <c r="AJ124" s="258"/>
      <c r="AK124" s="245"/>
      <c r="AL124" s="245"/>
      <c r="AM124" s="305"/>
      <c r="AN124" s="321"/>
      <c r="AO124" s="245"/>
    </row>
    <row r="125" spans="22:43" x14ac:dyDescent="0.25">
      <c r="V125" s="117"/>
      <c r="W125" s="501"/>
      <c r="X125" s="142" t="s">
        <v>245</v>
      </c>
      <c r="Y125" s="3"/>
      <c r="Z125" s="3"/>
      <c r="AA125" s="3"/>
      <c r="AB125" s="317"/>
      <c r="AC125" s="394"/>
      <c r="AD125" s="229"/>
      <c r="AE125" s="330"/>
      <c r="AF125" s="328">
        <f>(Y125-AA125)*0.25</f>
        <v>0</v>
      </c>
      <c r="AG125" s="305"/>
      <c r="AH125" s="245"/>
      <c r="AI125" s="245"/>
      <c r="AJ125" s="258"/>
      <c r="AK125" s="245"/>
      <c r="AL125" s="245"/>
      <c r="AM125" s="305"/>
      <c r="AN125" s="321"/>
      <c r="AO125" s="245"/>
    </row>
    <row r="126" spans="22:43" ht="15" customHeight="1" x14ac:dyDescent="0.25">
      <c r="V126" s="117"/>
      <c r="W126" s="501"/>
      <c r="X126" s="142" t="s">
        <v>246</v>
      </c>
      <c r="Y126" s="3"/>
      <c r="Z126" s="3"/>
      <c r="AA126" s="3"/>
      <c r="AB126" s="317"/>
      <c r="AC126" s="394"/>
      <c r="AD126" s="229"/>
      <c r="AE126" s="330"/>
      <c r="AF126" s="328">
        <f>(Y126-AA126)*0.3</f>
        <v>0</v>
      </c>
      <c r="AG126" s="305"/>
      <c r="AH126" s="245"/>
      <c r="AI126" s="245"/>
      <c r="AJ126" s="258"/>
      <c r="AK126" s="245"/>
      <c r="AL126" s="245"/>
      <c r="AM126" s="305"/>
      <c r="AN126" s="321"/>
      <c r="AO126" s="245"/>
    </row>
    <row r="127" spans="22:43" x14ac:dyDescent="0.25">
      <c r="V127" s="117"/>
      <c r="W127" s="501"/>
      <c r="X127" s="142" t="s">
        <v>247</v>
      </c>
      <c r="Y127" s="3"/>
      <c r="Z127" s="3"/>
      <c r="AA127" s="3"/>
      <c r="AB127" s="317"/>
      <c r="AC127" s="394"/>
      <c r="AD127" s="229"/>
      <c r="AE127" s="330"/>
      <c r="AF127" s="328">
        <f>(Y127-AA127)*0.35</f>
        <v>0</v>
      </c>
      <c r="AG127" s="305"/>
      <c r="AH127" s="245"/>
      <c r="AI127" s="245"/>
      <c r="AJ127" s="258"/>
      <c r="AK127" s="245"/>
      <c r="AL127" s="245"/>
      <c r="AM127" s="305"/>
      <c r="AN127" s="321"/>
      <c r="AO127" s="245"/>
    </row>
    <row r="128" spans="22:43" x14ac:dyDescent="0.25">
      <c r="V128" s="117"/>
      <c r="W128" s="501"/>
      <c r="X128" s="142" t="s">
        <v>248</v>
      </c>
      <c r="Y128" s="3"/>
      <c r="Z128" s="3"/>
      <c r="AA128" s="3"/>
      <c r="AB128" s="317"/>
      <c r="AC128" s="394"/>
      <c r="AD128" s="229"/>
      <c r="AE128" s="330"/>
      <c r="AF128" s="328">
        <f>(Y128-AA128)*0.4</f>
        <v>0</v>
      </c>
      <c r="AG128" s="305"/>
      <c r="AH128" s="245"/>
      <c r="AI128" s="245"/>
      <c r="AJ128" s="258"/>
      <c r="AK128" s="245"/>
      <c r="AL128" s="245"/>
      <c r="AM128" s="305"/>
      <c r="AN128" s="321"/>
      <c r="AO128" s="245"/>
    </row>
    <row r="129" spans="22:41" x14ac:dyDescent="0.25">
      <c r="V129" s="117"/>
      <c r="W129" s="501"/>
      <c r="X129" s="142" t="s">
        <v>257</v>
      </c>
      <c r="Y129" s="179"/>
      <c r="Z129" s="179"/>
      <c r="AA129" s="179"/>
      <c r="AB129" s="317"/>
      <c r="AC129" s="394"/>
      <c r="AD129" s="229"/>
      <c r="AE129" s="330"/>
      <c r="AF129" s="328">
        <f>(Y129-AA129)*0.4</f>
        <v>0</v>
      </c>
      <c r="AG129" s="305"/>
      <c r="AH129" s="245"/>
      <c r="AI129" s="245"/>
      <c r="AJ129" s="258"/>
      <c r="AK129" s="245"/>
      <c r="AL129" s="245"/>
      <c r="AM129" s="305"/>
      <c r="AN129" s="321"/>
      <c r="AO129" s="245"/>
    </row>
    <row r="130" spans="22:41" ht="15" customHeight="1" x14ac:dyDescent="0.25">
      <c r="V130" s="117"/>
      <c r="W130" s="330"/>
      <c r="X130" s="251" t="s">
        <v>73</v>
      </c>
      <c r="Y130" s="252">
        <f>SUM(Y120:Y129)</f>
        <v>0</v>
      </c>
      <c r="Z130" s="252">
        <f>SUM(Z120:Z129)</f>
        <v>0</v>
      </c>
      <c r="AA130" s="252">
        <f>SUM(AA120:AA129)</f>
        <v>0</v>
      </c>
      <c r="AB130" s="317"/>
      <c r="AC130" s="306"/>
      <c r="AD130" s="253"/>
      <c r="AE130" s="330"/>
      <c r="AF130" s="239">
        <f>SUM(AF120:AF129)</f>
        <v>0</v>
      </c>
      <c r="AG130" s="305"/>
      <c r="AH130" s="245"/>
      <c r="AI130" s="245"/>
      <c r="AJ130" s="258"/>
      <c r="AK130" s="245"/>
      <c r="AL130" s="245"/>
      <c r="AM130" s="305"/>
      <c r="AN130" s="321"/>
      <c r="AO130" s="245"/>
    </row>
    <row r="131" spans="22:41" ht="15.75" thickBot="1" x14ac:dyDescent="0.3">
      <c r="V131" s="254"/>
      <c r="W131" s="255"/>
      <c r="X131" s="255"/>
      <c r="Y131" s="255"/>
      <c r="Z131" s="255"/>
      <c r="AA131" s="256"/>
      <c r="AB131" s="326"/>
      <c r="AC131" s="257"/>
      <c r="AD131" s="229"/>
      <c r="AE131" s="330"/>
      <c r="AF131" s="324"/>
      <c r="AG131" s="305"/>
      <c r="AH131" s="245"/>
      <c r="AI131" s="245"/>
      <c r="AJ131" s="258"/>
      <c r="AK131" s="245"/>
      <c r="AL131" s="245"/>
      <c r="AM131" s="305"/>
      <c r="AN131" s="321"/>
      <c r="AO131" s="245"/>
    </row>
    <row r="132" spans="22:41" x14ac:dyDescent="0.25">
      <c r="V132" s="245"/>
      <c r="W132" s="245"/>
      <c r="X132" s="245"/>
      <c r="Y132" s="245"/>
      <c r="Z132" s="245"/>
      <c r="AA132" s="258"/>
      <c r="AB132" s="321"/>
      <c r="AC132" s="330"/>
      <c r="AD132" s="305"/>
      <c r="AE132" s="245"/>
      <c r="AF132" s="321"/>
      <c r="AG132" s="305"/>
      <c r="AH132" s="245"/>
      <c r="AI132" s="245"/>
      <c r="AJ132" s="258"/>
      <c r="AK132" s="245"/>
      <c r="AL132" s="245"/>
      <c r="AM132" s="305"/>
      <c r="AN132" s="321"/>
      <c r="AO132" s="245"/>
    </row>
    <row r="133" spans="22:41" x14ac:dyDescent="0.25">
      <c r="V133" s="245"/>
      <c r="W133" s="245"/>
    </row>
    <row r="134" spans="22:41" x14ac:dyDescent="0.25">
      <c r="V134" s="245"/>
      <c r="W134" s="245"/>
      <c r="X134" s="259" t="s">
        <v>209</v>
      </c>
      <c r="Y134" s="245"/>
      <c r="Z134" s="258"/>
      <c r="AA134" s="245"/>
      <c r="AB134" s="321"/>
      <c r="AC134" s="305"/>
      <c r="AD134" s="245"/>
      <c r="AE134" s="245"/>
      <c r="AF134" s="258"/>
      <c r="AG134" s="245"/>
      <c r="AH134" s="245"/>
      <c r="AI134" s="305"/>
      <c r="AJ134" s="321"/>
      <c r="AK134" s="245"/>
      <c r="AL134" s="305"/>
      <c r="AM134" s="245"/>
      <c r="AN134" s="321"/>
      <c r="AO134" s="305"/>
    </row>
    <row r="135" spans="22:41" ht="25.5" x14ac:dyDescent="0.25">
      <c r="V135" s="245"/>
      <c r="W135" s="335" t="s">
        <v>202</v>
      </c>
      <c r="X135" s="723" t="s">
        <v>210</v>
      </c>
      <c r="Y135" s="736"/>
      <c r="Z135" s="736"/>
      <c r="AA135" s="736"/>
      <c r="AB135" s="736"/>
      <c r="AC135" s="736"/>
      <c r="AD135" s="736"/>
      <c r="AE135" s="736"/>
      <c r="AF135" s="736"/>
      <c r="AG135" s="736"/>
      <c r="AH135" s="736"/>
      <c r="AI135" s="736"/>
      <c r="AJ135" s="736"/>
      <c r="AK135" s="736"/>
      <c r="AL135" s="736"/>
      <c r="AM135" s="736"/>
      <c r="AN135" s="736"/>
      <c r="AO135" s="737"/>
    </row>
    <row r="136" spans="22:41" x14ac:dyDescent="0.25">
      <c r="V136" s="245"/>
      <c r="W136" s="542" t="s">
        <v>258</v>
      </c>
      <c r="X136" s="723" t="s">
        <v>259</v>
      </c>
      <c r="Y136" s="736"/>
      <c r="Z136" s="736"/>
      <c r="AA136" s="736"/>
      <c r="AB136" s="736"/>
      <c r="AC136" s="736"/>
      <c r="AD136" s="736"/>
      <c r="AE136" s="736"/>
      <c r="AF136" s="736"/>
      <c r="AG136" s="736"/>
      <c r="AH136" s="736"/>
      <c r="AI136" s="736"/>
      <c r="AJ136" s="736"/>
      <c r="AK136" s="736"/>
      <c r="AL136" s="736"/>
      <c r="AM136" s="736"/>
      <c r="AN136" s="736"/>
      <c r="AO136" s="737"/>
    </row>
    <row r="137" spans="22:41" x14ac:dyDescent="0.25">
      <c r="V137" s="245"/>
      <c r="W137" s="542"/>
      <c r="X137" s="329" t="s">
        <v>147</v>
      </c>
      <c r="Y137" s="342"/>
      <c r="Z137" s="342"/>
      <c r="AA137" s="342"/>
      <c r="AB137" s="395"/>
      <c r="AC137" s="342"/>
      <c r="AD137" s="342"/>
      <c r="AE137" s="342"/>
      <c r="AF137" s="395"/>
      <c r="AG137" s="342"/>
      <c r="AH137" s="342"/>
      <c r="AI137" s="342"/>
      <c r="AJ137" s="395"/>
      <c r="AK137" s="342"/>
      <c r="AL137" s="342"/>
      <c r="AM137" s="342"/>
      <c r="AN137" s="395"/>
      <c r="AO137" s="396"/>
    </row>
    <row r="138" spans="22:41" x14ac:dyDescent="0.25">
      <c r="V138" s="245"/>
      <c r="W138" s="733" t="s">
        <v>262</v>
      </c>
      <c r="X138" s="346" t="s">
        <v>260</v>
      </c>
      <c r="Y138" s="332"/>
      <c r="Z138" s="332"/>
      <c r="AA138" s="332"/>
      <c r="AB138" s="397"/>
      <c r="AC138" s="332"/>
      <c r="AD138" s="332"/>
      <c r="AE138" s="332"/>
      <c r="AF138" s="397"/>
      <c r="AG138" s="332"/>
      <c r="AH138" s="332"/>
      <c r="AI138" s="332"/>
      <c r="AJ138" s="397"/>
      <c r="AK138" s="332"/>
      <c r="AL138" s="332"/>
      <c r="AM138" s="332"/>
      <c r="AN138" s="397"/>
      <c r="AO138" s="398"/>
    </row>
    <row r="139" spans="22:41" x14ac:dyDescent="0.25">
      <c r="V139" s="245"/>
      <c r="W139" s="733"/>
      <c r="X139" s="331" t="s">
        <v>148</v>
      </c>
      <c r="Y139" s="399"/>
      <c r="Z139" s="399"/>
      <c r="AA139" s="399"/>
      <c r="AB139" s="400"/>
      <c r="AC139" s="399"/>
      <c r="AD139" s="399"/>
      <c r="AE139" s="399"/>
      <c r="AF139" s="400"/>
      <c r="AG139" s="399"/>
      <c r="AH139" s="399"/>
      <c r="AI139" s="399"/>
      <c r="AJ139" s="400"/>
      <c r="AK139" s="399"/>
      <c r="AL139" s="399"/>
      <c r="AM139" s="399"/>
      <c r="AN139" s="400"/>
      <c r="AO139" s="401"/>
    </row>
    <row r="140" spans="22:41" x14ac:dyDescent="0.25">
      <c r="V140" s="245"/>
      <c r="W140" s="733" t="s">
        <v>261</v>
      </c>
      <c r="X140" s="723" t="s">
        <v>263</v>
      </c>
      <c r="Y140" s="736"/>
      <c r="Z140" s="736"/>
      <c r="AA140" s="736"/>
      <c r="AB140" s="736"/>
      <c r="AC140" s="736"/>
      <c r="AD140" s="736"/>
      <c r="AE140" s="736"/>
      <c r="AF140" s="736"/>
      <c r="AG140" s="736"/>
      <c r="AH140" s="736"/>
      <c r="AI140" s="736"/>
      <c r="AJ140" s="736"/>
      <c r="AK140" s="736"/>
      <c r="AL140" s="736"/>
      <c r="AM140" s="736"/>
      <c r="AN140" s="736"/>
      <c r="AO140" s="737"/>
    </row>
    <row r="141" spans="22:41" x14ac:dyDescent="0.25">
      <c r="W141" s="733"/>
      <c r="X141" s="331" t="s">
        <v>149</v>
      </c>
      <c r="Y141" s="399"/>
      <c r="Z141" s="399"/>
      <c r="AA141" s="399"/>
      <c r="AB141" s="400"/>
      <c r="AC141" s="399"/>
      <c r="AD141" s="399"/>
      <c r="AE141" s="399"/>
      <c r="AF141" s="400"/>
      <c r="AG141" s="399"/>
      <c r="AH141" s="399"/>
      <c r="AI141" s="399"/>
      <c r="AJ141" s="400"/>
      <c r="AK141" s="399"/>
      <c r="AL141" s="399"/>
      <c r="AM141" s="399"/>
      <c r="AN141" s="400"/>
      <c r="AO141" s="401"/>
    </row>
  </sheetData>
  <sheetProtection password="B3C1" sheet="1" objects="1" scenarios="1" selectLockedCells="1"/>
  <mergeCells count="71">
    <mergeCell ref="C20:E20"/>
    <mergeCell ref="C1:K1"/>
    <mergeCell ref="C2:K2"/>
    <mergeCell ref="B4:L4"/>
    <mergeCell ref="C6:G6"/>
    <mergeCell ref="H6:K6"/>
    <mergeCell ref="C7:G7"/>
    <mergeCell ref="H7:K7"/>
    <mergeCell ref="C14:E15"/>
    <mergeCell ref="C16:E16"/>
    <mergeCell ref="C17:E17"/>
    <mergeCell ref="C18:E18"/>
    <mergeCell ref="C19:E19"/>
    <mergeCell ref="W31:W94"/>
    <mergeCell ref="AG29:AJ29"/>
    <mergeCell ref="AK29:AN29"/>
    <mergeCell ref="C21:E21"/>
    <mergeCell ref="C22:E22"/>
    <mergeCell ref="C23:E23"/>
    <mergeCell ref="Y24:AN25"/>
    <mergeCell ref="Y27:AN27"/>
    <mergeCell ref="W28:X30"/>
    <mergeCell ref="Y28:AN28"/>
    <mergeCell ref="B29:S29"/>
    <mergeCell ref="Y29:AA29"/>
    <mergeCell ref="AC29:AF29"/>
    <mergeCell ref="AM34:AM45"/>
    <mergeCell ref="AN34:AN45"/>
    <mergeCell ref="C35:E35"/>
    <mergeCell ref="AH33:AH44"/>
    <mergeCell ref="AI33:AI44"/>
    <mergeCell ref="AJ33:AJ44"/>
    <mergeCell ref="AK34:AK45"/>
    <mergeCell ref="Y31:Y42"/>
    <mergeCell ref="Z31:Z42"/>
    <mergeCell ref="AA31:AA42"/>
    <mergeCell ref="AF31:AF43"/>
    <mergeCell ref="AC32:AC43"/>
    <mergeCell ref="AD32:AD43"/>
    <mergeCell ref="AE32:AE43"/>
    <mergeCell ref="AG33:AG44"/>
    <mergeCell ref="C31:E32"/>
    <mergeCell ref="C39:E39"/>
    <mergeCell ref="C40:E40"/>
    <mergeCell ref="C38:E38"/>
    <mergeCell ref="C36:E36"/>
    <mergeCell ref="C37:E37"/>
    <mergeCell ref="C34:E34"/>
    <mergeCell ref="C33:E33"/>
    <mergeCell ref="V17:BH18"/>
    <mergeCell ref="W120:W129"/>
    <mergeCell ref="X111:AK111"/>
    <mergeCell ref="X112:AK112"/>
    <mergeCell ref="W106:W107"/>
    <mergeCell ref="X106:AK106"/>
    <mergeCell ref="X107:AK107"/>
    <mergeCell ref="W108:W109"/>
    <mergeCell ref="X108:AK108"/>
    <mergeCell ref="X109:AK109"/>
    <mergeCell ref="X103:AK103"/>
    <mergeCell ref="W104:W105"/>
    <mergeCell ref="X104:AK104"/>
    <mergeCell ref="X105:AK105"/>
    <mergeCell ref="AB31:AB42"/>
    <mergeCell ref="AL34:AL45"/>
    <mergeCell ref="X135:AO135"/>
    <mergeCell ref="X136:AO136"/>
    <mergeCell ref="X140:AO140"/>
    <mergeCell ref="W140:W141"/>
    <mergeCell ref="W136:W137"/>
    <mergeCell ref="W138:W139"/>
  </mergeCells>
  <pageMargins left="0.7" right="0.7" top="0.75" bottom="0.75" header="0.3" footer="0.3"/>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9"/>
  <sheetViews>
    <sheetView showGridLines="0" zoomScaleNormal="100" workbookViewId="0"/>
  </sheetViews>
  <sheetFormatPr defaultColWidth="9.140625" defaultRowHeight="15" x14ac:dyDescent="0.25"/>
  <cols>
    <col min="1" max="1" width="9.140625" style="389"/>
    <col min="2" max="2" width="19.28515625" style="389" customWidth="1"/>
    <col min="3" max="10" width="24.5703125" style="389" customWidth="1"/>
    <col min="11" max="16384" width="9.140625" style="389"/>
  </cols>
  <sheetData>
    <row r="2" spans="2:10" ht="15.75" thickBot="1" x14ac:dyDescent="0.3">
      <c r="B2" s="402" t="s">
        <v>273</v>
      </c>
    </row>
    <row r="3" spans="2:10" ht="39.75" customHeight="1" x14ac:dyDescent="0.25">
      <c r="B3" s="749" t="s">
        <v>285</v>
      </c>
      <c r="C3" s="750"/>
      <c r="D3" s="750"/>
      <c r="E3" s="750"/>
      <c r="F3" s="750"/>
      <c r="G3" s="750"/>
      <c r="H3" s="750"/>
      <c r="I3" s="750"/>
      <c r="J3" s="751"/>
    </row>
    <row r="4" spans="2:10" ht="39.75" customHeight="1" x14ac:dyDescent="0.25">
      <c r="B4" s="403" t="s">
        <v>286</v>
      </c>
      <c r="C4" s="641" t="s">
        <v>287</v>
      </c>
      <c r="D4" s="642"/>
      <c r="E4" s="642"/>
      <c r="F4" s="642"/>
      <c r="G4" s="642"/>
      <c r="H4" s="642"/>
      <c r="I4" s="642"/>
      <c r="J4" s="643"/>
    </row>
    <row r="5" spans="2:10" x14ac:dyDescent="0.25">
      <c r="B5" s="404" t="s">
        <v>87</v>
      </c>
      <c r="C5" s="752" t="s">
        <v>104</v>
      </c>
      <c r="D5" s="753"/>
      <c r="E5" s="753"/>
      <c r="F5" s="753"/>
      <c r="G5" s="753"/>
      <c r="H5" s="753"/>
      <c r="I5" s="753"/>
      <c r="J5" s="754"/>
    </row>
    <row r="6" spans="2:10" x14ac:dyDescent="0.25">
      <c r="B6" s="755" t="s">
        <v>101</v>
      </c>
      <c r="C6" s="638" t="s">
        <v>105</v>
      </c>
      <c r="D6" s="639"/>
      <c r="E6" s="639"/>
      <c r="F6" s="639"/>
      <c r="G6" s="639"/>
      <c r="H6" s="639"/>
      <c r="I6" s="639"/>
      <c r="J6" s="640"/>
    </row>
    <row r="7" spans="2:10" x14ac:dyDescent="0.25">
      <c r="B7" s="756"/>
      <c r="C7" s="635" t="s">
        <v>53</v>
      </c>
      <c r="D7" s="652"/>
      <c r="E7" s="652"/>
      <c r="F7" s="652"/>
      <c r="G7" s="652"/>
      <c r="H7" s="652"/>
      <c r="I7" s="652"/>
      <c r="J7" s="653"/>
    </row>
    <row r="8" spans="2:10" x14ac:dyDescent="0.25">
      <c r="B8" s="756"/>
      <c r="C8" s="635" t="s">
        <v>54</v>
      </c>
      <c r="D8" s="652"/>
      <c r="E8" s="652"/>
      <c r="F8" s="652"/>
      <c r="G8" s="652"/>
      <c r="H8" s="652"/>
      <c r="I8" s="652"/>
      <c r="J8" s="653"/>
    </row>
    <row r="9" spans="2:10" x14ac:dyDescent="0.25">
      <c r="B9" s="756"/>
      <c r="C9" s="635" t="s">
        <v>55</v>
      </c>
      <c r="D9" s="652"/>
      <c r="E9" s="652"/>
      <c r="F9" s="652"/>
      <c r="G9" s="652"/>
      <c r="H9" s="652"/>
      <c r="I9" s="652"/>
      <c r="J9" s="653"/>
    </row>
    <row r="10" spans="2:10" ht="17.25" customHeight="1" x14ac:dyDescent="0.25">
      <c r="B10" s="756"/>
      <c r="C10" s="758" t="s">
        <v>177</v>
      </c>
      <c r="D10" s="759"/>
      <c r="E10" s="759"/>
      <c r="F10" s="759"/>
      <c r="G10" s="759"/>
      <c r="H10" s="759"/>
      <c r="I10" s="759"/>
      <c r="J10" s="760"/>
    </row>
    <row r="11" spans="2:10" ht="30.75" customHeight="1" x14ac:dyDescent="0.25">
      <c r="B11" s="756"/>
      <c r="C11" s="758" t="s">
        <v>279</v>
      </c>
      <c r="D11" s="759"/>
      <c r="E11" s="759"/>
      <c r="F11" s="759"/>
      <c r="G11" s="759"/>
      <c r="H11" s="759"/>
      <c r="I11" s="759"/>
      <c r="J11" s="760"/>
    </row>
    <row r="12" spans="2:10" ht="17.25" customHeight="1" x14ac:dyDescent="0.25">
      <c r="B12" s="757"/>
      <c r="C12" s="641" t="s">
        <v>36</v>
      </c>
      <c r="D12" s="642"/>
      <c r="E12" s="642"/>
      <c r="F12" s="642"/>
      <c r="G12" s="642"/>
      <c r="H12" s="642"/>
      <c r="I12" s="642"/>
      <c r="J12" s="643"/>
    </row>
    <row r="13" spans="2:10" ht="39.75" customHeight="1" x14ac:dyDescent="0.25">
      <c r="B13" s="466" t="s">
        <v>11</v>
      </c>
      <c r="C13" s="681" t="s">
        <v>277</v>
      </c>
      <c r="D13" s="682"/>
      <c r="E13" s="682"/>
      <c r="F13" s="682"/>
      <c r="G13" s="682"/>
      <c r="H13" s="682"/>
      <c r="I13" s="682"/>
      <c r="J13" s="683"/>
    </row>
    <row r="14" spans="2:10" ht="31.5" customHeight="1" x14ac:dyDescent="0.25">
      <c r="B14" s="467"/>
      <c r="C14" s="647" t="s">
        <v>280</v>
      </c>
      <c r="D14" s="648"/>
      <c r="E14" s="648"/>
      <c r="F14" s="648"/>
      <c r="G14" s="648"/>
      <c r="H14" s="648"/>
      <c r="I14" s="648"/>
      <c r="J14" s="649"/>
    </row>
    <row r="15" spans="2:10" ht="57" customHeight="1" x14ac:dyDescent="0.25">
      <c r="B15" s="466" t="s">
        <v>12</v>
      </c>
      <c r="C15" s="644" t="s">
        <v>278</v>
      </c>
      <c r="D15" s="645"/>
      <c r="E15" s="645"/>
      <c r="F15" s="645"/>
      <c r="G15" s="645"/>
      <c r="H15" s="645"/>
      <c r="I15" s="645"/>
      <c r="J15" s="646"/>
    </row>
    <row r="16" spans="2:10" ht="28.5" customHeight="1" x14ac:dyDescent="0.25">
      <c r="B16" s="468"/>
      <c r="C16" s="647" t="s">
        <v>280</v>
      </c>
      <c r="D16" s="648"/>
      <c r="E16" s="648"/>
      <c r="F16" s="648"/>
      <c r="G16" s="648"/>
      <c r="H16" s="648"/>
      <c r="I16" s="648"/>
      <c r="J16" s="649"/>
    </row>
    <row r="17" spans="2:11" ht="34.5" customHeight="1" x14ac:dyDescent="0.25">
      <c r="B17" s="405" t="s">
        <v>288</v>
      </c>
      <c r="C17" s="650" t="s">
        <v>324</v>
      </c>
      <c r="D17" s="642"/>
      <c r="E17" s="642"/>
      <c r="F17" s="642"/>
      <c r="G17" s="642"/>
      <c r="H17" s="642"/>
      <c r="I17" s="642"/>
      <c r="J17" s="643"/>
    </row>
    <row r="18" spans="2:11" ht="34.5" customHeight="1" x14ac:dyDescent="0.25">
      <c r="B18" s="404" t="s">
        <v>289</v>
      </c>
      <c r="C18" s="684" t="s">
        <v>106</v>
      </c>
      <c r="D18" s="684"/>
      <c r="E18" s="684"/>
      <c r="F18" s="684"/>
      <c r="G18" s="684"/>
      <c r="H18" s="684"/>
      <c r="I18" s="684"/>
      <c r="J18" s="685"/>
    </row>
    <row r="19" spans="2:11" ht="34.5" customHeight="1" x14ac:dyDescent="0.25">
      <c r="B19" s="404" t="s">
        <v>290</v>
      </c>
      <c r="C19" s="654" t="s">
        <v>41</v>
      </c>
      <c r="D19" s="654"/>
      <c r="E19" s="654"/>
      <c r="F19" s="654"/>
      <c r="G19" s="654"/>
      <c r="H19" s="654"/>
      <c r="I19" s="654"/>
      <c r="J19" s="655"/>
    </row>
    <row r="20" spans="2:11" ht="34.5" customHeight="1" x14ac:dyDescent="0.25">
      <c r="B20" s="404" t="s">
        <v>291</v>
      </c>
      <c r="C20" s="654" t="s">
        <v>292</v>
      </c>
      <c r="D20" s="654"/>
      <c r="E20" s="654"/>
      <c r="F20" s="654"/>
      <c r="G20" s="654"/>
      <c r="H20" s="654"/>
      <c r="I20" s="654"/>
      <c r="J20" s="655"/>
    </row>
    <row r="21" spans="2:11" ht="87.75" customHeight="1" x14ac:dyDescent="0.25">
      <c r="B21" s="406" t="s">
        <v>293</v>
      </c>
      <c r="C21" s="654" t="s">
        <v>294</v>
      </c>
      <c r="D21" s="654"/>
      <c r="E21" s="654"/>
      <c r="F21" s="654"/>
      <c r="G21" s="654"/>
      <c r="H21" s="654"/>
      <c r="I21" s="654"/>
      <c r="J21" s="655"/>
    </row>
    <row r="22" spans="2:11" ht="15.75" x14ac:dyDescent="0.25">
      <c r="B22" s="407" t="s">
        <v>295</v>
      </c>
      <c r="C22" s="744" t="s">
        <v>296</v>
      </c>
      <c r="D22" s="744"/>
      <c r="E22" s="744"/>
      <c r="F22" s="744"/>
      <c r="G22" s="744"/>
      <c r="H22" s="744"/>
      <c r="I22" s="744"/>
      <c r="J22" s="745"/>
    </row>
    <row r="23" spans="2:11" ht="73.5" customHeight="1" x14ac:dyDescent="0.25">
      <c r="B23" s="746" t="s">
        <v>297</v>
      </c>
      <c r="C23" s="638" t="s">
        <v>298</v>
      </c>
      <c r="D23" s="639"/>
      <c r="E23" s="639"/>
      <c r="F23" s="639"/>
      <c r="G23" s="639"/>
      <c r="H23" s="639"/>
      <c r="I23" s="639"/>
      <c r="J23" s="640"/>
    </row>
    <row r="24" spans="2:11" ht="15" customHeight="1" x14ac:dyDescent="0.25">
      <c r="B24" s="747"/>
      <c r="C24" s="438" t="s">
        <v>178</v>
      </c>
      <c r="D24" s="439"/>
      <c r="E24" s="439"/>
      <c r="F24" s="439"/>
      <c r="G24" s="439"/>
      <c r="H24" s="439"/>
      <c r="I24" s="439"/>
      <c r="J24" s="440"/>
      <c r="K24" s="408"/>
    </row>
    <row r="25" spans="2:11" ht="32.25" customHeight="1" x14ac:dyDescent="0.25">
      <c r="B25" s="747"/>
      <c r="C25" s="438" t="s">
        <v>325</v>
      </c>
      <c r="D25" s="439"/>
      <c r="E25" s="439"/>
      <c r="F25" s="439"/>
      <c r="G25" s="439"/>
      <c r="H25" s="439"/>
      <c r="I25" s="439"/>
      <c r="J25" s="440"/>
      <c r="K25" s="409"/>
    </row>
    <row r="26" spans="2:11" x14ac:dyDescent="0.25">
      <c r="B26" s="748"/>
      <c r="C26" s="482"/>
      <c r="D26" s="483"/>
      <c r="E26" s="483"/>
      <c r="F26" s="483"/>
      <c r="G26" s="483"/>
      <c r="H26" s="483"/>
      <c r="I26" s="483"/>
      <c r="J26" s="484"/>
    </row>
    <row r="27" spans="2:11" ht="15.75" x14ac:dyDescent="0.25">
      <c r="B27" s="406" t="s">
        <v>299</v>
      </c>
      <c r="C27" s="654" t="s">
        <v>300</v>
      </c>
      <c r="D27" s="654"/>
      <c r="E27" s="654"/>
      <c r="F27" s="654"/>
      <c r="G27" s="654"/>
      <c r="H27" s="654"/>
      <c r="I27" s="654"/>
      <c r="J27" s="655"/>
    </row>
    <row r="28" spans="2:11" ht="15.75" thickBot="1" x14ac:dyDescent="0.3">
      <c r="B28" s="410" t="s">
        <v>301</v>
      </c>
      <c r="C28" s="656" t="s">
        <v>195</v>
      </c>
      <c r="D28" s="656"/>
      <c r="E28" s="656"/>
      <c r="F28" s="656"/>
      <c r="G28" s="656"/>
      <c r="H28" s="656"/>
      <c r="I28" s="656"/>
      <c r="J28" s="657"/>
    </row>
    <row r="29" spans="2:11" x14ac:dyDescent="0.25">
      <c r="B29" s="411" t="s">
        <v>302</v>
      </c>
      <c r="C29" s="412"/>
      <c r="D29" s="412"/>
      <c r="E29" s="412"/>
      <c r="F29" s="412"/>
      <c r="G29" s="412"/>
      <c r="H29" s="412"/>
      <c r="I29" s="412"/>
      <c r="J29" s="412"/>
    </row>
  </sheetData>
  <sheetProtection password="B3C1" sheet="1" objects="1" scenarios="1" selectLockedCells="1"/>
  <mergeCells count="29">
    <mergeCell ref="B13:B14"/>
    <mergeCell ref="C13:J13"/>
    <mergeCell ref="C14:J14"/>
    <mergeCell ref="B3:J3"/>
    <mergeCell ref="C4:J4"/>
    <mergeCell ref="C5:J5"/>
    <mergeCell ref="B6:B12"/>
    <mergeCell ref="C6:J6"/>
    <mergeCell ref="C7:J7"/>
    <mergeCell ref="C8:J8"/>
    <mergeCell ref="C9:J9"/>
    <mergeCell ref="C12:J12"/>
    <mergeCell ref="C10:J10"/>
    <mergeCell ref="C11:J11"/>
    <mergeCell ref="B15:B16"/>
    <mergeCell ref="C15:J15"/>
    <mergeCell ref="C16:J16"/>
    <mergeCell ref="C22:J22"/>
    <mergeCell ref="C23:J23"/>
    <mergeCell ref="B23:B26"/>
    <mergeCell ref="C27:J27"/>
    <mergeCell ref="C28:J28"/>
    <mergeCell ref="C17:J17"/>
    <mergeCell ref="C18:J18"/>
    <mergeCell ref="C19:J19"/>
    <mergeCell ref="C20:J20"/>
    <mergeCell ref="C21:J21"/>
    <mergeCell ref="C25:J26"/>
    <mergeCell ref="C24:J2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52"/>
  <sheetViews>
    <sheetView showGridLines="0" zoomScale="90" zoomScaleNormal="90" workbookViewId="0">
      <selection activeCell="E12" sqref="E12:G12"/>
    </sheetView>
  </sheetViews>
  <sheetFormatPr defaultColWidth="9.140625" defaultRowHeight="15" x14ac:dyDescent="0.25"/>
  <cols>
    <col min="1" max="1" width="9.140625" style="65"/>
    <col min="2" max="2" width="3.28515625" style="65" customWidth="1"/>
    <col min="3" max="3" width="16.28515625" style="65" customWidth="1"/>
    <col min="4" max="4" width="19.7109375" style="65" customWidth="1"/>
    <col min="5" max="5" width="5.140625" style="65" customWidth="1"/>
    <col min="6" max="13" width="19.7109375" style="65" customWidth="1"/>
    <col min="14" max="16" width="22.85546875" style="65" customWidth="1"/>
    <col min="17" max="18" width="9.7109375" style="65" customWidth="1"/>
    <col min="19" max="20" width="9.140625" style="65"/>
    <col min="21" max="21" width="9.140625" style="65" customWidth="1"/>
    <col min="22" max="16384" width="9.140625" style="65"/>
  </cols>
  <sheetData>
    <row r="1" spans="3:12" ht="15.75" thickBot="1" x14ac:dyDescent="0.3"/>
    <row r="2" spans="3:12" ht="27.75" customHeight="1" thickBot="1" x14ac:dyDescent="0.3">
      <c r="C2" s="688" t="s">
        <v>39</v>
      </c>
      <c r="D2" s="769"/>
      <c r="E2" s="769"/>
      <c r="F2" s="769"/>
      <c r="G2" s="769"/>
      <c r="H2" s="769"/>
      <c r="I2" s="769"/>
      <c r="J2" s="769"/>
      <c r="K2" s="770"/>
      <c r="L2" s="66"/>
    </row>
    <row r="3" spans="3:12" ht="27" customHeight="1" thickBot="1" x14ac:dyDescent="0.3">
      <c r="C3" s="691" t="s">
        <v>82</v>
      </c>
      <c r="D3" s="692"/>
      <c r="E3" s="692"/>
      <c r="F3" s="692"/>
      <c r="G3" s="692"/>
      <c r="H3" s="692"/>
      <c r="I3" s="692"/>
      <c r="J3" s="692"/>
      <c r="K3" s="693"/>
      <c r="L3" s="66"/>
    </row>
    <row r="4" spans="3:12" ht="21" x14ac:dyDescent="0.25">
      <c r="C4" s="104"/>
      <c r="D4" s="104"/>
      <c r="E4" s="104"/>
      <c r="F4" s="104"/>
      <c r="G4" s="104"/>
      <c r="H4" s="104"/>
      <c r="I4" s="104"/>
      <c r="J4" s="104"/>
      <c r="K4" s="104"/>
      <c r="L4" s="66"/>
    </row>
    <row r="5" spans="3:12" x14ac:dyDescent="0.25">
      <c r="C5" s="771" t="s">
        <v>37</v>
      </c>
      <c r="D5" s="771"/>
      <c r="E5" s="771"/>
      <c r="F5" s="771"/>
      <c r="G5" s="771"/>
      <c r="H5" s="772">
        <f>Info!D4</f>
        <v>0</v>
      </c>
      <c r="I5" s="772"/>
      <c r="J5" s="772"/>
      <c r="K5" s="772"/>
    </row>
    <row r="6" spans="3:12" x14ac:dyDescent="0.25">
      <c r="C6" s="771" t="s">
        <v>102</v>
      </c>
      <c r="D6" s="771"/>
      <c r="E6" s="771"/>
      <c r="F6" s="771"/>
      <c r="G6" s="771"/>
      <c r="H6" s="773" t="s">
        <v>70</v>
      </c>
      <c r="I6" s="773"/>
      <c r="J6" s="773"/>
      <c r="K6" s="773"/>
    </row>
    <row r="7" spans="3:12" x14ac:dyDescent="0.25">
      <c r="C7" s="75"/>
      <c r="D7" s="75"/>
      <c r="E7" s="75"/>
      <c r="F7" s="75"/>
      <c r="G7" s="75"/>
      <c r="H7" s="105"/>
      <c r="I7" s="105"/>
      <c r="J7" s="105"/>
      <c r="K7" s="105"/>
    </row>
    <row r="8" spans="3:12" ht="20.25" customHeight="1" x14ac:dyDescent="0.25">
      <c r="C8" s="764" t="s">
        <v>83</v>
      </c>
      <c r="D8" s="765"/>
      <c r="E8" s="765"/>
      <c r="F8" s="765"/>
      <c r="G8" s="765"/>
      <c r="H8" s="765"/>
      <c r="I8" s="765"/>
      <c r="J8" s="765"/>
      <c r="K8" s="765"/>
    </row>
    <row r="9" spans="3:12" ht="20.25" customHeight="1" x14ac:dyDescent="0.25">
      <c r="C9" s="765"/>
      <c r="D9" s="765"/>
      <c r="E9" s="765"/>
      <c r="F9" s="765"/>
      <c r="G9" s="765"/>
      <c r="H9" s="765"/>
      <c r="I9" s="765"/>
      <c r="J9" s="765"/>
      <c r="K9" s="765"/>
    </row>
    <row r="10" spans="3:12" x14ac:dyDescent="0.25">
      <c r="C10" s="75"/>
      <c r="D10" s="75"/>
      <c r="E10" s="75"/>
      <c r="F10" s="75"/>
      <c r="G10" s="75"/>
      <c r="H10" s="105"/>
      <c r="I10" s="105"/>
      <c r="J10" s="105"/>
      <c r="K10" s="105"/>
    </row>
    <row r="11" spans="3:12" ht="14.45" x14ac:dyDescent="0.3">
      <c r="C11" s="75"/>
      <c r="D11" s="75"/>
      <c r="E11" s="766" t="s">
        <v>85</v>
      </c>
      <c r="F11" s="767"/>
      <c r="G11" s="767"/>
      <c r="H11" s="766" t="s">
        <v>84</v>
      </c>
      <c r="I11" s="767"/>
      <c r="J11" s="767"/>
      <c r="K11" s="105"/>
    </row>
    <row r="12" spans="3:12" ht="15" customHeight="1" x14ac:dyDescent="0.3">
      <c r="C12" s="75"/>
      <c r="D12" s="75"/>
      <c r="E12" s="761"/>
      <c r="F12" s="762"/>
      <c r="G12" s="763"/>
      <c r="H12" s="768"/>
      <c r="I12" s="762"/>
      <c r="J12" s="763"/>
      <c r="K12" s="105"/>
    </row>
    <row r="13" spans="3:12" ht="14.45" x14ac:dyDescent="0.3">
      <c r="C13" s="75"/>
      <c r="D13" s="75"/>
      <c r="E13" s="761"/>
      <c r="F13" s="762"/>
      <c r="G13" s="763"/>
      <c r="H13" s="761"/>
      <c r="I13" s="762"/>
      <c r="J13" s="763"/>
      <c r="K13" s="105"/>
    </row>
    <row r="14" spans="3:12" x14ac:dyDescent="0.25">
      <c r="C14" s="75"/>
      <c r="D14" s="75"/>
      <c r="E14" s="761"/>
      <c r="F14" s="762"/>
      <c r="G14" s="763"/>
      <c r="H14" s="761"/>
      <c r="I14" s="762"/>
      <c r="J14" s="763"/>
      <c r="K14" s="105"/>
    </row>
    <row r="15" spans="3:12" x14ac:dyDescent="0.25">
      <c r="C15" s="106"/>
      <c r="D15" s="75"/>
      <c r="E15" s="761"/>
      <c r="F15" s="762"/>
      <c r="G15" s="763"/>
      <c r="H15" s="761"/>
      <c r="I15" s="762"/>
      <c r="J15" s="763"/>
      <c r="K15" s="105"/>
    </row>
    <row r="16" spans="3:12" ht="15.75" thickBot="1" x14ac:dyDescent="0.3">
      <c r="C16" s="75"/>
      <c r="D16" s="75"/>
      <c r="E16" s="75"/>
      <c r="F16" s="75"/>
      <c r="G16" s="75"/>
      <c r="H16" s="105"/>
      <c r="I16" s="105"/>
      <c r="J16" s="105"/>
      <c r="K16" s="105"/>
    </row>
    <row r="17" spans="2:13" ht="16.5" thickBot="1" x14ac:dyDescent="0.3">
      <c r="B17" s="774" t="s">
        <v>65</v>
      </c>
      <c r="C17" s="778"/>
      <c r="D17" s="778"/>
      <c r="E17" s="778"/>
      <c r="F17" s="778"/>
      <c r="G17" s="778"/>
      <c r="H17" s="778"/>
      <c r="I17" s="778"/>
      <c r="J17" s="778"/>
      <c r="K17" s="778"/>
      <c r="L17" s="778"/>
      <c r="M17" s="779"/>
    </row>
    <row r="18" spans="2:13" ht="15.75" x14ac:dyDescent="0.25">
      <c r="B18" s="71"/>
      <c r="C18" s="107"/>
      <c r="D18" s="107"/>
      <c r="E18" s="107"/>
      <c r="F18" s="107"/>
      <c r="G18" s="107"/>
      <c r="H18" s="107"/>
      <c r="I18" s="107"/>
      <c r="J18" s="107"/>
      <c r="K18" s="107"/>
      <c r="L18" s="107"/>
      <c r="M18" s="108"/>
    </row>
    <row r="19" spans="2:13" ht="18" x14ac:dyDescent="0.35">
      <c r="B19" s="71"/>
      <c r="C19" s="73"/>
      <c r="D19" s="74" t="s">
        <v>86</v>
      </c>
      <c r="E19" s="75"/>
      <c r="F19" s="76" t="s">
        <v>87</v>
      </c>
      <c r="G19" s="73"/>
      <c r="H19" s="76" t="s">
        <v>88</v>
      </c>
      <c r="I19" s="73"/>
      <c r="J19" s="73"/>
      <c r="K19" s="73"/>
      <c r="L19" s="73"/>
      <c r="M19" s="72"/>
    </row>
    <row r="20" spans="2:13" x14ac:dyDescent="0.25">
      <c r="B20" s="71"/>
      <c r="C20" s="73"/>
      <c r="D20" s="77" t="s">
        <v>0</v>
      </c>
      <c r="E20" s="75"/>
      <c r="F20" s="77" t="s">
        <v>1</v>
      </c>
      <c r="G20" s="73"/>
      <c r="H20" s="77" t="s">
        <v>1</v>
      </c>
      <c r="I20" s="73"/>
      <c r="J20" s="73"/>
      <c r="K20" s="73"/>
      <c r="L20" s="73"/>
      <c r="M20" s="72"/>
    </row>
    <row r="21" spans="2:13" x14ac:dyDescent="0.25">
      <c r="B21" s="71"/>
      <c r="C21" s="73"/>
      <c r="D21" s="1"/>
      <c r="E21" s="73"/>
      <c r="F21" s="1"/>
      <c r="G21" s="73"/>
      <c r="H21" s="13">
        <f>IF(K33&lt;0.2*I33,K33,0.2*I33)</f>
        <v>0</v>
      </c>
      <c r="I21" s="73"/>
      <c r="J21" s="73"/>
      <c r="K21" s="73"/>
      <c r="L21" s="73"/>
      <c r="M21" s="72"/>
    </row>
    <row r="22" spans="2:13" x14ac:dyDescent="0.25">
      <c r="B22" s="71"/>
      <c r="C22" s="73"/>
      <c r="D22" s="73"/>
      <c r="E22" s="73"/>
      <c r="F22" s="73"/>
      <c r="G22" s="73"/>
      <c r="H22" s="73"/>
      <c r="I22" s="73"/>
      <c r="J22" s="73"/>
      <c r="K22" s="73"/>
      <c r="L22" s="73"/>
      <c r="M22" s="72"/>
    </row>
    <row r="23" spans="2:13" x14ac:dyDescent="0.25">
      <c r="B23" s="71"/>
      <c r="C23" s="73"/>
      <c r="D23" s="73"/>
      <c r="E23" s="73"/>
      <c r="F23" s="73"/>
      <c r="G23" s="73"/>
      <c r="H23" s="73"/>
      <c r="I23" s="73"/>
      <c r="J23" s="73"/>
      <c r="K23" s="73"/>
      <c r="L23" s="73"/>
      <c r="M23" s="72"/>
    </row>
    <row r="24" spans="2:13" ht="33" x14ac:dyDescent="0.25">
      <c r="B24" s="71"/>
      <c r="C24" s="694" t="s">
        <v>2</v>
      </c>
      <c r="D24" s="694"/>
      <c r="E24" s="694"/>
      <c r="F24" s="78" t="s">
        <v>89</v>
      </c>
      <c r="G24" s="78" t="s">
        <v>11</v>
      </c>
      <c r="H24" s="78" t="s">
        <v>12</v>
      </c>
      <c r="I24" s="78" t="s">
        <v>103</v>
      </c>
      <c r="J24" s="79" t="s">
        <v>90</v>
      </c>
      <c r="K24" s="79" t="s">
        <v>91</v>
      </c>
      <c r="L24" s="73"/>
      <c r="M24" s="72"/>
    </row>
    <row r="25" spans="2:13" x14ac:dyDescent="0.25">
      <c r="B25" s="71"/>
      <c r="C25" s="694"/>
      <c r="D25" s="694"/>
      <c r="E25" s="694"/>
      <c r="F25" s="77" t="s">
        <v>1</v>
      </c>
      <c r="G25" s="77" t="s">
        <v>1</v>
      </c>
      <c r="H25" s="77" t="s">
        <v>1</v>
      </c>
      <c r="I25" s="77" t="s">
        <v>1</v>
      </c>
      <c r="J25" s="77" t="s">
        <v>1</v>
      </c>
      <c r="K25" s="77" t="s">
        <v>1</v>
      </c>
      <c r="L25" s="73"/>
      <c r="M25" s="72"/>
    </row>
    <row r="26" spans="2:13" x14ac:dyDescent="0.25">
      <c r="B26" s="71"/>
      <c r="C26" s="777" t="s">
        <v>3</v>
      </c>
      <c r="D26" s="777"/>
      <c r="E26" s="777"/>
      <c r="F26" s="2"/>
      <c r="G26" s="2"/>
      <c r="H26" s="2"/>
      <c r="I26" s="11">
        <f t="shared" ref="I26:I32" si="0">F26-G26-H26</f>
        <v>0</v>
      </c>
      <c r="J26" s="2"/>
      <c r="K26" s="2"/>
      <c r="L26" s="73"/>
      <c r="M26" s="72"/>
    </row>
    <row r="27" spans="2:13" x14ac:dyDescent="0.25">
      <c r="B27" s="71"/>
      <c r="C27" s="777" t="s">
        <v>4</v>
      </c>
      <c r="D27" s="777"/>
      <c r="E27" s="777"/>
      <c r="F27" s="2"/>
      <c r="G27" s="2"/>
      <c r="H27" s="2"/>
      <c r="I27" s="11">
        <f>F27-G27-H27</f>
        <v>0</v>
      </c>
      <c r="J27" s="2"/>
      <c r="K27" s="2"/>
      <c r="L27" s="73"/>
      <c r="M27" s="72"/>
    </row>
    <row r="28" spans="2:13" x14ac:dyDescent="0.25">
      <c r="B28" s="71"/>
      <c r="C28" s="777" t="s">
        <v>9</v>
      </c>
      <c r="D28" s="777"/>
      <c r="E28" s="777"/>
      <c r="F28" s="2"/>
      <c r="G28" s="2"/>
      <c r="H28" s="2"/>
      <c r="I28" s="11">
        <f t="shared" si="0"/>
        <v>0</v>
      </c>
      <c r="J28" s="2"/>
      <c r="K28" s="2"/>
      <c r="L28" s="73"/>
      <c r="M28" s="72"/>
    </row>
    <row r="29" spans="2:13" x14ac:dyDescent="0.25">
      <c r="B29" s="71"/>
      <c r="C29" s="777" t="s">
        <v>8</v>
      </c>
      <c r="D29" s="777"/>
      <c r="E29" s="777"/>
      <c r="F29" s="2"/>
      <c r="G29" s="2"/>
      <c r="H29" s="2"/>
      <c r="I29" s="11">
        <f t="shared" si="0"/>
        <v>0</v>
      </c>
      <c r="J29" s="2"/>
      <c r="K29" s="2"/>
      <c r="L29" s="73"/>
      <c r="M29" s="72"/>
    </row>
    <row r="30" spans="2:13" x14ac:dyDescent="0.25">
      <c r="B30" s="71"/>
      <c r="C30" s="777" t="s">
        <v>7</v>
      </c>
      <c r="D30" s="777"/>
      <c r="E30" s="777"/>
      <c r="F30" s="2"/>
      <c r="G30" s="2"/>
      <c r="H30" s="2"/>
      <c r="I30" s="11">
        <f>F30-G30-H30</f>
        <v>0</v>
      </c>
      <c r="J30" s="2"/>
      <c r="K30" s="2"/>
      <c r="L30" s="73"/>
      <c r="M30" s="72"/>
    </row>
    <row r="31" spans="2:13" x14ac:dyDescent="0.25">
      <c r="B31" s="71"/>
      <c r="C31" s="777" t="s">
        <v>6</v>
      </c>
      <c r="D31" s="777"/>
      <c r="E31" s="777"/>
      <c r="F31" s="2"/>
      <c r="G31" s="2"/>
      <c r="H31" s="2"/>
      <c r="I31" s="11">
        <f t="shared" si="0"/>
        <v>0</v>
      </c>
      <c r="J31" s="2"/>
      <c r="K31" s="2"/>
      <c r="L31" s="73"/>
      <c r="M31" s="72"/>
    </row>
    <row r="32" spans="2:13" x14ac:dyDescent="0.25">
      <c r="B32" s="71"/>
      <c r="C32" s="777" t="s">
        <v>5</v>
      </c>
      <c r="D32" s="777"/>
      <c r="E32" s="777"/>
      <c r="F32" s="2"/>
      <c r="G32" s="2"/>
      <c r="H32" s="2"/>
      <c r="I32" s="11">
        <f t="shared" si="0"/>
        <v>0</v>
      </c>
      <c r="J32" s="2"/>
      <c r="K32" s="2"/>
      <c r="L32" s="73"/>
      <c r="M32" s="72"/>
    </row>
    <row r="33" spans="2:17" x14ac:dyDescent="0.25">
      <c r="B33" s="71"/>
      <c r="C33" s="766" t="s">
        <v>10</v>
      </c>
      <c r="D33" s="766"/>
      <c r="E33" s="766"/>
      <c r="F33" s="80">
        <f t="shared" ref="F33:K33" si="1">SUM(F26:F32)</f>
        <v>0</v>
      </c>
      <c r="G33" s="80">
        <f t="shared" si="1"/>
        <v>0</v>
      </c>
      <c r="H33" s="80">
        <f t="shared" si="1"/>
        <v>0</v>
      </c>
      <c r="I33" s="80">
        <f>SUM(I26:I32)</f>
        <v>0</v>
      </c>
      <c r="J33" s="80">
        <f t="shared" si="1"/>
        <v>0</v>
      </c>
      <c r="K33" s="80">
        <f t="shared" si="1"/>
        <v>0</v>
      </c>
      <c r="L33" s="73"/>
      <c r="M33" s="72"/>
    </row>
    <row r="34" spans="2:17" ht="15.75" thickBot="1" x14ac:dyDescent="0.3">
      <c r="B34" s="83"/>
      <c r="C34" s="84"/>
      <c r="D34" s="84"/>
      <c r="E34" s="84"/>
      <c r="F34" s="85"/>
      <c r="G34" s="85"/>
      <c r="H34" s="85"/>
      <c r="I34" s="85"/>
      <c r="J34" s="86"/>
      <c r="K34" s="86"/>
      <c r="L34" s="86"/>
      <c r="M34" s="87"/>
    </row>
    <row r="35" spans="2:17" x14ac:dyDescent="0.25">
      <c r="B35" s="73"/>
      <c r="C35" s="81"/>
      <c r="D35" s="81"/>
      <c r="E35" s="81"/>
      <c r="F35" s="82"/>
      <c r="G35" s="82"/>
      <c r="H35" s="82"/>
      <c r="I35" s="82"/>
      <c r="J35" s="73"/>
      <c r="K35" s="73"/>
      <c r="L35" s="73"/>
      <c r="M35" s="73"/>
    </row>
    <row r="36" spans="2:17" ht="15.75" thickBot="1" x14ac:dyDescent="0.3">
      <c r="C36" s="81"/>
      <c r="D36" s="81"/>
      <c r="E36" s="81"/>
      <c r="F36" s="82"/>
      <c r="G36" s="82"/>
      <c r="H36" s="82"/>
      <c r="I36" s="82"/>
    </row>
    <row r="37" spans="2:17" ht="16.5" thickBot="1" x14ac:dyDescent="0.3">
      <c r="B37" s="774" t="s">
        <v>62</v>
      </c>
      <c r="C37" s="775"/>
      <c r="D37" s="775"/>
      <c r="E37" s="775"/>
      <c r="F37" s="775"/>
      <c r="G37" s="775"/>
      <c r="H37" s="775"/>
      <c r="I37" s="775"/>
      <c r="J37" s="775"/>
      <c r="K37" s="775"/>
      <c r="L37" s="775"/>
      <c r="M37" s="775"/>
      <c r="N37" s="775"/>
      <c r="O37" s="775"/>
      <c r="P37" s="775"/>
      <c r="Q37" s="776"/>
    </row>
    <row r="38" spans="2:17" x14ac:dyDescent="0.25">
      <c r="B38" s="71"/>
      <c r="C38" s="81"/>
      <c r="D38" s="81"/>
      <c r="E38" s="81"/>
      <c r="F38" s="82"/>
      <c r="G38" s="82"/>
      <c r="H38" s="82"/>
      <c r="I38" s="82"/>
      <c r="J38" s="73"/>
      <c r="K38" s="73"/>
      <c r="L38" s="73"/>
      <c r="M38" s="73"/>
      <c r="N38" s="73"/>
      <c r="O38" s="73"/>
      <c r="P38" s="73"/>
      <c r="Q38" s="72"/>
    </row>
    <row r="39" spans="2:17" ht="64.5" x14ac:dyDescent="0.25">
      <c r="B39" s="71"/>
      <c r="C39" s="694" t="s">
        <v>2</v>
      </c>
      <c r="D39" s="694"/>
      <c r="E39" s="694"/>
      <c r="F39" s="78" t="s">
        <v>92</v>
      </c>
      <c r="G39" s="78" t="s">
        <v>93</v>
      </c>
      <c r="H39" s="78" t="s">
        <v>94</v>
      </c>
      <c r="I39" s="78" t="s">
        <v>95</v>
      </c>
      <c r="J39" s="78" t="s">
        <v>96</v>
      </c>
      <c r="K39" s="78" t="s">
        <v>97</v>
      </c>
      <c r="L39" s="78" t="s">
        <v>98</v>
      </c>
      <c r="M39" s="78" t="s">
        <v>99</v>
      </c>
      <c r="N39" s="78" t="s">
        <v>100</v>
      </c>
      <c r="O39" s="78" t="s">
        <v>63</v>
      </c>
      <c r="P39" s="78" t="s">
        <v>64</v>
      </c>
      <c r="Q39" s="72"/>
    </row>
    <row r="40" spans="2:17" x14ac:dyDescent="0.25">
      <c r="B40" s="71"/>
      <c r="C40" s="694"/>
      <c r="D40" s="694"/>
      <c r="E40" s="694"/>
      <c r="F40" s="94" t="s">
        <v>1</v>
      </c>
      <c r="G40" s="94" t="s">
        <v>1</v>
      </c>
      <c r="H40" s="95" t="s">
        <v>1</v>
      </c>
      <c r="I40" s="95" t="s">
        <v>1</v>
      </c>
      <c r="J40" s="94" t="s">
        <v>1</v>
      </c>
      <c r="K40" s="96" t="s">
        <v>1</v>
      </c>
      <c r="L40" s="96" t="s">
        <v>1</v>
      </c>
      <c r="M40" s="96" t="s">
        <v>1</v>
      </c>
      <c r="N40" s="96" t="s">
        <v>1</v>
      </c>
      <c r="O40" s="96" t="s">
        <v>1</v>
      </c>
      <c r="P40" s="97" t="s">
        <v>1</v>
      </c>
      <c r="Q40" s="72"/>
    </row>
    <row r="41" spans="2:17" x14ac:dyDescent="0.25">
      <c r="B41" s="71"/>
      <c r="C41" s="777" t="s">
        <v>3</v>
      </c>
      <c r="D41" s="777"/>
      <c r="E41" s="777"/>
      <c r="F41" s="2"/>
      <c r="G41" s="2"/>
      <c r="H41" s="2"/>
      <c r="I41" s="2"/>
      <c r="J41" s="2"/>
      <c r="K41" s="2"/>
      <c r="L41" s="2"/>
      <c r="M41" s="2"/>
      <c r="N41" s="2"/>
      <c r="O41" s="2"/>
      <c r="P41" s="2"/>
      <c r="Q41" s="72"/>
    </row>
    <row r="42" spans="2:17" x14ac:dyDescent="0.25">
      <c r="B42" s="71"/>
      <c r="C42" s="777" t="s">
        <v>4</v>
      </c>
      <c r="D42" s="777"/>
      <c r="E42" s="777"/>
      <c r="F42" s="2"/>
      <c r="G42" s="2"/>
      <c r="H42" s="2"/>
      <c r="I42" s="2"/>
      <c r="J42" s="2"/>
      <c r="K42" s="2"/>
      <c r="L42" s="2"/>
      <c r="M42" s="2"/>
      <c r="N42" s="2"/>
      <c r="O42" s="2"/>
      <c r="P42" s="2"/>
      <c r="Q42" s="72"/>
    </row>
    <row r="43" spans="2:17" x14ac:dyDescent="0.25">
      <c r="B43" s="71"/>
      <c r="C43" s="777" t="s">
        <v>9</v>
      </c>
      <c r="D43" s="777"/>
      <c r="E43" s="777"/>
      <c r="F43" s="2"/>
      <c r="G43" s="2"/>
      <c r="H43" s="2"/>
      <c r="I43" s="2"/>
      <c r="J43" s="2"/>
      <c r="K43" s="2"/>
      <c r="L43" s="2"/>
      <c r="M43" s="2"/>
      <c r="N43" s="2"/>
      <c r="O43" s="2"/>
      <c r="P43" s="2"/>
      <c r="Q43" s="72"/>
    </row>
    <row r="44" spans="2:17" x14ac:dyDescent="0.25">
      <c r="B44" s="71"/>
      <c r="C44" s="777" t="s">
        <v>8</v>
      </c>
      <c r="D44" s="777"/>
      <c r="E44" s="777"/>
      <c r="F44" s="2"/>
      <c r="G44" s="2"/>
      <c r="H44" s="2"/>
      <c r="I44" s="2"/>
      <c r="J44" s="2"/>
      <c r="K44" s="2"/>
      <c r="L44" s="2"/>
      <c r="M44" s="2"/>
      <c r="N44" s="2"/>
      <c r="O44" s="2"/>
      <c r="P44" s="2"/>
      <c r="Q44" s="72"/>
    </row>
    <row r="45" spans="2:17" x14ac:dyDescent="0.25">
      <c r="B45" s="71"/>
      <c r="C45" s="777" t="s">
        <v>7</v>
      </c>
      <c r="D45" s="777"/>
      <c r="E45" s="777"/>
      <c r="F45" s="2"/>
      <c r="G45" s="2"/>
      <c r="H45" s="2"/>
      <c r="I45" s="2"/>
      <c r="J45" s="2"/>
      <c r="K45" s="2"/>
      <c r="L45" s="2"/>
      <c r="M45" s="2"/>
      <c r="N45" s="2"/>
      <c r="O45" s="2"/>
      <c r="P45" s="2"/>
      <c r="Q45" s="72"/>
    </row>
    <row r="46" spans="2:17" x14ac:dyDescent="0.25">
      <c r="B46" s="71"/>
      <c r="C46" s="777" t="s">
        <v>6</v>
      </c>
      <c r="D46" s="777"/>
      <c r="E46" s="777"/>
      <c r="F46" s="2"/>
      <c r="G46" s="2"/>
      <c r="H46" s="2"/>
      <c r="I46" s="2"/>
      <c r="J46" s="2"/>
      <c r="K46" s="2"/>
      <c r="L46" s="2"/>
      <c r="M46" s="2"/>
      <c r="N46" s="2"/>
      <c r="O46" s="2"/>
      <c r="P46" s="2"/>
      <c r="Q46" s="72"/>
    </row>
    <row r="47" spans="2:17" x14ac:dyDescent="0.25">
      <c r="B47" s="71"/>
      <c r="C47" s="777" t="s">
        <v>5</v>
      </c>
      <c r="D47" s="777"/>
      <c r="E47" s="777"/>
      <c r="F47" s="2"/>
      <c r="G47" s="2"/>
      <c r="H47" s="2"/>
      <c r="I47" s="2"/>
      <c r="J47" s="2"/>
      <c r="K47" s="2"/>
      <c r="L47" s="2"/>
      <c r="M47" s="2"/>
      <c r="N47" s="2"/>
      <c r="O47" s="2"/>
      <c r="P47" s="2"/>
      <c r="Q47" s="72"/>
    </row>
    <row r="48" spans="2:17" x14ac:dyDescent="0.25">
      <c r="B48" s="71"/>
      <c r="C48" s="766" t="s">
        <v>10</v>
      </c>
      <c r="D48" s="766"/>
      <c r="E48" s="766"/>
      <c r="F48" s="80">
        <f t="shared" ref="F48:P48" si="2">SUM(F41:F47)</f>
        <v>0</v>
      </c>
      <c r="G48" s="80">
        <f t="shared" si="2"/>
        <v>0</v>
      </c>
      <c r="H48" s="80">
        <f t="shared" si="2"/>
        <v>0</v>
      </c>
      <c r="I48" s="80">
        <f t="shared" si="2"/>
        <v>0</v>
      </c>
      <c r="J48" s="80">
        <f t="shared" si="2"/>
        <v>0</v>
      </c>
      <c r="K48" s="80">
        <f t="shared" si="2"/>
        <v>0</v>
      </c>
      <c r="L48" s="80">
        <f t="shared" si="2"/>
        <v>0</v>
      </c>
      <c r="M48" s="80">
        <f t="shared" si="2"/>
        <v>0</v>
      </c>
      <c r="N48" s="80">
        <f t="shared" si="2"/>
        <v>0</v>
      </c>
      <c r="O48" s="80">
        <f t="shared" si="2"/>
        <v>0</v>
      </c>
      <c r="P48" s="80">
        <f t="shared" si="2"/>
        <v>0</v>
      </c>
      <c r="Q48" s="72"/>
    </row>
    <row r="49" spans="2:17" x14ac:dyDescent="0.25">
      <c r="B49" s="71"/>
      <c r="C49" s="81"/>
      <c r="D49" s="81"/>
      <c r="E49" s="81"/>
      <c r="F49" s="82"/>
      <c r="G49" s="82"/>
      <c r="H49" s="82"/>
      <c r="I49" s="82"/>
      <c r="J49" s="73"/>
      <c r="K49" s="73"/>
      <c r="L49" s="73"/>
      <c r="M49" s="73"/>
      <c r="N49" s="73"/>
      <c r="O49" s="73"/>
      <c r="P49" s="73"/>
      <c r="Q49" s="72"/>
    </row>
    <row r="50" spans="2:17" ht="15.75" thickBot="1" x14ac:dyDescent="0.3">
      <c r="B50" s="83"/>
      <c r="C50" s="84"/>
      <c r="D50" s="84"/>
      <c r="E50" s="84"/>
      <c r="F50" s="85"/>
      <c r="G50" s="85"/>
      <c r="H50" s="85"/>
      <c r="I50" s="85"/>
      <c r="J50" s="86"/>
      <c r="K50" s="86"/>
      <c r="L50" s="86"/>
      <c r="M50" s="86"/>
      <c r="N50" s="86"/>
      <c r="O50" s="86"/>
      <c r="P50" s="86"/>
      <c r="Q50" s="87"/>
    </row>
    <row r="52" spans="2:17" x14ac:dyDescent="0.25">
      <c r="C52" s="100"/>
      <c r="D52" s="65" t="s">
        <v>35</v>
      </c>
    </row>
  </sheetData>
  <sheetProtection password="B3C1" sheet="1" objects="1" scenarios="1" selectLockedCells="1"/>
  <mergeCells count="37">
    <mergeCell ref="E14:G14"/>
    <mergeCell ref="H14:J14"/>
    <mergeCell ref="E15:G15"/>
    <mergeCell ref="H15:J15"/>
    <mergeCell ref="C31:E31"/>
    <mergeCell ref="B17:M17"/>
    <mergeCell ref="C32:E32"/>
    <mergeCell ref="C33:E33"/>
    <mergeCell ref="C24:E25"/>
    <mergeCell ref="C26:E26"/>
    <mergeCell ref="C27:E27"/>
    <mergeCell ref="C28:E28"/>
    <mergeCell ref="C29:E29"/>
    <mergeCell ref="C30:E30"/>
    <mergeCell ref="B37:Q37"/>
    <mergeCell ref="C39:E40"/>
    <mergeCell ref="C48:E48"/>
    <mergeCell ref="C41:E41"/>
    <mergeCell ref="C42:E42"/>
    <mergeCell ref="C43:E43"/>
    <mergeCell ref="C44:E44"/>
    <mergeCell ref="C45:E45"/>
    <mergeCell ref="C46:E46"/>
    <mergeCell ref="C47:E47"/>
    <mergeCell ref="C2:K2"/>
    <mergeCell ref="C3:K3"/>
    <mergeCell ref="C5:G5"/>
    <mergeCell ref="H5:K5"/>
    <mergeCell ref="C6:G6"/>
    <mergeCell ref="H6:K6"/>
    <mergeCell ref="E13:G13"/>
    <mergeCell ref="H13:J13"/>
    <mergeCell ref="C8:K9"/>
    <mergeCell ref="E11:G11"/>
    <mergeCell ref="H11:J11"/>
    <mergeCell ref="E12:G12"/>
    <mergeCell ref="H12:J12"/>
  </mergeCells>
  <pageMargins left="0.7" right="0.7" top="0.75" bottom="0.75" header="0.3" footer="0.3"/>
  <pageSetup paperSize="9" orientation="portrait" horizontalDpi="1200" verticalDpi="1200"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92"/>
  <sheetViews>
    <sheetView zoomScale="90" zoomScaleNormal="90" workbookViewId="0">
      <selection activeCell="E10" sqref="E10"/>
    </sheetView>
  </sheetViews>
  <sheetFormatPr defaultColWidth="9.140625" defaultRowHeight="15" x14ac:dyDescent="0.25"/>
  <cols>
    <col min="1" max="1" width="5.85546875" style="68" customWidth="1"/>
    <col min="2" max="2" width="9.140625" style="109"/>
    <col min="3" max="3" width="9.140625" style="67"/>
    <col min="4" max="4" width="11.5703125" style="67" customWidth="1"/>
    <col min="5" max="15" width="9.5703125" style="67" customWidth="1"/>
    <col min="16" max="25" width="9.5703125" style="109" customWidth="1"/>
    <col min="26" max="27" width="9.140625" style="109"/>
    <col min="28" max="28" width="9.140625" style="68"/>
    <col min="29" max="29" width="16.85546875" style="68" bestFit="1" customWidth="1"/>
    <col min="30" max="30" width="9.85546875" style="68" bestFit="1" customWidth="1"/>
    <col min="31" max="16384" width="9.140625" style="68"/>
  </cols>
  <sheetData>
    <row r="2" spans="1:32" s="330" customFormat="1" x14ac:dyDescent="0.25"/>
    <row r="3" spans="1:32" s="109" customFormat="1" ht="21.75" thickBot="1" x14ac:dyDescent="0.3">
      <c r="AA3" s="170" t="s">
        <v>201</v>
      </c>
      <c r="AB3" s="330"/>
      <c r="AC3" s="330"/>
      <c r="AD3" s="330"/>
      <c r="AE3" s="330"/>
      <c r="AF3" s="330"/>
    </row>
    <row r="4" spans="1:32" s="109" customFormat="1" x14ac:dyDescent="0.25">
      <c r="B4" s="110"/>
      <c r="C4" s="111"/>
      <c r="D4" s="111"/>
      <c r="E4" s="111"/>
      <c r="F4" s="111"/>
      <c r="G4" s="111"/>
      <c r="H4" s="111"/>
      <c r="I4" s="111"/>
      <c r="J4" s="111"/>
      <c r="K4" s="111"/>
      <c r="L4" s="111"/>
      <c r="M4" s="111"/>
      <c r="N4" s="111"/>
      <c r="O4" s="111"/>
      <c r="P4" s="111"/>
      <c r="Q4" s="111"/>
      <c r="R4" s="111"/>
      <c r="S4" s="111"/>
      <c r="T4" s="111"/>
      <c r="U4" s="111"/>
      <c r="V4" s="111"/>
      <c r="W4" s="111"/>
      <c r="X4" s="111"/>
      <c r="Y4" s="112"/>
      <c r="AA4" s="246"/>
      <c r="AB4" s="247"/>
      <c r="AC4" s="247"/>
      <c r="AD4" s="247"/>
      <c r="AE4" s="247"/>
      <c r="AF4" s="249"/>
    </row>
    <row r="5" spans="1:32" s="109" customFormat="1" ht="51" customHeight="1" x14ac:dyDescent="0.25">
      <c r="B5" s="113"/>
      <c r="C5" s="780" t="s">
        <v>171</v>
      </c>
      <c r="D5" s="781"/>
      <c r="E5" s="781"/>
      <c r="F5" s="781"/>
      <c r="G5" s="781"/>
      <c r="H5" s="781"/>
      <c r="I5" s="781"/>
      <c r="J5" s="781"/>
      <c r="K5" s="781"/>
      <c r="L5" s="781"/>
      <c r="M5" s="781"/>
      <c r="N5" s="781"/>
      <c r="O5" s="781"/>
      <c r="P5" s="781"/>
      <c r="Q5" s="781"/>
      <c r="R5" s="781"/>
      <c r="S5" s="781"/>
      <c r="T5" s="781"/>
      <c r="U5" s="781"/>
      <c r="V5" s="781"/>
      <c r="W5" s="781"/>
      <c r="X5" s="781"/>
      <c r="Y5" s="114"/>
      <c r="AA5" s="117"/>
      <c r="AB5" s="330"/>
      <c r="AC5" s="330"/>
      <c r="AD5" s="89" t="s">
        <v>303</v>
      </c>
      <c r="AE5" s="229"/>
      <c r="AF5" s="292"/>
    </row>
    <row r="6" spans="1:32" s="109" customFormat="1" x14ac:dyDescent="0.25">
      <c r="B6" s="113"/>
      <c r="Y6" s="114"/>
      <c r="AA6" s="117"/>
      <c r="AB6" s="541" t="s">
        <v>202</v>
      </c>
      <c r="AC6" s="141" t="s">
        <v>240</v>
      </c>
      <c r="AD6" s="343"/>
      <c r="AE6" s="229"/>
      <c r="AF6" s="394"/>
    </row>
    <row r="7" spans="1:32" s="109" customFormat="1" x14ac:dyDescent="0.25">
      <c r="B7" s="113"/>
      <c r="C7" s="782" t="s">
        <v>166</v>
      </c>
      <c r="D7" s="783"/>
      <c r="E7" s="788" t="s">
        <v>167</v>
      </c>
      <c r="F7" s="789"/>
      <c r="G7" s="789"/>
      <c r="H7" s="789"/>
      <c r="I7" s="789"/>
      <c r="J7" s="789"/>
      <c r="K7" s="789"/>
      <c r="L7" s="789"/>
      <c r="M7" s="789"/>
      <c r="N7" s="789"/>
      <c r="O7" s="789"/>
      <c r="P7" s="789"/>
      <c r="Q7" s="789"/>
      <c r="R7" s="789"/>
      <c r="S7" s="789"/>
      <c r="T7" s="789"/>
      <c r="U7" s="789"/>
      <c r="V7" s="789"/>
      <c r="W7" s="789"/>
      <c r="X7" s="789"/>
      <c r="Y7" s="115"/>
      <c r="Z7" s="116"/>
      <c r="AA7" s="117"/>
      <c r="AB7" s="501"/>
      <c r="AC7" s="142" t="s">
        <v>241</v>
      </c>
      <c r="AD7" s="3"/>
      <c r="AE7" s="229"/>
      <c r="AF7" s="173"/>
    </row>
    <row r="8" spans="1:32" x14ac:dyDescent="0.25">
      <c r="B8" s="113"/>
      <c r="C8" s="784"/>
      <c r="D8" s="785"/>
      <c r="E8" s="789"/>
      <c r="F8" s="789"/>
      <c r="G8" s="789"/>
      <c r="H8" s="789"/>
      <c r="I8" s="789"/>
      <c r="J8" s="789"/>
      <c r="K8" s="789"/>
      <c r="L8" s="789"/>
      <c r="M8" s="789"/>
      <c r="N8" s="789"/>
      <c r="O8" s="789"/>
      <c r="P8" s="789"/>
      <c r="Q8" s="789"/>
      <c r="R8" s="789"/>
      <c r="S8" s="789"/>
      <c r="T8" s="789"/>
      <c r="U8" s="789"/>
      <c r="V8" s="789"/>
      <c r="W8" s="789"/>
      <c r="X8" s="789"/>
      <c r="Y8" s="115"/>
      <c r="Z8" s="116"/>
      <c r="AA8" s="117"/>
      <c r="AB8" s="501"/>
      <c r="AC8" s="142" t="s">
        <v>242</v>
      </c>
      <c r="AD8" s="3"/>
      <c r="AE8" s="229"/>
      <c r="AF8" s="394"/>
    </row>
    <row r="9" spans="1:32" s="330" customFormat="1" x14ac:dyDescent="0.25">
      <c r="A9" s="330" t="s">
        <v>168</v>
      </c>
      <c r="B9" s="117"/>
      <c r="C9" s="786"/>
      <c r="D9" s="787"/>
      <c r="E9" s="118">
        <v>41306</v>
      </c>
      <c r="F9" s="118">
        <v>41334</v>
      </c>
      <c r="G9" s="118">
        <v>41365</v>
      </c>
      <c r="H9" s="118">
        <v>41395</v>
      </c>
      <c r="I9" s="118">
        <v>41426</v>
      </c>
      <c r="J9" s="118">
        <v>41456</v>
      </c>
      <c r="K9" s="118">
        <v>41487</v>
      </c>
      <c r="L9" s="118">
        <v>41518</v>
      </c>
      <c r="M9" s="118">
        <v>41548</v>
      </c>
      <c r="N9" s="118">
        <v>41579</v>
      </c>
      <c r="O9" s="118">
        <v>41609</v>
      </c>
      <c r="P9" s="118">
        <v>41640</v>
      </c>
      <c r="Q9" s="118">
        <v>41671</v>
      </c>
      <c r="R9" s="118">
        <v>41699</v>
      </c>
      <c r="S9" s="118">
        <v>41730</v>
      </c>
      <c r="T9" s="118">
        <v>41760</v>
      </c>
      <c r="U9" s="118">
        <v>41791</v>
      </c>
      <c r="V9" s="118">
        <v>41821</v>
      </c>
      <c r="W9" s="132">
        <v>41852</v>
      </c>
      <c r="X9" s="132">
        <v>41883</v>
      </c>
      <c r="Y9" s="119"/>
      <c r="AA9" s="117"/>
      <c r="AB9" s="501"/>
      <c r="AC9" s="142" t="s">
        <v>243</v>
      </c>
      <c r="AD9" s="3"/>
      <c r="AE9" s="229"/>
      <c r="AF9" s="394"/>
    </row>
    <row r="10" spans="1:32" s="109" customFormat="1" x14ac:dyDescent="0.25">
      <c r="B10" s="113"/>
      <c r="C10" s="802" t="s">
        <v>169</v>
      </c>
      <c r="D10" s="120">
        <v>41336</v>
      </c>
      <c r="E10" s="1"/>
      <c r="F10" s="131"/>
      <c r="G10" s="131"/>
      <c r="H10" s="131"/>
      <c r="I10" s="131"/>
      <c r="J10" s="131"/>
      <c r="K10" s="131"/>
      <c r="L10" s="131"/>
      <c r="M10" s="131"/>
      <c r="N10" s="131"/>
      <c r="O10" s="131"/>
      <c r="P10" s="131"/>
      <c r="Q10" s="131"/>
      <c r="R10" s="131"/>
      <c r="S10" s="131"/>
      <c r="T10" s="131"/>
      <c r="U10" s="131"/>
      <c r="V10" s="131"/>
      <c r="W10" s="131"/>
      <c r="X10" s="131"/>
      <c r="Y10" s="114"/>
      <c r="AA10" s="117"/>
      <c r="AB10" s="501"/>
      <c r="AC10" s="142" t="s">
        <v>244</v>
      </c>
      <c r="AD10" s="3"/>
      <c r="AE10" s="229"/>
      <c r="AF10" s="394"/>
    </row>
    <row r="11" spans="1:32" s="109" customFormat="1" x14ac:dyDescent="0.25">
      <c r="B11" s="113"/>
      <c r="C11" s="802"/>
      <c r="D11" s="120">
        <f>D10+31</f>
        <v>41367</v>
      </c>
      <c r="E11" s="1"/>
      <c r="F11" s="1"/>
      <c r="G11" s="131"/>
      <c r="H11" s="131"/>
      <c r="I11" s="131"/>
      <c r="J11" s="131"/>
      <c r="K11" s="131"/>
      <c r="L11" s="131"/>
      <c r="M11" s="131"/>
      <c r="N11" s="131"/>
      <c r="O11" s="131"/>
      <c r="P11" s="131"/>
      <c r="Q11" s="131"/>
      <c r="R11" s="131"/>
      <c r="S11" s="131"/>
      <c r="T11" s="131"/>
      <c r="U11" s="131"/>
      <c r="V11" s="131"/>
      <c r="W11" s="131"/>
      <c r="X11" s="131"/>
      <c r="Y11" s="114"/>
      <c r="AA11" s="117"/>
      <c r="AB11" s="501"/>
      <c r="AC11" s="142" t="s">
        <v>245</v>
      </c>
      <c r="AD11" s="3"/>
      <c r="AE11" s="229"/>
      <c r="AF11" s="394"/>
    </row>
    <row r="12" spans="1:32" s="109" customFormat="1" x14ac:dyDescent="0.25">
      <c r="B12" s="113"/>
      <c r="C12" s="802"/>
      <c r="D12" s="120">
        <f t="shared" ref="D12:D63" si="0">D11+31</f>
        <v>41398</v>
      </c>
      <c r="E12" s="1"/>
      <c r="F12" s="1"/>
      <c r="G12" s="1"/>
      <c r="H12" s="131"/>
      <c r="I12" s="131"/>
      <c r="J12" s="131"/>
      <c r="K12" s="131"/>
      <c r="L12" s="131"/>
      <c r="M12" s="131"/>
      <c r="N12" s="131"/>
      <c r="O12" s="131"/>
      <c r="P12" s="131"/>
      <c r="Q12" s="131"/>
      <c r="R12" s="131"/>
      <c r="S12" s="131"/>
      <c r="T12" s="131"/>
      <c r="U12" s="131"/>
      <c r="V12" s="131"/>
      <c r="W12" s="131"/>
      <c r="X12" s="131"/>
      <c r="Y12" s="114"/>
      <c r="AA12" s="117"/>
      <c r="AB12" s="501"/>
      <c r="AC12" s="142" t="s">
        <v>246</v>
      </c>
      <c r="AD12" s="3"/>
      <c r="AE12" s="229"/>
      <c r="AF12" s="394"/>
    </row>
    <row r="13" spans="1:32" s="109" customFormat="1" x14ac:dyDescent="0.25">
      <c r="B13" s="113"/>
      <c r="C13" s="802"/>
      <c r="D13" s="120">
        <f t="shared" si="0"/>
        <v>41429</v>
      </c>
      <c r="E13" s="1"/>
      <c r="F13" s="1"/>
      <c r="G13" s="1"/>
      <c r="H13" s="1"/>
      <c r="I13" s="131"/>
      <c r="J13" s="131"/>
      <c r="K13" s="131"/>
      <c r="L13" s="131"/>
      <c r="M13" s="131"/>
      <c r="N13" s="131"/>
      <c r="O13" s="131"/>
      <c r="P13" s="131"/>
      <c r="Q13" s="131"/>
      <c r="R13" s="131"/>
      <c r="S13" s="131"/>
      <c r="T13" s="131"/>
      <c r="U13" s="131"/>
      <c r="V13" s="131"/>
      <c r="W13" s="131"/>
      <c r="X13" s="131"/>
      <c r="Y13" s="114"/>
      <c r="AA13" s="117"/>
      <c r="AB13" s="501"/>
      <c r="AC13" s="142" t="s">
        <v>247</v>
      </c>
      <c r="AD13" s="3"/>
      <c r="AE13" s="229"/>
      <c r="AF13" s="394"/>
    </row>
    <row r="14" spans="1:32" s="109" customFormat="1" x14ac:dyDescent="0.25">
      <c r="B14" s="113"/>
      <c r="C14" s="802"/>
      <c r="D14" s="120">
        <f t="shared" si="0"/>
        <v>41460</v>
      </c>
      <c r="E14" s="1"/>
      <c r="F14" s="1"/>
      <c r="G14" s="1"/>
      <c r="H14" s="1"/>
      <c r="I14" s="1"/>
      <c r="J14" s="131"/>
      <c r="K14" s="131"/>
      <c r="L14" s="131"/>
      <c r="M14" s="131"/>
      <c r="N14" s="131"/>
      <c r="O14" s="131"/>
      <c r="P14" s="131"/>
      <c r="Q14" s="131"/>
      <c r="R14" s="131"/>
      <c r="S14" s="131"/>
      <c r="T14" s="131"/>
      <c r="U14" s="131"/>
      <c r="V14" s="131"/>
      <c r="W14" s="131"/>
      <c r="X14" s="131"/>
      <c r="Y14" s="114"/>
      <c r="AA14" s="117"/>
      <c r="AB14" s="501"/>
      <c r="AC14" s="142" t="s">
        <v>248</v>
      </c>
      <c r="AD14" s="3"/>
      <c r="AE14" s="229"/>
      <c r="AF14" s="394"/>
    </row>
    <row r="15" spans="1:32" s="109" customFormat="1" x14ac:dyDescent="0.25">
      <c r="B15" s="113"/>
      <c r="C15" s="802"/>
      <c r="D15" s="120">
        <f t="shared" si="0"/>
        <v>41491</v>
      </c>
      <c r="E15" s="1"/>
      <c r="F15" s="1"/>
      <c r="G15" s="1"/>
      <c r="H15" s="1"/>
      <c r="I15" s="1"/>
      <c r="J15" s="1"/>
      <c r="K15" s="131"/>
      <c r="L15" s="131"/>
      <c r="M15" s="131"/>
      <c r="N15" s="131"/>
      <c r="O15" s="131"/>
      <c r="P15" s="131"/>
      <c r="Q15" s="131"/>
      <c r="R15" s="131"/>
      <c r="S15" s="131"/>
      <c r="T15" s="131"/>
      <c r="U15" s="131"/>
      <c r="V15" s="131"/>
      <c r="W15" s="131"/>
      <c r="X15" s="131"/>
      <c r="Y15" s="114"/>
      <c r="AA15" s="117"/>
      <c r="AB15" s="501"/>
      <c r="AC15" s="142" t="s">
        <v>257</v>
      </c>
      <c r="AD15" s="313"/>
      <c r="AE15" s="229"/>
      <c r="AF15" s="394"/>
    </row>
    <row r="16" spans="1:32" s="109" customFormat="1" x14ac:dyDescent="0.25">
      <c r="B16" s="113"/>
      <c r="C16" s="802"/>
      <c r="D16" s="120">
        <f t="shared" si="0"/>
        <v>41522</v>
      </c>
      <c r="E16" s="1"/>
      <c r="F16" s="1"/>
      <c r="G16" s="1"/>
      <c r="H16" s="1"/>
      <c r="I16" s="1"/>
      <c r="J16" s="1"/>
      <c r="K16" s="1"/>
      <c r="L16" s="131"/>
      <c r="M16" s="131"/>
      <c r="N16" s="131"/>
      <c r="O16" s="131"/>
      <c r="P16" s="131"/>
      <c r="Q16" s="131"/>
      <c r="R16" s="131"/>
      <c r="S16" s="131"/>
      <c r="T16" s="131"/>
      <c r="U16" s="131"/>
      <c r="V16" s="131"/>
      <c r="W16" s="131"/>
      <c r="X16" s="131"/>
      <c r="Y16" s="114"/>
      <c r="AA16" s="117"/>
      <c r="AB16" s="330"/>
      <c r="AC16" s="251" t="s">
        <v>73</v>
      </c>
      <c r="AD16" s="252">
        <f>SUM(AD6:AD15)</f>
        <v>0</v>
      </c>
      <c r="AE16" s="282"/>
      <c r="AF16" s="306"/>
    </row>
    <row r="17" spans="1:39" s="109" customFormat="1" ht="15.75" thickBot="1" x14ac:dyDescent="0.3">
      <c r="B17" s="113"/>
      <c r="C17" s="802"/>
      <c r="D17" s="120">
        <f t="shared" si="0"/>
        <v>41553</v>
      </c>
      <c r="E17" s="1"/>
      <c r="F17" s="1"/>
      <c r="G17" s="1"/>
      <c r="H17" s="1"/>
      <c r="I17" s="1"/>
      <c r="J17" s="1"/>
      <c r="K17" s="1"/>
      <c r="L17" s="1"/>
      <c r="M17" s="131"/>
      <c r="N17" s="131"/>
      <c r="O17" s="131"/>
      <c r="P17" s="131"/>
      <c r="Q17" s="131"/>
      <c r="R17" s="131"/>
      <c r="S17" s="131"/>
      <c r="T17" s="131"/>
      <c r="U17" s="131"/>
      <c r="V17" s="131"/>
      <c r="W17" s="131"/>
      <c r="X17" s="131"/>
      <c r="Y17" s="114"/>
      <c r="AA17" s="254"/>
      <c r="AB17" s="255"/>
      <c r="AC17" s="255"/>
      <c r="AD17" s="255"/>
      <c r="AE17" s="255"/>
      <c r="AF17" s="257"/>
    </row>
    <row r="18" spans="1:39" s="109" customFormat="1" x14ac:dyDescent="0.25">
      <c r="B18" s="113"/>
      <c r="C18" s="802"/>
      <c r="D18" s="120">
        <f t="shared" si="0"/>
        <v>41584</v>
      </c>
      <c r="E18" s="1"/>
      <c r="F18" s="1"/>
      <c r="G18" s="1"/>
      <c r="H18" s="1"/>
      <c r="I18" s="1"/>
      <c r="J18" s="1"/>
      <c r="K18" s="1"/>
      <c r="L18" s="1"/>
      <c r="M18" s="1"/>
      <c r="N18" s="131"/>
      <c r="O18" s="131"/>
      <c r="P18" s="131"/>
      <c r="Q18" s="131"/>
      <c r="R18" s="131"/>
      <c r="S18" s="131"/>
      <c r="T18" s="131"/>
      <c r="U18" s="131"/>
      <c r="V18" s="131"/>
      <c r="W18" s="131"/>
      <c r="X18" s="131"/>
      <c r="Y18" s="114"/>
    </row>
    <row r="19" spans="1:39" s="109" customFormat="1" x14ac:dyDescent="0.25">
      <c r="B19" s="113"/>
      <c r="C19" s="802"/>
      <c r="D19" s="120">
        <f t="shared" si="0"/>
        <v>41615</v>
      </c>
      <c r="E19" s="1"/>
      <c r="F19" s="1"/>
      <c r="G19" s="1"/>
      <c r="H19" s="1"/>
      <c r="I19" s="1"/>
      <c r="J19" s="1"/>
      <c r="K19" s="1"/>
      <c r="L19" s="1"/>
      <c r="M19" s="1"/>
      <c r="N19" s="1"/>
      <c r="O19" s="131"/>
      <c r="P19" s="131"/>
      <c r="Q19" s="131"/>
      <c r="R19" s="131"/>
      <c r="S19" s="131"/>
      <c r="T19" s="131"/>
      <c r="U19" s="131"/>
      <c r="V19" s="131"/>
      <c r="W19" s="131"/>
      <c r="X19" s="131"/>
      <c r="Y19" s="114"/>
    </row>
    <row r="20" spans="1:39" s="109" customFormat="1" x14ac:dyDescent="0.25">
      <c r="B20" s="113"/>
      <c r="C20" s="802"/>
      <c r="D20" s="120">
        <f t="shared" si="0"/>
        <v>41646</v>
      </c>
      <c r="E20" s="1"/>
      <c r="F20" s="1"/>
      <c r="G20" s="1"/>
      <c r="H20" s="1"/>
      <c r="I20" s="1"/>
      <c r="J20" s="1"/>
      <c r="K20" s="1"/>
      <c r="L20" s="1"/>
      <c r="M20" s="1"/>
      <c r="N20" s="1"/>
      <c r="O20" s="1"/>
      <c r="P20" s="131"/>
      <c r="Q20" s="131"/>
      <c r="R20" s="131"/>
      <c r="S20" s="131"/>
      <c r="T20" s="131"/>
      <c r="U20" s="131"/>
      <c r="V20" s="131"/>
      <c r="W20" s="131"/>
      <c r="X20" s="131"/>
      <c r="Y20" s="114"/>
    </row>
    <row r="21" spans="1:39" s="109" customFormat="1" x14ac:dyDescent="0.25">
      <c r="B21" s="113"/>
      <c r="C21" s="802"/>
      <c r="D21" s="120">
        <f t="shared" si="0"/>
        <v>41677</v>
      </c>
      <c r="E21" s="1"/>
      <c r="F21" s="1"/>
      <c r="G21" s="1"/>
      <c r="H21" s="1"/>
      <c r="I21" s="1"/>
      <c r="J21" s="1"/>
      <c r="K21" s="1"/>
      <c r="L21" s="1"/>
      <c r="M21" s="1"/>
      <c r="N21" s="1"/>
      <c r="O21" s="1"/>
      <c r="P21" s="1"/>
      <c r="Q21" s="131"/>
      <c r="R21" s="131"/>
      <c r="S21" s="131"/>
      <c r="T21" s="131"/>
      <c r="U21" s="131"/>
      <c r="V21" s="131"/>
      <c r="W21" s="131"/>
      <c r="X21" s="131"/>
      <c r="Y21" s="114"/>
    </row>
    <row r="22" spans="1:39" s="109" customFormat="1" x14ac:dyDescent="0.25">
      <c r="B22" s="113"/>
      <c r="C22" s="802"/>
      <c r="D22" s="120">
        <f t="shared" si="0"/>
        <v>41708</v>
      </c>
      <c r="E22" s="1"/>
      <c r="F22" s="1"/>
      <c r="G22" s="1"/>
      <c r="H22" s="1"/>
      <c r="I22" s="1"/>
      <c r="J22" s="1"/>
      <c r="K22" s="1"/>
      <c r="L22" s="1"/>
      <c r="M22" s="1"/>
      <c r="N22" s="1"/>
      <c r="O22" s="1"/>
      <c r="P22" s="1"/>
      <c r="Q22" s="1"/>
      <c r="R22" s="131"/>
      <c r="S22" s="131"/>
      <c r="T22" s="131"/>
      <c r="U22" s="131"/>
      <c r="V22" s="131"/>
      <c r="W22" s="131"/>
      <c r="X22" s="131"/>
      <c r="Y22" s="114"/>
    </row>
    <row r="23" spans="1:39" s="109" customFormat="1" x14ac:dyDescent="0.25">
      <c r="B23" s="113"/>
      <c r="C23" s="802"/>
      <c r="D23" s="120">
        <f t="shared" si="0"/>
        <v>41739</v>
      </c>
      <c r="E23" s="1"/>
      <c r="F23" s="1"/>
      <c r="G23" s="1"/>
      <c r="H23" s="1"/>
      <c r="I23" s="1"/>
      <c r="J23" s="1"/>
      <c r="K23" s="1"/>
      <c r="L23" s="1"/>
      <c r="M23" s="1"/>
      <c r="N23" s="1"/>
      <c r="O23" s="1"/>
      <c r="P23" s="1"/>
      <c r="Q23" s="1"/>
      <c r="R23" s="1"/>
      <c r="S23" s="131"/>
      <c r="T23" s="131"/>
      <c r="U23" s="131"/>
      <c r="V23" s="131"/>
      <c r="W23" s="131"/>
      <c r="X23" s="131"/>
      <c r="Y23" s="114"/>
    </row>
    <row r="24" spans="1:39" s="109" customFormat="1" x14ac:dyDescent="0.25">
      <c r="B24" s="113"/>
      <c r="C24" s="802"/>
      <c r="D24" s="120">
        <f t="shared" si="0"/>
        <v>41770</v>
      </c>
      <c r="E24" s="1"/>
      <c r="F24" s="1"/>
      <c r="G24" s="1"/>
      <c r="H24" s="1"/>
      <c r="I24" s="1"/>
      <c r="J24" s="1"/>
      <c r="K24" s="1"/>
      <c r="L24" s="1"/>
      <c r="M24" s="1"/>
      <c r="N24" s="1"/>
      <c r="O24" s="1"/>
      <c r="P24" s="1"/>
      <c r="Q24" s="1"/>
      <c r="R24" s="1"/>
      <c r="S24" s="1"/>
      <c r="T24" s="131"/>
      <c r="U24" s="131"/>
      <c r="V24" s="131"/>
      <c r="W24" s="131"/>
      <c r="X24" s="131"/>
      <c r="Y24" s="114"/>
    </row>
    <row r="25" spans="1:39" s="109" customFormat="1" x14ac:dyDescent="0.25">
      <c r="A25" s="68"/>
      <c r="B25" s="113"/>
      <c r="C25" s="802"/>
      <c r="D25" s="120">
        <f t="shared" si="0"/>
        <v>41801</v>
      </c>
      <c r="E25" s="1"/>
      <c r="F25" s="1"/>
      <c r="G25" s="1"/>
      <c r="H25" s="1"/>
      <c r="I25" s="1"/>
      <c r="J25" s="1"/>
      <c r="K25" s="1"/>
      <c r="L25" s="1"/>
      <c r="M25" s="1"/>
      <c r="N25" s="1"/>
      <c r="O25" s="1"/>
      <c r="P25" s="1"/>
      <c r="Q25" s="1"/>
      <c r="R25" s="1"/>
      <c r="S25" s="1"/>
      <c r="T25" s="1"/>
      <c r="U25" s="131"/>
      <c r="V25" s="131"/>
      <c r="W25" s="131"/>
      <c r="X25" s="131"/>
      <c r="Y25" s="114"/>
      <c r="AB25" s="68"/>
      <c r="AC25" s="68"/>
      <c r="AD25" s="68"/>
      <c r="AE25" s="68"/>
      <c r="AF25" s="68"/>
      <c r="AG25" s="68"/>
      <c r="AH25" s="68"/>
      <c r="AI25" s="68"/>
      <c r="AJ25" s="68"/>
      <c r="AK25" s="68"/>
      <c r="AL25" s="68"/>
      <c r="AM25" s="68"/>
    </row>
    <row r="26" spans="1:39" s="109" customFormat="1" x14ac:dyDescent="0.25">
      <c r="A26" s="68"/>
      <c r="B26" s="113"/>
      <c r="C26" s="802"/>
      <c r="D26" s="120">
        <f t="shared" si="0"/>
        <v>41832</v>
      </c>
      <c r="E26" s="1"/>
      <c r="F26" s="1"/>
      <c r="G26" s="1"/>
      <c r="H26" s="1"/>
      <c r="I26" s="7"/>
      <c r="J26" s="1"/>
      <c r="K26" s="1"/>
      <c r="L26" s="1"/>
      <c r="M26" s="1"/>
      <c r="N26" s="1"/>
      <c r="O26" s="1"/>
      <c r="P26" s="1"/>
      <c r="Q26" s="1"/>
      <c r="R26" s="1"/>
      <c r="S26" s="1"/>
      <c r="T26" s="1"/>
      <c r="U26" s="1"/>
      <c r="V26" s="131"/>
      <c r="W26" s="131"/>
      <c r="X26" s="131"/>
      <c r="Y26" s="114"/>
      <c r="AB26" s="68"/>
      <c r="AC26" s="68"/>
      <c r="AD26" s="68"/>
      <c r="AE26" s="68"/>
      <c r="AF26" s="68"/>
      <c r="AG26" s="68"/>
      <c r="AH26" s="68"/>
      <c r="AI26" s="68"/>
      <c r="AJ26" s="68"/>
      <c r="AK26" s="68"/>
      <c r="AL26" s="68"/>
      <c r="AM26" s="68"/>
    </row>
    <row r="27" spans="1:39" s="109" customFormat="1" x14ac:dyDescent="0.25">
      <c r="A27" s="68"/>
      <c r="B27" s="113"/>
      <c r="C27" s="802"/>
      <c r="D27" s="120">
        <f t="shared" si="0"/>
        <v>41863</v>
      </c>
      <c r="E27" s="1"/>
      <c r="F27" s="1"/>
      <c r="G27" s="1"/>
      <c r="H27" s="1"/>
      <c r="I27" s="7"/>
      <c r="J27" s="7"/>
      <c r="K27" s="1"/>
      <c r="L27" s="1"/>
      <c r="M27" s="1"/>
      <c r="N27" s="1"/>
      <c r="O27" s="1"/>
      <c r="P27" s="1"/>
      <c r="Q27" s="1"/>
      <c r="R27" s="1"/>
      <c r="S27" s="1"/>
      <c r="T27" s="1"/>
      <c r="U27" s="1"/>
      <c r="V27" s="1"/>
      <c r="W27" s="131"/>
      <c r="X27" s="131"/>
      <c r="Y27" s="114"/>
      <c r="AB27" s="68"/>
      <c r="AC27" s="68"/>
      <c r="AD27" s="68"/>
      <c r="AE27" s="68"/>
      <c r="AF27" s="68"/>
      <c r="AG27" s="68"/>
      <c r="AH27" s="68"/>
      <c r="AI27" s="68"/>
      <c r="AJ27" s="68"/>
      <c r="AK27" s="68"/>
      <c r="AL27" s="68"/>
      <c r="AM27" s="68"/>
    </row>
    <row r="28" spans="1:39" s="109" customFormat="1" x14ac:dyDescent="0.25">
      <c r="A28" s="68"/>
      <c r="B28" s="113"/>
      <c r="C28" s="802"/>
      <c r="D28" s="120">
        <f t="shared" si="0"/>
        <v>41894</v>
      </c>
      <c r="E28" s="1"/>
      <c r="F28" s="1"/>
      <c r="G28" s="1"/>
      <c r="H28" s="1"/>
      <c r="I28" s="7"/>
      <c r="J28" s="7"/>
      <c r="K28" s="7"/>
      <c r="L28" s="1"/>
      <c r="M28" s="1"/>
      <c r="N28" s="1"/>
      <c r="O28" s="1"/>
      <c r="P28" s="1"/>
      <c r="Q28" s="1"/>
      <c r="R28" s="1"/>
      <c r="S28" s="1"/>
      <c r="T28" s="1"/>
      <c r="U28" s="1"/>
      <c r="V28" s="1"/>
      <c r="W28" s="1"/>
      <c r="X28" s="131"/>
      <c r="Y28" s="114"/>
      <c r="AB28" s="68"/>
      <c r="AC28" s="68"/>
      <c r="AD28" s="68"/>
      <c r="AE28" s="68"/>
      <c r="AF28" s="68"/>
      <c r="AG28" s="68"/>
      <c r="AH28" s="68"/>
      <c r="AI28" s="68"/>
      <c r="AJ28" s="68"/>
      <c r="AK28" s="68"/>
      <c r="AL28" s="68"/>
      <c r="AM28" s="68"/>
    </row>
    <row r="29" spans="1:39" s="109" customFormat="1" x14ac:dyDescent="0.25">
      <c r="A29" s="68"/>
      <c r="B29" s="113"/>
      <c r="C29" s="802"/>
      <c r="D29" s="120">
        <f t="shared" si="0"/>
        <v>41925</v>
      </c>
      <c r="E29" s="1"/>
      <c r="F29" s="1"/>
      <c r="G29" s="1"/>
      <c r="H29" s="1"/>
      <c r="I29" s="7"/>
      <c r="J29" s="7"/>
      <c r="K29" s="7"/>
      <c r="L29" s="7"/>
      <c r="M29" s="1"/>
      <c r="N29" s="1"/>
      <c r="O29" s="1"/>
      <c r="P29" s="1"/>
      <c r="Q29" s="1"/>
      <c r="R29" s="1"/>
      <c r="S29" s="1"/>
      <c r="T29" s="1"/>
      <c r="U29" s="1"/>
      <c r="V29" s="1"/>
      <c r="W29" s="1"/>
      <c r="X29" s="1"/>
      <c r="Y29" s="114"/>
      <c r="AB29" s="68"/>
      <c r="AC29" s="68"/>
      <c r="AD29" s="68"/>
      <c r="AE29" s="68"/>
      <c r="AF29" s="68"/>
      <c r="AG29" s="68"/>
      <c r="AH29" s="68"/>
      <c r="AI29" s="68"/>
      <c r="AJ29" s="68"/>
      <c r="AK29" s="68"/>
      <c r="AL29" s="68"/>
      <c r="AM29" s="68"/>
    </row>
    <row r="30" spans="1:39" s="109" customFormat="1" x14ac:dyDescent="0.25">
      <c r="A30" s="68"/>
      <c r="B30" s="113"/>
      <c r="C30" s="802"/>
      <c r="D30" s="120">
        <f t="shared" si="0"/>
        <v>41956</v>
      </c>
      <c r="E30" s="1"/>
      <c r="F30" s="1"/>
      <c r="G30" s="1"/>
      <c r="H30" s="1"/>
      <c r="I30" s="7"/>
      <c r="J30" s="7"/>
      <c r="K30" s="7"/>
      <c r="L30" s="7"/>
      <c r="M30" s="7"/>
      <c r="N30" s="1"/>
      <c r="O30" s="1"/>
      <c r="P30" s="1"/>
      <c r="Q30" s="1"/>
      <c r="R30" s="1"/>
      <c r="S30" s="1"/>
      <c r="T30" s="1"/>
      <c r="U30" s="1"/>
      <c r="V30" s="1"/>
      <c r="W30" s="1"/>
      <c r="X30" s="1"/>
      <c r="Y30" s="114"/>
      <c r="AB30" s="68"/>
      <c r="AC30" s="68"/>
      <c r="AD30" s="68"/>
      <c r="AE30" s="68"/>
      <c r="AF30" s="68"/>
      <c r="AG30" s="68"/>
      <c r="AH30" s="68"/>
      <c r="AI30" s="68"/>
      <c r="AJ30" s="68"/>
      <c r="AK30" s="68"/>
      <c r="AL30" s="68"/>
      <c r="AM30" s="68"/>
    </row>
    <row r="31" spans="1:39" s="109" customFormat="1" x14ac:dyDescent="0.25">
      <c r="A31" s="68"/>
      <c r="B31" s="113"/>
      <c r="C31" s="802"/>
      <c r="D31" s="120">
        <f t="shared" si="0"/>
        <v>41987</v>
      </c>
      <c r="E31" s="1"/>
      <c r="F31" s="1"/>
      <c r="G31" s="1"/>
      <c r="H31" s="1"/>
      <c r="I31" s="7"/>
      <c r="J31" s="7"/>
      <c r="K31" s="7"/>
      <c r="L31" s="7"/>
      <c r="M31" s="7"/>
      <c r="N31" s="7"/>
      <c r="O31" s="1"/>
      <c r="P31" s="1"/>
      <c r="Q31" s="1"/>
      <c r="R31" s="1"/>
      <c r="S31" s="1"/>
      <c r="T31" s="1"/>
      <c r="U31" s="1"/>
      <c r="V31" s="1"/>
      <c r="W31" s="1"/>
      <c r="X31" s="1"/>
      <c r="Y31" s="114"/>
      <c r="AB31" s="68"/>
      <c r="AC31" s="68"/>
      <c r="AD31" s="68"/>
      <c r="AE31" s="68"/>
      <c r="AF31" s="68"/>
      <c r="AG31" s="68"/>
      <c r="AH31" s="68"/>
      <c r="AI31" s="68"/>
      <c r="AJ31" s="68"/>
      <c r="AK31" s="68"/>
      <c r="AL31" s="68"/>
      <c r="AM31" s="68"/>
    </row>
    <row r="32" spans="1:39" s="109" customFormat="1" x14ac:dyDescent="0.25">
      <c r="A32" s="68"/>
      <c r="B32" s="113"/>
      <c r="C32" s="802"/>
      <c r="D32" s="120">
        <f t="shared" si="0"/>
        <v>42018</v>
      </c>
      <c r="E32" s="1"/>
      <c r="F32" s="1"/>
      <c r="G32" s="1"/>
      <c r="H32" s="1"/>
      <c r="I32" s="7"/>
      <c r="J32" s="7"/>
      <c r="K32" s="7"/>
      <c r="L32" s="7"/>
      <c r="M32" s="7"/>
      <c r="N32" s="7"/>
      <c r="O32" s="7"/>
      <c r="P32" s="1"/>
      <c r="Q32" s="1"/>
      <c r="R32" s="1"/>
      <c r="S32" s="1"/>
      <c r="T32" s="1"/>
      <c r="U32" s="1"/>
      <c r="V32" s="1"/>
      <c r="W32" s="1"/>
      <c r="X32" s="1"/>
      <c r="Y32" s="114"/>
      <c r="AB32" s="68"/>
      <c r="AC32" s="68"/>
      <c r="AD32" s="68"/>
      <c r="AE32" s="68"/>
      <c r="AF32" s="68"/>
      <c r="AG32" s="68"/>
      <c r="AH32" s="68"/>
      <c r="AI32" s="68"/>
      <c r="AJ32" s="68"/>
      <c r="AK32" s="68"/>
      <c r="AL32" s="68"/>
      <c r="AM32" s="68"/>
    </row>
    <row r="33" spans="1:39" s="109" customFormat="1" x14ac:dyDescent="0.25">
      <c r="A33" s="68"/>
      <c r="B33" s="113"/>
      <c r="C33" s="802"/>
      <c r="D33" s="120">
        <f t="shared" si="0"/>
        <v>42049</v>
      </c>
      <c r="E33" s="1"/>
      <c r="F33" s="1"/>
      <c r="G33" s="1"/>
      <c r="H33" s="1"/>
      <c r="I33" s="7"/>
      <c r="J33" s="7"/>
      <c r="K33" s="7"/>
      <c r="L33" s="7"/>
      <c r="M33" s="7"/>
      <c r="N33" s="7"/>
      <c r="O33" s="7"/>
      <c r="P33" s="7"/>
      <c r="Q33" s="1"/>
      <c r="R33" s="1"/>
      <c r="S33" s="1"/>
      <c r="T33" s="1"/>
      <c r="U33" s="1"/>
      <c r="V33" s="1"/>
      <c r="W33" s="1"/>
      <c r="X33" s="1"/>
      <c r="Y33" s="114"/>
      <c r="AB33" s="68"/>
      <c r="AC33" s="68"/>
      <c r="AD33" s="68"/>
      <c r="AE33" s="68"/>
      <c r="AF33" s="68"/>
      <c r="AG33" s="68"/>
      <c r="AH33" s="68"/>
      <c r="AI33" s="68"/>
      <c r="AJ33" s="68"/>
      <c r="AK33" s="68"/>
      <c r="AL33" s="68"/>
      <c r="AM33" s="68"/>
    </row>
    <row r="34" spans="1:39" s="109" customFormat="1" x14ac:dyDescent="0.25">
      <c r="A34" s="68"/>
      <c r="B34" s="113"/>
      <c r="C34" s="803"/>
      <c r="D34" s="120">
        <f t="shared" si="0"/>
        <v>42080</v>
      </c>
      <c r="E34" s="1"/>
      <c r="F34" s="1"/>
      <c r="G34" s="1"/>
      <c r="H34" s="1"/>
      <c r="I34" s="8"/>
      <c r="J34" s="7"/>
      <c r="K34" s="7"/>
      <c r="L34" s="7"/>
      <c r="M34" s="7"/>
      <c r="N34" s="7"/>
      <c r="O34" s="7"/>
      <c r="P34" s="7"/>
      <c r="Q34" s="7"/>
      <c r="R34" s="1"/>
      <c r="S34" s="1"/>
      <c r="T34" s="1"/>
      <c r="U34" s="1"/>
      <c r="V34" s="10"/>
      <c r="W34" s="1"/>
      <c r="X34" s="1"/>
      <c r="Y34" s="114"/>
      <c r="AB34" s="68"/>
      <c r="AC34" s="68"/>
      <c r="AD34" s="68"/>
      <c r="AE34" s="68"/>
      <c r="AF34" s="68"/>
      <c r="AG34" s="68"/>
      <c r="AH34" s="68"/>
      <c r="AI34" s="68"/>
      <c r="AJ34" s="68"/>
      <c r="AK34" s="68"/>
      <c r="AL34" s="68"/>
      <c r="AM34" s="68"/>
    </row>
    <row r="35" spans="1:39" s="109" customFormat="1" x14ac:dyDescent="0.25">
      <c r="A35" s="68"/>
      <c r="B35" s="113"/>
      <c r="C35" s="803"/>
      <c r="D35" s="120">
        <f t="shared" si="0"/>
        <v>42111</v>
      </c>
      <c r="E35" s="1"/>
      <c r="F35" s="1"/>
      <c r="G35" s="1"/>
      <c r="H35" s="1"/>
      <c r="I35" s="8"/>
      <c r="J35" s="8"/>
      <c r="K35" s="7"/>
      <c r="L35" s="7"/>
      <c r="M35" s="7"/>
      <c r="N35" s="7"/>
      <c r="O35" s="7"/>
      <c r="P35" s="7"/>
      <c r="Q35" s="7"/>
      <c r="R35" s="7"/>
      <c r="S35" s="1"/>
      <c r="T35" s="1"/>
      <c r="U35" s="1"/>
      <c r="V35" s="1"/>
      <c r="W35" s="1"/>
      <c r="X35" s="1"/>
      <c r="Y35" s="114"/>
      <c r="AB35" s="68"/>
      <c r="AC35" s="68"/>
      <c r="AD35" s="68"/>
      <c r="AE35" s="68"/>
      <c r="AF35" s="68"/>
      <c r="AG35" s="68"/>
      <c r="AH35" s="68"/>
      <c r="AI35" s="68"/>
      <c r="AJ35" s="68"/>
      <c r="AK35" s="68"/>
      <c r="AL35" s="68"/>
      <c r="AM35" s="68"/>
    </row>
    <row r="36" spans="1:39" s="109" customFormat="1" x14ac:dyDescent="0.25">
      <c r="A36" s="68"/>
      <c r="B36" s="113"/>
      <c r="C36" s="803"/>
      <c r="D36" s="120">
        <f t="shared" si="0"/>
        <v>42142</v>
      </c>
      <c r="E36" s="1"/>
      <c r="F36" s="1"/>
      <c r="G36" s="1"/>
      <c r="H36" s="1"/>
      <c r="I36" s="8"/>
      <c r="J36" s="8"/>
      <c r="K36" s="8"/>
      <c r="L36" s="7"/>
      <c r="M36" s="7"/>
      <c r="N36" s="7"/>
      <c r="O36" s="7"/>
      <c r="P36" s="7"/>
      <c r="Q36" s="7"/>
      <c r="R36" s="7"/>
      <c r="S36" s="7"/>
      <c r="T36" s="1"/>
      <c r="U36" s="1"/>
      <c r="V36" s="1"/>
      <c r="W36" s="1"/>
      <c r="X36" s="1"/>
      <c r="Y36" s="114"/>
      <c r="AB36" s="68"/>
      <c r="AC36" s="68"/>
      <c r="AD36" s="68"/>
      <c r="AE36" s="68"/>
      <c r="AF36" s="68"/>
      <c r="AG36" s="68"/>
      <c r="AH36" s="68"/>
      <c r="AI36" s="68"/>
      <c r="AJ36" s="68"/>
      <c r="AK36" s="68"/>
      <c r="AL36" s="68"/>
      <c r="AM36" s="68"/>
    </row>
    <row r="37" spans="1:39" s="109" customFormat="1" x14ac:dyDescent="0.25">
      <c r="A37" s="68"/>
      <c r="B37" s="113"/>
      <c r="C37" s="803"/>
      <c r="D37" s="120">
        <f t="shared" si="0"/>
        <v>42173</v>
      </c>
      <c r="E37" s="1"/>
      <c r="F37" s="1"/>
      <c r="G37" s="1"/>
      <c r="H37" s="1"/>
      <c r="I37" s="8"/>
      <c r="J37" s="8"/>
      <c r="K37" s="8"/>
      <c r="L37" s="8"/>
      <c r="M37" s="7"/>
      <c r="N37" s="7"/>
      <c r="O37" s="7"/>
      <c r="P37" s="7"/>
      <c r="Q37" s="7"/>
      <c r="R37" s="7"/>
      <c r="S37" s="7"/>
      <c r="T37" s="7"/>
      <c r="U37" s="1"/>
      <c r="V37" s="1"/>
      <c r="W37" s="1"/>
      <c r="X37" s="1"/>
      <c r="Y37" s="114"/>
      <c r="AB37" s="68"/>
      <c r="AC37" s="68"/>
      <c r="AD37" s="68"/>
      <c r="AE37" s="68"/>
      <c r="AF37" s="68"/>
      <c r="AG37" s="68"/>
      <c r="AH37" s="68"/>
      <c r="AI37" s="68"/>
      <c r="AJ37" s="68"/>
      <c r="AK37" s="68"/>
      <c r="AL37" s="68"/>
      <c r="AM37" s="68"/>
    </row>
    <row r="38" spans="1:39" s="109" customFormat="1" x14ac:dyDescent="0.25">
      <c r="A38" s="68"/>
      <c r="B38" s="113"/>
      <c r="C38" s="803"/>
      <c r="D38" s="120">
        <f t="shared" si="0"/>
        <v>42204</v>
      </c>
      <c r="E38" s="1"/>
      <c r="F38" s="1"/>
      <c r="G38" s="1"/>
      <c r="H38" s="1"/>
      <c r="I38" s="8"/>
      <c r="J38" s="8"/>
      <c r="K38" s="8"/>
      <c r="L38" s="8"/>
      <c r="M38" s="8"/>
      <c r="N38" s="7"/>
      <c r="O38" s="7"/>
      <c r="P38" s="7"/>
      <c r="Q38" s="7"/>
      <c r="R38" s="7"/>
      <c r="S38" s="7"/>
      <c r="T38" s="7"/>
      <c r="U38" s="9"/>
      <c r="V38" s="1"/>
      <c r="W38" s="1"/>
      <c r="X38" s="1"/>
      <c r="Y38" s="114"/>
      <c r="AB38" s="68"/>
      <c r="AC38" s="68"/>
      <c r="AD38" s="68"/>
      <c r="AE38" s="68"/>
      <c r="AF38" s="68"/>
      <c r="AG38" s="68"/>
      <c r="AH38" s="68"/>
      <c r="AI38" s="68"/>
      <c r="AJ38" s="68"/>
      <c r="AK38" s="68"/>
      <c r="AL38" s="68"/>
      <c r="AM38" s="68"/>
    </row>
    <row r="39" spans="1:39" s="109" customFormat="1" x14ac:dyDescent="0.25">
      <c r="A39" s="68"/>
      <c r="B39" s="113"/>
      <c r="C39" s="803"/>
      <c r="D39" s="120">
        <f t="shared" si="0"/>
        <v>42235</v>
      </c>
      <c r="E39" s="1"/>
      <c r="F39" s="1"/>
      <c r="G39" s="1"/>
      <c r="H39" s="1"/>
      <c r="I39" s="8"/>
      <c r="J39" s="8"/>
      <c r="K39" s="8"/>
      <c r="L39" s="8"/>
      <c r="M39" s="8"/>
      <c r="N39" s="8"/>
      <c r="O39" s="7"/>
      <c r="P39" s="7"/>
      <c r="Q39" s="7"/>
      <c r="R39" s="7"/>
      <c r="S39" s="7"/>
      <c r="T39" s="7"/>
      <c r="U39" s="9"/>
      <c r="V39" s="9"/>
      <c r="W39" s="1"/>
      <c r="X39" s="1"/>
      <c r="Y39" s="114"/>
      <c r="AB39" s="68"/>
      <c r="AC39" s="68"/>
      <c r="AD39" s="68"/>
      <c r="AE39" s="68"/>
      <c r="AF39" s="68"/>
      <c r="AG39" s="68"/>
      <c r="AH39" s="68"/>
      <c r="AI39" s="68"/>
      <c r="AJ39" s="68"/>
      <c r="AK39" s="68"/>
      <c r="AL39" s="68"/>
      <c r="AM39" s="68"/>
    </row>
    <row r="40" spans="1:39" s="109" customFormat="1" x14ac:dyDescent="0.25">
      <c r="A40" s="68"/>
      <c r="B40" s="113"/>
      <c r="C40" s="803"/>
      <c r="D40" s="120">
        <f t="shared" si="0"/>
        <v>42266</v>
      </c>
      <c r="E40" s="1"/>
      <c r="F40" s="1"/>
      <c r="G40" s="1"/>
      <c r="H40" s="1"/>
      <c r="I40" s="8"/>
      <c r="J40" s="8"/>
      <c r="K40" s="8"/>
      <c r="L40" s="8"/>
      <c r="M40" s="8"/>
      <c r="N40" s="8"/>
      <c r="O40" s="8"/>
      <c r="P40" s="7"/>
      <c r="Q40" s="7"/>
      <c r="R40" s="7"/>
      <c r="S40" s="7"/>
      <c r="T40" s="7"/>
      <c r="U40" s="9"/>
      <c r="V40" s="9"/>
      <c r="W40" s="7"/>
      <c r="X40" s="1"/>
      <c r="Y40" s="114"/>
      <c r="AB40" s="68"/>
      <c r="AC40" s="68"/>
      <c r="AD40" s="68"/>
      <c r="AE40" s="68"/>
      <c r="AF40" s="68"/>
      <c r="AG40" s="68"/>
      <c r="AH40" s="68"/>
      <c r="AI40" s="68"/>
      <c r="AJ40" s="68"/>
      <c r="AK40" s="68"/>
      <c r="AL40" s="68"/>
      <c r="AM40" s="68"/>
    </row>
    <row r="41" spans="1:39" s="109" customFormat="1" x14ac:dyDescent="0.25">
      <c r="A41" s="68"/>
      <c r="B41" s="113"/>
      <c r="C41" s="803"/>
      <c r="D41" s="120">
        <f t="shared" si="0"/>
        <v>42297</v>
      </c>
      <c r="E41" s="1"/>
      <c r="F41" s="1"/>
      <c r="G41" s="1"/>
      <c r="H41" s="1"/>
      <c r="I41" s="8"/>
      <c r="J41" s="8"/>
      <c r="K41" s="8"/>
      <c r="L41" s="8"/>
      <c r="M41" s="8"/>
      <c r="N41" s="8"/>
      <c r="O41" s="8"/>
      <c r="P41" s="8"/>
      <c r="Q41" s="7"/>
      <c r="R41" s="7"/>
      <c r="S41" s="7"/>
      <c r="T41" s="7"/>
      <c r="U41" s="9"/>
      <c r="V41" s="9"/>
      <c r="W41" s="7"/>
      <c r="X41" s="7"/>
      <c r="Y41" s="114"/>
      <c r="AB41" s="68"/>
      <c r="AC41" s="68"/>
      <c r="AD41" s="68"/>
      <c r="AE41" s="68"/>
      <c r="AF41" s="68"/>
      <c r="AG41" s="68"/>
      <c r="AH41" s="68"/>
      <c r="AI41" s="68"/>
      <c r="AJ41" s="68"/>
      <c r="AK41" s="68"/>
      <c r="AL41" s="68"/>
      <c r="AM41" s="68"/>
    </row>
    <row r="42" spans="1:39" s="109" customFormat="1" x14ac:dyDescent="0.25">
      <c r="A42" s="68"/>
      <c r="B42" s="113"/>
      <c r="C42" s="624"/>
      <c r="D42" s="120">
        <f t="shared" si="0"/>
        <v>42328</v>
      </c>
      <c r="E42" s="1"/>
      <c r="F42" s="1"/>
      <c r="G42" s="1"/>
      <c r="H42" s="1"/>
      <c r="I42" s="8"/>
      <c r="J42" s="8"/>
      <c r="K42" s="8"/>
      <c r="L42" s="8"/>
      <c r="M42" s="8"/>
      <c r="N42" s="8"/>
      <c r="O42" s="8"/>
      <c r="P42" s="8"/>
      <c r="Q42" s="8"/>
      <c r="R42" s="7"/>
      <c r="S42" s="7"/>
      <c r="T42" s="7"/>
      <c r="U42" s="9"/>
      <c r="V42" s="9"/>
      <c r="W42" s="7"/>
      <c r="X42" s="7"/>
      <c r="Y42" s="114"/>
      <c r="AB42" s="68"/>
      <c r="AC42" s="68"/>
      <c r="AD42" s="68"/>
      <c r="AE42" s="68"/>
      <c r="AF42" s="68"/>
      <c r="AG42" s="68"/>
      <c r="AH42" s="68"/>
      <c r="AI42" s="68"/>
      <c r="AJ42" s="68"/>
      <c r="AK42" s="68"/>
      <c r="AL42" s="68"/>
      <c r="AM42" s="68"/>
    </row>
    <row r="43" spans="1:39" s="109" customFormat="1" ht="15" hidden="1" customHeight="1" x14ac:dyDescent="0.25">
      <c r="A43" s="68"/>
      <c r="B43" s="113"/>
      <c r="C43" s="624"/>
      <c r="D43" s="120">
        <f t="shared" si="0"/>
        <v>42359</v>
      </c>
      <c r="E43" s="1"/>
      <c r="F43" s="1"/>
      <c r="G43" s="1"/>
      <c r="H43" s="1"/>
      <c r="I43" s="8"/>
      <c r="J43" s="8"/>
      <c r="K43" s="8"/>
      <c r="L43" s="8"/>
      <c r="M43" s="8"/>
      <c r="N43" s="8"/>
      <c r="O43" s="8"/>
      <c r="P43" s="8"/>
      <c r="Q43" s="8"/>
      <c r="R43" s="8"/>
      <c r="S43" s="7"/>
      <c r="T43" s="7"/>
      <c r="U43" s="9"/>
      <c r="V43" s="9"/>
      <c r="W43" s="7"/>
      <c r="X43" s="7"/>
      <c r="Y43" s="114"/>
      <c r="AB43" s="68"/>
      <c r="AC43" s="68"/>
      <c r="AD43" s="68"/>
      <c r="AE43" s="68"/>
      <c r="AF43" s="68"/>
      <c r="AG43" s="68"/>
      <c r="AH43" s="68"/>
      <c r="AI43" s="68"/>
      <c r="AJ43" s="68"/>
      <c r="AK43" s="68"/>
      <c r="AL43" s="68"/>
      <c r="AM43" s="68"/>
    </row>
    <row r="44" spans="1:39" s="109" customFormat="1" x14ac:dyDescent="0.25">
      <c r="A44" s="68"/>
      <c r="B44" s="113"/>
      <c r="C44" s="624"/>
      <c r="D44" s="120">
        <f t="shared" si="0"/>
        <v>42390</v>
      </c>
      <c r="E44" s="1"/>
      <c r="F44" s="1"/>
      <c r="G44" s="1"/>
      <c r="H44" s="1"/>
      <c r="I44" s="8"/>
      <c r="J44" s="8"/>
      <c r="K44" s="8"/>
      <c r="L44" s="8"/>
      <c r="M44" s="8"/>
      <c r="N44" s="8"/>
      <c r="O44" s="8"/>
      <c r="P44" s="8"/>
      <c r="Q44" s="8"/>
      <c r="R44" s="8"/>
      <c r="S44" s="7"/>
      <c r="T44" s="7"/>
      <c r="U44" s="9"/>
      <c r="V44" s="9"/>
      <c r="W44" s="7"/>
      <c r="X44" s="7"/>
      <c r="Y44" s="114"/>
      <c r="AB44" s="68"/>
      <c r="AC44" s="68"/>
      <c r="AD44" s="68"/>
      <c r="AE44" s="68"/>
      <c r="AF44" s="68"/>
      <c r="AG44" s="68"/>
      <c r="AH44" s="68"/>
      <c r="AI44" s="68"/>
      <c r="AJ44" s="68"/>
      <c r="AK44" s="68"/>
      <c r="AL44" s="68"/>
      <c r="AM44" s="68"/>
    </row>
    <row r="45" spans="1:39" s="109" customFormat="1" x14ac:dyDescent="0.25">
      <c r="A45" s="68"/>
      <c r="B45" s="113"/>
      <c r="C45" s="624"/>
      <c r="D45" s="120">
        <f t="shared" si="0"/>
        <v>42421</v>
      </c>
      <c r="E45" s="1"/>
      <c r="F45" s="1"/>
      <c r="G45" s="1"/>
      <c r="H45" s="1"/>
      <c r="I45" s="8"/>
      <c r="J45" s="8"/>
      <c r="K45" s="8"/>
      <c r="L45" s="8"/>
      <c r="M45" s="8"/>
      <c r="N45" s="8"/>
      <c r="O45" s="8"/>
      <c r="P45" s="8"/>
      <c r="Q45" s="8"/>
      <c r="R45" s="8"/>
      <c r="S45" s="8"/>
      <c r="T45" s="7"/>
      <c r="U45" s="9"/>
      <c r="V45" s="9"/>
      <c r="W45" s="7"/>
      <c r="X45" s="7"/>
      <c r="Y45" s="114"/>
      <c r="AB45" s="68"/>
      <c r="AC45" s="68"/>
      <c r="AD45" s="68"/>
      <c r="AE45" s="68"/>
      <c r="AF45" s="68"/>
      <c r="AG45" s="68"/>
      <c r="AH45" s="68"/>
      <c r="AI45" s="68"/>
      <c r="AJ45" s="68"/>
      <c r="AK45" s="68"/>
      <c r="AL45" s="68"/>
      <c r="AM45" s="68"/>
    </row>
    <row r="46" spans="1:39" s="109" customFormat="1" x14ac:dyDescent="0.25">
      <c r="A46" s="68"/>
      <c r="B46" s="113"/>
      <c r="C46" s="624"/>
      <c r="D46" s="120">
        <f t="shared" si="0"/>
        <v>42452</v>
      </c>
      <c r="E46" s="1"/>
      <c r="F46" s="1"/>
      <c r="G46" s="1"/>
      <c r="H46" s="1"/>
      <c r="I46" s="8"/>
      <c r="J46" s="8"/>
      <c r="K46" s="8"/>
      <c r="L46" s="8"/>
      <c r="M46" s="8"/>
      <c r="N46" s="8"/>
      <c r="O46" s="8"/>
      <c r="P46" s="8"/>
      <c r="Q46" s="8"/>
      <c r="R46" s="8"/>
      <c r="S46" s="8"/>
      <c r="T46" s="8"/>
      <c r="U46" s="9"/>
      <c r="V46" s="9"/>
      <c r="W46" s="7"/>
      <c r="X46" s="7"/>
      <c r="Y46" s="114"/>
      <c r="AB46" s="68"/>
      <c r="AC46" s="68"/>
      <c r="AD46" s="68"/>
      <c r="AE46" s="68"/>
      <c r="AF46" s="68"/>
      <c r="AG46" s="68"/>
      <c r="AH46" s="68"/>
      <c r="AI46" s="68"/>
      <c r="AJ46" s="68"/>
      <c r="AK46" s="68"/>
      <c r="AL46" s="68"/>
      <c r="AM46" s="68"/>
    </row>
    <row r="47" spans="1:39" s="109" customFormat="1" x14ac:dyDescent="0.25">
      <c r="A47" s="68"/>
      <c r="B47" s="113"/>
      <c r="C47" s="624"/>
      <c r="D47" s="120">
        <f t="shared" si="0"/>
        <v>42483</v>
      </c>
      <c r="E47" s="1"/>
      <c r="F47" s="1"/>
      <c r="G47" s="1"/>
      <c r="H47" s="1"/>
      <c r="I47" s="8"/>
      <c r="J47" s="8"/>
      <c r="K47" s="8"/>
      <c r="L47" s="8"/>
      <c r="M47" s="8"/>
      <c r="N47" s="8"/>
      <c r="O47" s="8"/>
      <c r="P47" s="8"/>
      <c r="Q47" s="8"/>
      <c r="R47" s="8"/>
      <c r="S47" s="8"/>
      <c r="T47" s="8"/>
      <c r="U47" s="174"/>
      <c r="V47" s="9"/>
      <c r="W47" s="7"/>
      <c r="X47" s="7"/>
      <c r="Y47" s="114"/>
      <c r="AB47" s="68"/>
      <c r="AC47" s="68"/>
      <c r="AD47" s="68"/>
      <c r="AE47" s="68"/>
      <c r="AF47" s="68"/>
      <c r="AG47" s="68"/>
      <c r="AH47" s="68"/>
      <c r="AI47" s="68"/>
      <c r="AJ47" s="68"/>
      <c r="AK47" s="68"/>
      <c r="AL47" s="68"/>
      <c r="AM47" s="68"/>
    </row>
    <row r="48" spans="1:39" s="109" customFormat="1" x14ac:dyDescent="0.25">
      <c r="A48" s="68"/>
      <c r="B48" s="113"/>
      <c r="C48" s="624"/>
      <c r="D48" s="120">
        <f t="shared" si="0"/>
        <v>42514</v>
      </c>
      <c r="E48" s="1"/>
      <c r="F48" s="1"/>
      <c r="G48" s="1"/>
      <c r="H48" s="1"/>
      <c r="I48" s="8"/>
      <c r="J48" s="8"/>
      <c r="K48" s="8"/>
      <c r="L48" s="8"/>
      <c r="M48" s="8"/>
      <c r="N48" s="8"/>
      <c r="O48" s="8"/>
      <c r="P48" s="8"/>
      <c r="Q48" s="8"/>
      <c r="R48" s="8"/>
      <c r="S48" s="8"/>
      <c r="T48" s="8"/>
      <c r="U48" s="174"/>
      <c r="V48" s="174"/>
      <c r="W48" s="7"/>
      <c r="X48" s="7"/>
      <c r="Y48" s="114"/>
      <c r="AB48" s="68"/>
      <c r="AC48" s="68"/>
      <c r="AD48" s="68"/>
      <c r="AE48" s="68"/>
      <c r="AF48" s="68"/>
      <c r="AG48" s="68"/>
      <c r="AH48" s="68"/>
      <c r="AI48" s="68"/>
      <c r="AJ48" s="68"/>
      <c r="AK48" s="68"/>
      <c r="AL48" s="68"/>
      <c r="AM48" s="68"/>
    </row>
    <row r="49" spans="1:39" s="109" customFormat="1" x14ac:dyDescent="0.25">
      <c r="A49" s="68"/>
      <c r="B49" s="113"/>
      <c r="C49" s="624"/>
      <c r="D49" s="120">
        <f t="shared" si="0"/>
        <v>42545</v>
      </c>
      <c r="E49" s="1"/>
      <c r="F49" s="1"/>
      <c r="G49" s="1"/>
      <c r="H49" s="1"/>
      <c r="I49" s="8"/>
      <c r="J49" s="8"/>
      <c r="K49" s="8"/>
      <c r="L49" s="8"/>
      <c r="M49" s="8"/>
      <c r="N49" s="8"/>
      <c r="O49" s="8"/>
      <c r="P49" s="8"/>
      <c r="Q49" s="8"/>
      <c r="R49" s="8"/>
      <c r="S49" s="8"/>
      <c r="T49" s="8"/>
      <c r="U49" s="174"/>
      <c r="V49" s="174"/>
      <c r="W49" s="8"/>
      <c r="X49" s="7"/>
      <c r="Y49" s="114"/>
      <c r="AB49" s="68"/>
      <c r="AC49" s="68"/>
      <c r="AD49" s="68"/>
      <c r="AE49" s="68"/>
      <c r="AF49" s="68"/>
      <c r="AG49" s="68"/>
      <c r="AH49" s="68"/>
      <c r="AI49" s="68"/>
      <c r="AJ49" s="68"/>
      <c r="AK49" s="68"/>
      <c r="AL49" s="68"/>
      <c r="AM49" s="68"/>
    </row>
    <row r="50" spans="1:39" s="109" customFormat="1" x14ac:dyDescent="0.25">
      <c r="A50" s="68"/>
      <c r="B50" s="113"/>
      <c r="C50" s="624"/>
      <c r="D50" s="120">
        <f t="shared" si="0"/>
        <v>42576</v>
      </c>
      <c r="E50" s="1"/>
      <c r="F50" s="1"/>
      <c r="G50" s="1"/>
      <c r="H50" s="1"/>
      <c r="I50" s="8"/>
      <c r="J50" s="8"/>
      <c r="K50" s="8"/>
      <c r="L50" s="8"/>
      <c r="M50" s="8"/>
      <c r="N50" s="8"/>
      <c r="O50" s="8"/>
      <c r="P50" s="8"/>
      <c r="Q50" s="8"/>
      <c r="R50" s="8"/>
      <c r="S50" s="8"/>
      <c r="T50" s="8"/>
      <c r="U50" s="174"/>
      <c r="V50" s="174"/>
      <c r="W50" s="8"/>
      <c r="X50" s="8"/>
      <c r="Y50" s="114"/>
      <c r="AB50" s="68"/>
      <c r="AC50" s="68"/>
      <c r="AD50" s="68"/>
      <c r="AE50" s="68"/>
      <c r="AF50" s="68"/>
      <c r="AG50" s="68"/>
      <c r="AH50" s="68"/>
      <c r="AI50" s="68"/>
      <c r="AJ50" s="68"/>
      <c r="AK50" s="68"/>
      <c r="AL50" s="68"/>
      <c r="AM50" s="68"/>
    </row>
    <row r="51" spans="1:39" s="109" customFormat="1" x14ac:dyDescent="0.25">
      <c r="A51" s="68"/>
      <c r="B51" s="113"/>
      <c r="C51" s="624"/>
      <c r="D51" s="120">
        <f t="shared" si="0"/>
        <v>42607</v>
      </c>
      <c r="E51" s="1"/>
      <c r="F51" s="1"/>
      <c r="G51" s="1"/>
      <c r="H51" s="1"/>
      <c r="I51" s="8"/>
      <c r="J51" s="8"/>
      <c r="K51" s="8"/>
      <c r="L51" s="8"/>
      <c r="M51" s="8"/>
      <c r="N51" s="8"/>
      <c r="O51" s="8"/>
      <c r="P51" s="8"/>
      <c r="Q51" s="8"/>
      <c r="R51" s="8"/>
      <c r="S51" s="8"/>
      <c r="T51" s="8"/>
      <c r="U51" s="174"/>
      <c r="V51" s="174"/>
      <c r="W51" s="8"/>
      <c r="X51" s="8"/>
      <c r="Y51" s="114"/>
      <c r="AB51" s="68"/>
      <c r="AC51" s="68"/>
      <c r="AD51" s="68"/>
      <c r="AE51" s="68"/>
      <c r="AF51" s="68"/>
      <c r="AG51" s="68"/>
      <c r="AH51" s="68"/>
      <c r="AI51" s="68"/>
      <c r="AJ51" s="68"/>
      <c r="AK51" s="68"/>
      <c r="AL51" s="68"/>
      <c r="AM51" s="68"/>
    </row>
    <row r="52" spans="1:39" s="109" customFormat="1" x14ac:dyDescent="0.25">
      <c r="A52" s="68"/>
      <c r="B52" s="113"/>
      <c r="C52" s="624"/>
      <c r="D52" s="120">
        <f t="shared" si="0"/>
        <v>42638</v>
      </c>
      <c r="E52" s="1"/>
      <c r="F52" s="1"/>
      <c r="G52" s="1"/>
      <c r="H52" s="1"/>
      <c r="I52" s="8"/>
      <c r="J52" s="8"/>
      <c r="K52" s="8"/>
      <c r="L52" s="8"/>
      <c r="M52" s="8"/>
      <c r="N52" s="8"/>
      <c r="O52" s="8"/>
      <c r="P52" s="8"/>
      <c r="Q52" s="8"/>
      <c r="R52" s="8"/>
      <c r="S52" s="8"/>
      <c r="T52" s="8"/>
      <c r="U52" s="174"/>
      <c r="V52" s="174"/>
      <c r="W52" s="8"/>
      <c r="X52" s="8"/>
      <c r="Y52" s="114"/>
      <c r="AB52" s="68"/>
      <c r="AC52" s="68"/>
      <c r="AD52" s="68"/>
      <c r="AE52" s="68"/>
      <c r="AF52" s="68"/>
      <c r="AG52" s="68"/>
      <c r="AH52" s="68"/>
      <c r="AI52" s="68"/>
      <c r="AJ52" s="68"/>
      <c r="AK52" s="68"/>
      <c r="AL52" s="68"/>
      <c r="AM52" s="68"/>
    </row>
    <row r="53" spans="1:39" s="109" customFormat="1" x14ac:dyDescent="0.25">
      <c r="A53" s="68"/>
      <c r="B53" s="113"/>
      <c r="C53" s="624"/>
      <c r="D53" s="120">
        <f t="shared" si="0"/>
        <v>42669</v>
      </c>
      <c r="E53" s="1"/>
      <c r="F53" s="1"/>
      <c r="G53" s="1"/>
      <c r="H53" s="1"/>
      <c r="I53" s="8"/>
      <c r="J53" s="8"/>
      <c r="K53" s="8"/>
      <c r="L53" s="8"/>
      <c r="M53" s="8"/>
      <c r="N53" s="8"/>
      <c r="O53" s="8"/>
      <c r="P53" s="8"/>
      <c r="Q53" s="8"/>
      <c r="R53" s="8"/>
      <c r="S53" s="8"/>
      <c r="T53" s="8"/>
      <c r="U53" s="174"/>
      <c r="V53" s="174"/>
      <c r="W53" s="8"/>
      <c r="X53" s="8"/>
      <c r="Y53" s="114"/>
      <c r="AB53" s="68"/>
      <c r="AC53" s="68"/>
      <c r="AD53" s="68"/>
      <c r="AE53" s="68"/>
      <c r="AF53" s="68"/>
      <c r="AG53" s="68"/>
      <c r="AH53" s="68"/>
      <c r="AI53" s="68"/>
      <c r="AJ53" s="68"/>
      <c r="AK53" s="68"/>
      <c r="AL53" s="68"/>
      <c r="AM53" s="68"/>
    </row>
    <row r="54" spans="1:39" s="109" customFormat="1" x14ac:dyDescent="0.25">
      <c r="A54" s="68"/>
      <c r="B54" s="113"/>
      <c r="C54" s="624"/>
      <c r="D54" s="120">
        <f t="shared" si="0"/>
        <v>42700</v>
      </c>
      <c r="E54" s="1"/>
      <c r="F54" s="1"/>
      <c r="G54" s="1"/>
      <c r="H54" s="1"/>
      <c r="I54" s="8"/>
      <c r="J54" s="8"/>
      <c r="K54" s="8"/>
      <c r="L54" s="8"/>
      <c r="M54" s="8"/>
      <c r="N54" s="8"/>
      <c r="O54" s="8"/>
      <c r="P54" s="8"/>
      <c r="Q54" s="8"/>
      <c r="R54" s="8"/>
      <c r="S54" s="8"/>
      <c r="T54" s="8"/>
      <c r="U54" s="174"/>
      <c r="V54" s="174"/>
      <c r="W54" s="8"/>
      <c r="X54" s="8"/>
      <c r="Y54" s="114"/>
      <c r="AB54" s="68"/>
      <c r="AC54" s="68"/>
      <c r="AD54" s="68"/>
      <c r="AE54" s="68"/>
      <c r="AF54" s="68"/>
      <c r="AG54" s="68"/>
      <c r="AH54" s="68"/>
      <c r="AI54" s="68"/>
      <c r="AJ54" s="68"/>
      <c r="AK54" s="68"/>
      <c r="AL54" s="68"/>
      <c r="AM54" s="68"/>
    </row>
    <row r="55" spans="1:39" s="109" customFormat="1" x14ac:dyDescent="0.25">
      <c r="A55" s="68"/>
      <c r="B55" s="113"/>
      <c r="C55" s="624"/>
      <c r="D55" s="120">
        <f t="shared" si="0"/>
        <v>42731</v>
      </c>
      <c r="E55" s="1"/>
      <c r="F55" s="1"/>
      <c r="G55" s="1"/>
      <c r="H55" s="1"/>
      <c r="I55" s="8"/>
      <c r="J55" s="8"/>
      <c r="K55" s="8"/>
      <c r="L55" s="8"/>
      <c r="M55" s="8"/>
      <c r="N55" s="8"/>
      <c r="O55" s="8"/>
      <c r="P55" s="8"/>
      <c r="Q55" s="8"/>
      <c r="R55" s="8"/>
      <c r="S55" s="8"/>
      <c r="T55" s="8"/>
      <c r="U55" s="174"/>
      <c r="V55" s="174"/>
      <c r="W55" s="8"/>
      <c r="X55" s="8"/>
      <c r="Y55" s="114"/>
      <c r="AB55" s="68"/>
      <c r="AC55" s="68"/>
      <c r="AD55" s="68"/>
      <c r="AE55" s="68"/>
      <c r="AF55" s="68"/>
      <c r="AG55" s="68"/>
      <c r="AH55" s="68"/>
      <c r="AI55" s="68"/>
      <c r="AJ55" s="68"/>
      <c r="AK55" s="68"/>
      <c r="AL55" s="68"/>
      <c r="AM55" s="68"/>
    </row>
    <row r="56" spans="1:39" s="109" customFormat="1" x14ac:dyDescent="0.25">
      <c r="A56" s="68"/>
      <c r="B56" s="113"/>
      <c r="C56" s="624"/>
      <c r="D56" s="120">
        <f t="shared" si="0"/>
        <v>42762</v>
      </c>
      <c r="E56" s="1"/>
      <c r="F56" s="1"/>
      <c r="G56" s="1"/>
      <c r="H56" s="1"/>
      <c r="I56" s="8"/>
      <c r="J56" s="8"/>
      <c r="K56" s="8"/>
      <c r="L56" s="8"/>
      <c r="M56" s="8"/>
      <c r="N56" s="8"/>
      <c r="O56" s="8"/>
      <c r="P56" s="8"/>
      <c r="Q56" s="8"/>
      <c r="R56" s="8"/>
      <c r="S56" s="8"/>
      <c r="T56" s="8"/>
      <c r="U56" s="174"/>
      <c r="V56" s="174"/>
      <c r="W56" s="8"/>
      <c r="X56" s="8"/>
      <c r="Y56" s="114"/>
      <c r="AB56" s="68"/>
      <c r="AC56" s="68"/>
      <c r="AD56" s="68"/>
      <c r="AE56" s="68"/>
      <c r="AF56" s="68"/>
      <c r="AG56" s="68"/>
      <c r="AH56" s="68"/>
      <c r="AI56" s="68"/>
      <c r="AJ56" s="68"/>
      <c r="AK56" s="68"/>
      <c r="AL56" s="68"/>
      <c r="AM56" s="68"/>
    </row>
    <row r="57" spans="1:39" s="109" customFormat="1" x14ac:dyDescent="0.25">
      <c r="A57" s="68"/>
      <c r="B57" s="113"/>
      <c r="C57" s="624"/>
      <c r="D57" s="120">
        <f t="shared" si="0"/>
        <v>42793</v>
      </c>
      <c r="E57" s="1"/>
      <c r="F57" s="1"/>
      <c r="G57" s="1"/>
      <c r="H57" s="1"/>
      <c r="I57" s="8"/>
      <c r="J57" s="8"/>
      <c r="K57" s="8"/>
      <c r="L57" s="8"/>
      <c r="M57" s="8"/>
      <c r="N57" s="8"/>
      <c r="O57" s="8"/>
      <c r="P57" s="8"/>
      <c r="Q57" s="8"/>
      <c r="R57" s="8"/>
      <c r="S57" s="8"/>
      <c r="T57" s="8"/>
      <c r="U57" s="174"/>
      <c r="V57" s="174"/>
      <c r="W57" s="8"/>
      <c r="X57" s="8"/>
      <c r="Y57" s="114"/>
      <c r="AB57" s="68"/>
      <c r="AC57" s="68"/>
      <c r="AD57" s="68"/>
      <c r="AE57" s="68"/>
      <c r="AF57" s="68"/>
      <c r="AG57" s="68"/>
      <c r="AH57" s="68"/>
      <c r="AI57" s="68"/>
      <c r="AJ57" s="68"/>
      <c r="AK57" s="68"/>
      <c r="AL57" s="68"/>
      <c r="AM57" s="68"/>
    </row>
    <row r="58" spans="1:39" s="109" customFormat="1" x14ac:dyDescent="0.25">
      <c r="A58" s="68"/>
      <c r="B58" s="113"/>
      <c r="C58" s="624"/>
      <c r="D58" s="120">
        <f t="shared" si="0"/>
        <v>42824</v>
      </c>
      <c r="E58" s="1"/>
      <c r="F58" s="1"/>
      <c r="G58" s="1"/>
      <c r="H58" s="1"/>
      <c r="I58" s="8"/>
      <c r="J58" s="8"/>
      <c r="K58" s="8"/>
      <c r="L58" s="8"/>
      <c r="M58" s="8"/>
      <c r="N58" s="8"/>
      <c r="O58" s="8"/>
      <c r="P58" s="8"/>
      <c r="Q58" s="8"/>
      <c r="R58" s="8"/>
      <c r="S58" s="8"/>
      <c r="T58" s="8"/>
      <c r="U58" s="174"/>
      <c r="V58" s="174"/>
      <c r="W58" s="8"/>
      <c r="X58" s="8"/>
      <c r="Y58" s="114"/>
      <c r="AB58" s="68"/>
      <c r="AC58" s="68"/>
      <c r="AD58" s="68"/>
      <c r="AE58" s="68"/>
      <c r="AF58" s="68"/>
      <c r="AG58" s="68"/>
      <c r="AH58" s="68"/>
      <c r="AI58" s="68"/>
      <c r="AJ58" s="68"/>
      <c r="AK58" s="68"/>
      <c r="AL58" s="68"/>
      <c r="AM58" s="68"/>
    </row>
    <row r="59" spans="1:39" s="109" customFormat="1" x14ac:dyDescent="0.25">
      <c r="A59" s="68"/>
      <c r="B59" s="113"/>
      <c r="C59" s="624"/>
      <c r="D59" s="120">
        <f t="shared" si="0"/>
        <v>42855</v>
      </c>
      <c r="E59" s="1"/>
      <c r="F59" s="1"/>
      <c r="G59" s="1"/>
      <c r="H59" s="1"/>
      <c r="I59" s="8"/>
      <c r="J59" s="8"/>
      <c r="K59" s="8"/>
      <c r="L59" s="8"/>
      <c r="M59" s="8"/>
      <c r="N59" s="8"/>
      <c r="O59" s="8"/>
      <c r="P59" s="8"/>
      <c r="Q59" s="8"/>
      <c r="R59" s="8"/>
      <c r="S59" s="8"/>
      <c r="T59" s="8"/>
      <c r="U59" s="174"/>
      <c r="V59" s="174"/>
      <c r="W59" s="8"/>
      <c r="X59" s="8"/>
      <c r="Y59" s="114"/>
      <c r="AB59" s="68"/>
      <c r="AC59" s="68"/>
      <c r="AD59" s="68"/>
      <c r="AE59" s="68"/>
      <c r="AF59" s="68"/>
      <c r="AG59" s="68"/>
      <c r="AH59" s="68"/>
      <c r="AI59" s="68"/>
      <c r="AJ59" s="68"/>
      <c r="AK59" s="68"/>
      <c r="AL59" s="68"/>
      <c r="AM59" s="68"/>
    </row>
    <row r="60" spans="1:39" s="109" customFormat="1" x14ac:dyDescent="0.25">
      <c r="A60" s="68"/>
      <c r="B60" s="113"/>
      <c r="C60" s="624"/>
      <c r="D60" s="120">
        <f t="shared" si="0"/>
        <v>42886</v>
      </c>
      <c r="E60" s="1"/>
      <c r="F60" s="1"/>
      <c r="G60" s="1"/>
      <c r="H60" s="1"/>
      <c r="I60" s="8"/>
      <c r="J60" s="8"/>
      <c r="K60" s="8"/>
      <c r="L60" s="8"/>
      <c r="M60" s="8"/>
      <c r="N60" s="8"/>
      <c r="O60" s="8"/>
      <c r="P60" s="8"/>
      <c r="Q60" s="8"/>
      <c r="R60" s="8"/>
      <c r="S60" s="8"/>
      <c r="T60" s="8"/>
      <c r="U60" s="174"/>
      <c r="V60" s="174"/>
      <c r="W60" s="8"/>
      <c r="X60" s="8"/>
      <c r="Y60" s="114"/>
      <c r="AB60" s="68"/>
      <c r="AC60" s="68"/>
      <c r="AD60" s="68"/>
      <c r="AE60" s="68"/>
      <c r="AF60" s="68"/>
      <c r="AG60" s="68"/>
      <c r="AH60" s="68"/>
      <c r="AI60" s="68"/>
      <c r="AJ60" s="68"/>
      <c r="AK60" s="68"/>
      <c r="AL60" s="68"/>
      <c r="AM60" s="68"/>
    </row>
    <row r="61" spans="1:39" s="109" customFormat="1" x14ac:dyDescent="0.25">
      <c r="A61" s="68"/>
      <c r="B61" s="113"/>
      <c r="C61" s="624"/>
      <c r="D61" s="120">
        <f>D60+30</f>
        <v>42916</v>
      </c>
      <c r="E61" s="1"/>
      <c r="F61" s="1"/>
      <c r="G61" s="1"/>
      <c r="H61" s="1"/>
      <c r="I61" s="8"/>
      <c r="J61" s="8"/>
      <c r="K61" s="8"/>
      <c r="L61" s="8"/>
      <c r="M61" s="8"/>
      <c r="N61" s="8"/>
      <c r="O61" s="8"/>
      <c r="P61" s="8"/>
      <c r="Q61" s="8"/>
      <c r="R61" s="8"/>
      <c r="S61" s="8"/>
      <c r="T61" s="8"/>
      <c r="U61" s="174"/>
      <c r="V61" s="174"/>
      <c r="W61" s="8"/>
      <c r="X61" s="8"/>
      <c r="Y61" s="114"/>
      <c r="AB61" s="68"/>
      <c r="AC61" s="68"/>
      <c r="AD61" s="68"/>
      <c r="AE61" s="68"/>
      <c r="AF61" s="68"/>
      <c r="AG61" s="68"/>
      <c r="AH61" s="68"/>
      <c r="AI61" s="68"/>
      <c r="AJ61" s="68"/>
      <c r="AK61" s="68"/>
      <c r="AL61" s="68"/>
      <c r="AM61" s="68"/>
    </row>
    <row r="62" spans="1:39" s="109" customFormat="1" x14ac:dyDescent="0.25">
      <c r="A62" s="68"/>
      <c r="B62" s="113"/>
      <c r="C62" s="624"/>
      <c r="D62" s="120">
        <f t="shared" si="0"/>
        <v>42947</v>
      </c>
      <c r="E62" s="1"/>
      <c r="F62" s="1"/>
      <c r="G62" s="1"/>
      <c r="H62" s="1"/>
      <c r="I62" s="8"/>
      <c r="J62" s="8"/>
      <c r="K62" s="8"/>
      <c r="L62" s="8"/>
      <c r="M62" s="8"/>
      <c r="N62" s="8"/>
      <c r="O62" s="8"/>
      <c r="P62" s="8"/>
      <c r="Q62" s="8"/>
      <c r="R62" s="8"/>
      <c r="S62" s="8"/>
      <c r="T62" s="8"/>
      <c r="U62" s="174"/>
      <c r="V62" s="174"/>
      <c r="W62" s="8"/>
      <c r="X62" s="8"/>
      <c r="Y62" s="114"/>
      <c r="AB62" s="68"/>
      <c r="AC62" s="68"/>
      <c r="AD62" s="68"/>
      <c r="AE62" s="68"/>
      <c r="AF62" s="68"/>
      <c r="AG62" s="68"/>
      <c r="AH62" s="68"/>
      <c r="AI62" s="68"/>
      <c r="AJ62" s="68"/>
      <c r="AK62" s="68"/>
      <c r="AL62" s="68"/>
      <c r="AM62" s="68"/>
    </row>
    <row r="63" spans="1:39" s="109" customFormat="1" x14ac:dyDescent="0.25">
      <c r="A63" s="68"/>
      <c r="B63" s="113"/>
      <c r="C63" s="624"/>
      <c r="D63" s="120">
        <f t="shared" si="0"/>
        <v>42978</v>
      </c>
      <c r="E63" s="1"/>
      <c r="F63" s="1"/>
      <c r="G63" s="1"/>
      <c r="H63" s="1"/>
      <c r="I63" s="8"/>
      <c r="J63" s="8"/>
      <c r="K63" s="8"/>
      <c r="L63" s="8"/>
      <c r="M63" s="8"/>
      <c r="N63" s="8"/>
      <c r="O63" s="8"/>
      <c r="P63" s="8"/>
      <c r="Q63" s="8"/>
      <c r="R63" s="8"/>
      <c r="S63" s="8"/>
      <c r="T63" s="8"/>
      <c r="U63" s="174"/>
      <c r="V63" s="174"/>
      <c r="W63" s="8"/>
      <c r="X63" s="8"/>
      <c r="Y63" s="114"/>
      <c r="AB63" s="68"/>
      <c r="AC63" s="68"/>
      <c r="AD63" s="68"/>
      <c r="AE63" s="68"/>
      <c r="AF63" s="68"/>
      <c r="AG63" s="68"/>
      <c r="AH63" s="68"/>
      <c r="AI63" s="68"/>
      <c r="AJ63" s="68"/>
      <c r="AK63" s="68"/>
      <c r="AL63" s="68"/>
      <c r="AM63" s="68"/>
    </row>
    <row r="64" spans="1:39" s="109" customFormat="1" x14ac:dyDescent="0.25">
      <c r="A64" s="68"/>
      <c r="B64" s="113"/>
      <c r="C64" s="624"/>
      <c r="D64" s="120">
        <f>D63+30</f>
        <v>43008</v>
      </c>
      <c r="E64" s="1"/>
      <c r="F64" s="1"/>
      <c r="G64" s="1"/>
      <c r="H64" s="1"/>
      <c r="I64" s="8"/>
      <c r="J64" s="8"/>
      <c r="K64" s="8"/>
      <c r="L64" s="8"/>
      <c r="M64" s="8"/>
      <c r="N64" s="8"/>
      <c r="O64" s="8"/>
      <c r="P64" s="8"/>
      <c r="Q64" s="8"/>
      <c r="R64" s="8"/>
      <c r="S64" s="8"/>
      <c r="T64" s="8"/>
      <c r="U64" s="174"/>
      <c r="V64" s="174"/>
      <c r="W64" s="8"/>
      <c r="X64" s="8"/>
      <c r="Y64" s="114"/>
      <c r="AB64" s="68"/>
      <c r="AC64" s="68"/>
      <c r="AD64" s="68"/>
      <c r="AE64" s="68"/>
      <c r="AF64" s="68"/>
      <c r="AG64" s="68"/>
      <c r="AH64" s="68"/>
      <c r="AI64" s="68"/>
      <c r="AJ64" s="68"/>
      <c r="AK64" s="68"/>
      <c r="AL64" s="68"/>
      <c r="AM64" s="68"/>
    </row>
    <row r="65" spans="1:39" s="109" customFormat="1" x14ac:dyDescent="0.25">
      <c r="A65" s="68"/>
      <c r="B65" s="113"/>
      <c r="C65" s="624"/>
      <c r="D65" s="120">
        <f>D64+30</f>
        <v>43038</v>
      </c>
      <c r="E65" s="1"/>
      <c r="F65" s="1"/>
      <c r="G65" s="1"/>
      <c r="H65" s="1"/>
      <c r="I65" s="8"/>
      <c r="J65" s="8"/>
      <c r="K65" s="8"/>
      <c r="L65" s="8"/>
      <c r="M65" s="8"/>
      <c r="N65" s="8"/>
      <c r="O65" s="8"/>
      <c r="P65" s="8"/>
      <c r="Q65" s="8"/>
      <c r="R65" s="8"/>
      <c r="S65" s="8"/>
      <c r="T65" s="8"/>
      <c r="U65" s="174"/>
      <c r="V65" s="174"/>
      <c r="W65" s="8"/>
      <c r="X65" s="8"/>
      <c r="Y65" s="114"/>
      <c r="AB65" s="68"/>
      <c r="AC65" s="68"/>
      <c r="AD65" s="68"/>
      <c r="AE65" s="68"/>
      <c r="AF65" s="68"/>
      <c r="AG65" s="68"/>
      <c r="AH65" s="68"/>
      <c r="AI65" s="68"/>
      <c r="AJ65" s="68"/>
      <c r="AK65" s="68"/>
      <c r="AL65" s="68"/>
      <c r="AM65" s="68"/>
    </row>
    <row r="66" spans="1:39" s="109" customFormat="1" x14ac:dyDescent="0.25">
      <c r="A66" s="68"/>
      <c r="B66" s="113"/>
      <c r="C66" s="624"/>
      <c r="D66" s="120">
        <f t="shared" ref="D66:D77" si="1">D65+30</f>
        <v>43068</v>
      </c>
      <c r="E66" s="1"/>
      <c r="F66" s="1"/>
      <c r="G66" s="1"/>
      <c r="H66" s="1"/>
      <c r="I66" s="8"/>
      <c r="J66" s="8"/>
      <c r="K66" s="8"/>
      <c r="L66" s="8"/>
      <c r="M66" s="8"/>
      <c r="N66" s="8"/>
      <c r="O66" s="8"/>
      <c r="P66" s="8"/>
      <c r="Q66" s="8"/>
      <c r="R66" s="8"/>
      <c r="S66" s="8"/>
      <c r="T66" s="8"/>
      <c r="U66" s="174"/>
      <c r="V66" s="174"/>
      <c r="W66" s="8"/>
      <c r="X66" s="8"/>
      <c r="Y66" s="114"/>
      <c r="AB66" s="68"/>
      <c r="AC66" s="68"/>
      <c r="AD66" s="68"/>
      <c r="AE66" s="68"/>
      <c r="AF66" s="68"/>
      <c r="AG66" s="68"/>
      <c r="AH66" s="68"/>
      <c r="AI66" s="68"/>
      <c r="AJ66" s="68"/>
      <c r="AK66" s="68"/>
      <c r="AL66" s="68"/>
      <c r="AM66" s="68"/>
    </row>
    <row r="67" spans="1:39" s="109" customFormat="1" x14ac:dyDescent="0.25">
      <c r="A67" s="68"/>
      <c r="B67" s="113"/>
      <c r="C67" s="624"/>
      <c r="D67" s="120">
        <f t="shared" si="1"/>
        <v>43098</v>
      </c>
      <c r="E67" s="1"/>
      <c r="F67" s="1"/>
      <c r="G67" s="1"/>
      <c r="H67" s="1"/>
      <c r="I67" s="8"/>
      <c r="J67" s="8"/>
      <c r="K67" s="8"/>
      <c r="L67" s="8"/>
      <c r="M67" s="8"/>
      <c r="N67" s="8"/>
      <c r="O67" s="8"/>
      <c r="P67" s="8"/>
      <c r="Q67" s="8"/>
      <c r="R67" s="8"/>
      <c r="S67" s="8"/>
      <c r="T67" s="8"/>
      <c r="U67" s="174"/>
      <c r="V67" s="174"/>
      <c r="W67" s="8"/>
      <c r="X67" s="8"/>
      <c r="Y67" s="114"/>
      <c r="AB67" s="68"/>
      <c r="AC67" s="68"/>
      <c r="AD67" s="68"/>
      <c r="AE67" s="68"/>
      <c r="AF67" s="68"/>
      <c r="AG67" s="68"/>
      <c r="AH67" s="68"/>
      <c r="AI67" s="68"/>
      <c r="AJ67" s="68"/>
      <c r="AK67" s="68"/>
      <c r="AL67" s="68"/>
      <c r="AM67" s="68"/>
    </row>
    <row r="68" spans="1:39" s="109" customFormat="1" x14ac:dyDescent="0.25">
      <c r="A68" s="68"/>
      <c r="B68" s="113"/>
      <c r="C68" s="624"/>
      <c r="D68" s="120">
        <f t="shared" si="1"/>
        <v>43128</v>
      </c>
      <c r="E68" s="1"/>
      <c r="F68" s="1"/>
      <c r="G68" s="1"/>
      <c r="H68" s="1"/>
      <c r="I68" s="8"/>
      <c r="J68" s="8"/>
      <c r="K68" s="8"/>
      <c r="L68" s="8"/>
      <c r="M68" s="8"/>
      <c r="N68" s="8"/>
      <c r="O68" s="8"/>
      <c r="P68" s="8"/>
      <c r="Q68" s="8"/>
      <c r="R68" s="8"/>
      <c r="S68" s="8"/>
      <c r="T68" s="8"/>
      <c r="U68" s="174"/>
      <c r="V68" s="174"/>
      <c r="W68" s="8"/>
      <c r="X68" s="8"/>
      <c r="Y68" s="114"/>
      <c r="AB68" s="68"/>
      <c r="AC68" s="68"/>
      <c r="AD68" s="68"/>
      <c r="AE68" s="68"/>
      <c r="AF68" s="68"/>
      <c r="AG68" s="68"/>
      <c r="AH68" s="68"/>
      <c r="AI68" s="68"/>
      <c r="AJ68" s="68"/>
      <c r="AK68" s="68"/>
      <c r="AL68" s="68"/>
      <c r="AM68" s="68"/>
    </row>
    <row r="69" spans="1:39" s="109" customFormat="1" x14ac:dyDescent="0.25">
      <c r="A69" s="68"/>
      <c r="B69" s="113"/>
      <c r="C69" s="624"/>
      <c r="D69" s="120">
        <f t="shared" si="1"/>
        <v>43158</v>
      </c>
      <c r="E69" s="1"/>
      <c r="F69" s="1"/>
      <c r="G69" s="1"/>
      <c r="H69" s="1"/>
      <c r="I69" s="8"/>
      <c r="J69" s="8"/>
      <c r="K69" s="8"/>
      <c r="L69" s="8"/>
      <c r="M69" s="8"/>
      <c r="N69" s="8"/>
      <c r="O69" s="8"/>
      <c r="P69" s="8"/>
      <c r="Q69" s="8"/>
      <c r="R69" s="8"/>
      <c r="S69" s="8"/>
      <c r="T69" s="8"/>
      <c r="U69" s="174"/>
      <c r="V69" s="174"/>
      <c r="W69" s="8"/>
      <c r="X69" s="8"/>
      <c r="Y69" s="114"/>
      <c r="AB69" s="68"/>
      <c r="AC69" s="68"/>
      <c r="AD69" s="68"/>
      <c r="AE69" s="68"/>
      <c r="AF69" s="68"/>
      <c r="AG69" s="68"/>
      <c r="AH69" s="68"/>
      <c r="AI69" s="68"/>
      <c r="AJ69" s="68"/>
      <c r="AK69" s="68"/>
      <c r="AL69" s="68"/>
      <c r="AM69" s="68"/>
    </row>
    <row r="70" spans="1:39" s="109" customFormat="1" x14ac:dyDescent="0.25">
      <c r="A70" s="68"/>
      <c r="B70" s="113"/>
      <c r="C70" s="624"/>
      <c r="D70" s="120">
        <f t="shared" si="1"/>
        <v>43188</v>
      </c>
      <c r="E70" s="1"/>
      <c r="F70" s="1"/>
      <c r="G70" s="1"/>
      <c r="H70" s="1"/>
      <c r="I70" s="8"/>
      <c r="J70" s="8"/>
      <c r="K70" s="8"/>
      <c r="L70" s="8"/>
      <c r="M70" s="8"/>
      <c r="N70" s="8"/>
      <c r="O70" s="8"/>
      <c r="P70" s="8"/>
      <c r="Q70" s="8"/>
      <c r="R70" s="8"/>
      <c r="S70" s="8"/>
      <c r="T70" s="8"/>
      <c r="U70" s="174"/>
      <c r="V70" s="174"/>
      <c r="W70" s="8"/>
      <c r="X70" s="8"/>
      <c r="Y70" s="114"/>
      <c r="AB70" s="68"/>
      <c r="AC70" s="68"/>
      <c r="AD70" s="68"/>
      <c r="AE70" s="68"/>
      <c r="AF70" s="68"/>
      <c r="AG70" s="68"/>
      <c r="AH70" s="68"/>
      <c r="AI70" s="68"/>
      <c r="AJ70" s="68"/>
      <c r="AK70" s="68"/>
      <c r="AL70" s="68"/>
      <c r="AM70" s="68"/>
    </row>
    <row r="71" spans="1:39" s="109" customFormat="1" x14ac:dyDescent="0.25">
      <c r="A71" s="68"/>
      <c r="B71" s="113"/>
      <c r="C71" s="624"/>
      <c r="D71" s="120">
        <f t="shared" si="1"/>
        <v>43218</v>
      </c>
      <c r="E71" s="1"/>
      <c r="F71" s="1"/>
      <c r="G71" s="1"/>
      <c r="H71" s="1"/>
      <c r="I71" s="8"/>
      <c r="J71" s="8"/>
      <c r="K71" s="8"/>
      <c r="L71" s="8"/>
      <c r="M71" s="8"/>
      <c r="N71" s="8"/>
      <c r="O71" s="8"/>
      <c r="P71" s="8"/>
      <c r="Q71" s="8"/>
      <c r="R71" s="8"/>
      <c r="S71" s="8"/>
      <c r="T71" s="8"/>
      <c r="U71" s="174"/>
      <c r="V71" s="174"/>
      <c r="W71" s="8"/>
      <c r="X71" s="8"/>
      <c r="Y71" s="114"/>
      <c r="AB71" s="68"/>
      <c r="AC71" s="68"/>
      <c r="AD71" s="68"/>
      <c r="AE71" s="68"/>
      <c r="AF71" s="68"/>
      <c r="AG71" s="68"/>
      <c r="AH71" s="68"/>
      <c r="AI71" s="68"/>
      <c r="AJ71" s="68"/>
      <c r="AK71" s="68"/>
      <c r="AL71" s="68"/>
      <c r="AM71" s="68"/>
    </row>
    <row r="72" spans="1:39" s="109" customFormat="1" x14ac:dyDescent="0.25">
      <c r="A72" s="68"/>
      <c r="B72" s="113"/>
      <c r="C72" s="624"/>
      <c r="D72" s="120">
        <f t="shared" si="1"/>
        <v>43248</v>
      </c>
      <c r="E72" s="1"/>
      <c r="F72" s="1"/>
      <c r="G72" s="1"/>
      <c r="H72" s="1"/>
      <c r="I72" s="8"/>
      <c r="J72" s="8"/>
      <c r="K72" s="8"/>
      <c r="L72" s="8"/>
      <c r="M72" s="8"/>
      <c r="N72" s="8"/>
      <c r="O72" s="8"/>
      <c r="P72" s="8"/>
      <c r="Q72" s="8"/>
      <c r="R72" s="8"/>
      <c r="S72" s="8"/>
      <c r="T72" s="8"/>
      <c r="U72" s="174"/>
      <c r="V72" s="174"/>
      <c r="W72" s="8"/>
      <c r="X72" s="8"/>
      <c r="Y72" s="114"/>
      <c r="AB72" s="68"/>
      <c r="AC72" s="68"/>
      <c r="AD72" s="68"/>
      <c r="AE72" s="68"/>
      <c r="AF72" s="68"/>
      <c r="AG72" s="68"/>
      <c r="AH72" s="68"/>
      <c r="AI72" s="68"/>
      <c r="AJ72" s="68"/>
      <c r="AK72" s="68"/>
      <c r="AL72" s="68"/>
      <c r="AM72" s="68"/>
    </row>
    <row r="73" spans="1:39" s="109" customFormat="1" x14ac:dyDescent="0.25">
      <c r="A73" s="68"/>
      <c r="B73" s="113"/>
      <c r="C73" s="624"/>
      <c r="D73" s="120">
        <f t="shared" si="1"/>
        <v>43278</v>
      </c>
      <c r="E73" s="1"/>
      <c r="F73" s="1"/>
      <c r="G73" s="1"/>
      <c r="H73" s="1"/>
      <c r="I73" s="8"/>
      <c r="J73" s="8"/>
      <c r="K73" s="8"/>
      <c r="L73" s="8"/>
      <c r="M73" s="8"/>
      <c r="N73" s="8"/>
      <c r="O73" s="8"/>
      <c r="P73" s="8"/>
      <c r="Q73" s="8"/>
      <c r="R73" s="8"/>
      <c r="S73" s="8"/>
      <c r="T73" s="8"/>
      <c r="U73" s="174"/>
      <c r="V73" s="174"/>
      <c r="W73" s="8"/>
      <c r="X73" s="8"/>
      <c r="Y73" s="114"/>
      <c r="AB73" s="68"/>
      <c r="AC73" s="68"/>
      <c r="AD73" s="68"/>
      <c r="AE73" s="68"/>
      <c r="AF73" s="68"/>
      <c r="AG73" s="68"/>
      <c r="AH73" s="68"/>
      <c r="AI73" s="68"/>
      <c r="AJ73" s="68"/>
      <c r="AK73" s="68"/>
      <c r="AL73" s="68"/>
      <c r="AM73" s="68"/>
    </row>
    <row r="74" spans="1:39" s="109" customFormat="1" x14ac:dyDescent="0.25">
      <c r="A74" s="68"/>
      <c r="B74" s="113"/>
      <c r="C74" s="624"/>
      <c r="D74" s="120">
        <f t="shared" si="1"/>
        <v>43308</v>
      </c>
      <c r="E74" s="1"/>
      <c r="F74" s="1"/>
      <c r="G74" s="1"/>
      <c r="H74" s="1"/>
      <c r="I74" s="8"/>
      <c r="J74" s="8"/>
      <c r="K74" s="8"/>
      <c r="L74" s="8"/>
      <c r="M74" s="8"/>
      <c r="N74" s="8"/>
      <c r="O74" s="8"/>
      <c r="P74" s="8"/>
      <c r="Q74" s="8"/>
      <c r="R74" s="8"/>
      <c r="S74" s="8"/>
      <c r="T74" s="8"/>
      <c r="U74" s="174"/>
      <c r="V74" s="174"/>
      <c r="W74" s="8"/>
      <c r="X74" s="8"/>
      <c r="Y74" s="114"/>
      <c r="AB74" s="68"/>
      <c r="AC74" s="68"/>
      <c r="AD74" s="68"/>
      <c r="AE74" s="68"/>
      <c r="AF74" s="68"/>
      <c r="AG74" s="68"/>
      <c r="AH74" s="68"/>
      <c r="AI74" s="68"/>
      <c r="AJ74" s="68"/>
      <c r="AK74" s="68"/>
      <c r="AL74" s="68"/>
      <c r="AM74" s="68"/>
    </row>
    <row r="75" spans="1:39" s="109" customFormat="1" x14ac:dyDescent="0.25">
      <c r="A75" s="68"/>
      <c r="B75" s="113"/>
      <c r="C75" s="624"/>
      <c r="D75" s="120">
        <f t="shared" si="1"/>
        <v>43338</v>
      </c>
      <c r="E75" s="1"/>
      <c r="F75" s="1"/>
      <c r="G75" s="1"/>
      <c r="H75" s="1"/>
      <c r="I75" s="8"/>
      <c r="J75" s="8"/>
      <c r="K75" s="8"/>
      <c r="L75" s="8"/>
      <c r="M75" s="8"/>
      <c r="N75" s="8"/>
      <c r="O75" s="8"/>
      <c r="P75" s="8"/>
      <c r="Q75" s="8"/>
      <c r="R75" s="8"/>
      <c r="S75" s="8"/>
      <c r="T75" s="8"/>
      <c r="U75" s="174"/>
      <c r="V75" s="174"/>
      <c r="W75" s="8"/>
      <c r="X75" s="8"/>
      <c r="Y75" s="114"/>
      <c r="AB75" s="68"/>
      <c r="AC75" s="68"/>
      <c r="AD75" s="68"/>
      <c r="AE75" s="68"/>
      <c r="AF75" s="68"/>
      <c r="AG75" s="68"/>
      <c r="AH75" s="68"/>
      <c r="AI75" s="68"/>
      <c r="AJ75" s="68"/>
      <c r="AK75" s="68"/>
      <c r="AL75" s="68"/>
      <c r="AM75" s="68"/>
    </row>
    <row r="76" spans="1:39" s="109" customFormat="1" x14ac:dyDescent="0.25">
      <c r="A76" s="68"/>
      <c r="B76" s="113"/>
      <c r="C76" s="624"/>
      <c r="D76" s="120">
        <f t="shared" si="1"/>
        <v>43368</v>
      </c>
      <c r="E76" s="1"/>
      <c r="F76" s="1"/>
      <c r="G76" s="1"/>
      <c r="H76" s="1"/>
      <c r="I76" s="8"/>
      <c r="J76" s="8"/>
      <c r="K76" s="8"/>
      <c r="L76" s="8"/>
      <c r="M76" s="8"/>
      <c r="N76" s="8"/>
      <c r="O76" s="8"/>
      <c r="P76" s="8"/>
      <c r="Q76" s="8"/>
      <c r="R76" s="8"/>
      <c r="S76" s="8"/>
      <c r="T76" s="8"/>
      <c r="U76" s="174"/>
      <c r="V76" s="174"/>
      <c r="W76" s="8"/>
      <c r="X76" s="8"/>
      <c r="Y76" s="114"/>
      <c r="AB76" s="68"/>
      <c r="AC76" s="68"/>
      <c r="AD76" s="68"/>
      <c r="AE76" s="68"/>
      <c r="AF76" s="68"/>
      <c r="AG76" s="68"/>
      <c r="AH76" s="68"/>
      <c r="AI76" s="68"/>
      <c r="AJ76" s="68"/>
      <c r="AK76" s="68"/>
      <c r="AL76" s="68"/>
      <c r="AM76" s="68"/>
    </row>
    <row r="77" spans="1:39" s="109" customFormat="1" x14ac:dyDescent="0.25">
      <c r="A77" s="68"/>
      <c r="B77" s="113"/>
      <c r="C77" s="624"/>
      <c r="D77" s="120">
        <f t="shared" si="1"/>
        <v>43398</v>
      </c>
      <c r="E77" s="1"/>
      <c r="F77" s="1"/>
      <c r="G77" s="1"/>
      <c r="H77" s="1"/>
      <c r="I77" s="8"/>
      <c r="J77" s="8"/>
      <c r="K77" s="8"/>
      <c r="L77" s="8"/>
      <c r="M77" s="8"/>
      <c r="N77" s="8"/>
      <c r="O77" s="8"/>
      <c r="P77" s="8"/>
      <c r="Q77" s="8"/>
      <c r="R77" s="8"/>
      <c r="S77" s="8"/>
      <c r="T77" s="8"/>
      <c r="U77" s="174"/>
      <c r="V77" s="174"/>
      <c r="W77" s="8"/>
      <c r="X77" s="8"/>
      <c r="Y77" s="114"/>
      <c r="AB77" s="68"/>
      <c r="AC77" s="68"/>
      <c r="AD77" s="68"/>
      <c r="AE77" s="68"/>
      <c r="AF77" s="68"/>
      <c r="AG77" s="68"/>
      <c r="AH77" s="68"/>
      <c r="AI77" s="68"/>
      <c r="AJ77" s="68"/>
      <c r="AK77" s="68"/>
      <c r="AL77" s="68"/>
      <c r="AM77" s="68"/>
    </row>
    <row r="78" spans="1:39" s="109" customFormat="1" x14ac:dyDescent="0.25">
      <c r="A78" s="68"/>
      <c r="B78" s="113"/>
      <c r="C78" s="67"/>
      <c r="D78" s="103" t="s">
        <v>73</v>
      </c>
      <c r="E78" s="121">
        <f>SUM(E10:E77)</f>
        <v>0</v>
      </c>
      <c r="F78" s="121">
        <f t="shared" ref="F78:X78" si="2">SUM(F10:F77)</f>
        <v>0</v>
      </c>
      <c r="G78" s="121">
        <f t="shared" si="2"/>
        <v>0</v>
      </c>
      <c r="H78" s="121">
        <f t="shared" si="2"/>
        <v>0</v>
      </c>
      <c r="I78" s="121">
        <f t="shared" si="2"/>
        <v>0</v>
      </c>
      <c r="J78" s="121">
        <f t="shared" si="2"/>
        <v>0</v>
      </c>
      <c r="K78" s="121">
        <f t="shared" si="2"/>
        <v>0</v>
      </c>
      <c r="L78" s="121">
        <f t="shared" si="2"/>
        <v>0</v>
      </c>
      <c r="M78" s="121">
        <f t="shared" si="2"/>
        <v>0</v>
      </c>
      <c r="N78" s="121">
        <f t="shared" si="2"/>
        <v>0</v>
      </c>
      <c r="O78" s="121">
        <f t="shared" si="2"/>
        <v>0</v>
      </c>
      <c r="P78" s="121">
        <f t="shared" si="2"/>
        <v>0</v>
      </c>
      <c r="Q78" s="121">
        <f t="shared" si="2"/>
        <v>0</v>
      </c>
      <c r="R78" s="121">
        <f t="shared" si="2"/>
        <v>0</v>
      </c>
      <c r="S78" s="121">
        <f t="shared" si="2"/>
        <v>0</v>
      </c>
      <c r="T78" s="121">
        <f t="shared" si="2"/>
        <v>0</v>
      </c>
      <c r="U78" s="121">
        <f t="shared" si="2"/>
        <v>0</v>
      </c>
      <c r="V78" s="121">
        <f t="shared" si="2"/>
        <v>0</v>
      </c>
      <c r="W78" s="121">
        <f t="shared" si="2"/>
        <v>0</v>
      </c>
      <c r="X78" s="121">
        <f t="shared" si="2"/>
        <v>0</v>
      </c>
      <c r="Y78" s="114"/>
      <c r="AB78" s="68"/>
      <c r="AC78" s="68"/>
      <c r="AD78" s="68"/>
      <c r="AE78" s="68"/>
      <c r="AF78" s="68"/>
      <c r="AG78" s="68"/>
      <c r="AH78" s="68"/>
      <c r="AI78" s="68"/>
      <c r="AJ78" s="68"/>
      <c r="AK78" s="68"/>
      <c r="AL78" s="68"/>
      <c r="AM78" s="68"/>
    </row>
    <row r="79" spans="1:39" s="109" customFormat="1" hidden="1" x14ac:dyDescent="0.25">
      <c r="A79" s="68"/>
      <c r="B79" s="113"/>
      <c r="C79" s="67"/>
      <c r="D79" s="67"/>
      <c r="E79" s="122" t="s">
        <v>173</v>
      </c>
      <c r="F79" s="122"/>
      <c r="G79" s="122"/>
      <c r="H79" s="122"/>
      <c r="I79" s="123">
        <f>SUM(I14:I25)+I26*0.95+I27*0.9+I28*0.85+I29*0.8+I30*0.75+I31*0.7+I32*0.65+0.6*I33+SUM(I34:I41)*0.6</f>
        <v>0</v>
      </c>
      <c r="J79" s="123">
        <f>SUM(J15:J26)+J27*0.95+J28*0.9+J29*0.85+J30*0.8+J31*0.75+J32*0.7+J33*0.65+0.6*J34+SUM(J35:J41)*0.6</f>
        <v>0</v>
      </c>
      <c r="K79" s="123">
        <f>SUM(K16:K27)+K28*0.95+K29*0.9+K30*0.85+K31*0.8+K32*0.75+K33*0.7+K34*0.65+0.6*K35+SUM(K36:K41)*0.6</f>
        <v>0</v>
      </c>
      <c r="L79" s="123"/>
      <c r="M79" s="123"/>
      <c r="N79" s="123"/>
      <c r="O79" s="123"/>
      <c r="P79" s="123"/>
      <c r="Q79" s="123"/>
      <c r="R79" s="123"/>
      <c r="S79" s="123"/>
      <c r="T79" s="123"/>
      <c r="U79" s="123"/>
      <c r="V79" s="123"/>
      <c r="W79" s="123"/>
      <c r="X79" s="123"/>
      <c r="Y79" s="114"/>
      <c r="AB79" s="68"/>
      <c r="AC79" s="68"/>
      <c r="AD79" s="68"/>
      <c r="AE79" s="68"/>
      <c r="AF79" s="68"/>
      <c r="AG79" s="68"/>
      <c r="AH79" s="68"/>
      <c r="AI79" s="68"/>
      <c r="AJ79" s="68"/>
      <c r="AK79" s="68"/>
      <c r="AL79" s="68"/>
      <c r="AM79" s="68"/>
    </row>
    <row r="80" spans="1:39" s="109" customFormat="1" x14ac:dyDescent="0.25">
      <c r="A80" s="68"/>
      <c r="B80" s="113"/>
      <c r="C80" s="67"/>
      <c r="D80" s="67"/>
      <c r="E80" s="67"/>
      <c r="F80" s="67"/>
      <c r="G80" s="67"/>
      <c r="H80" s="67"/>
      <c r="I80" s="67"/>
      <c r="J80" s="67"/>
      <c r="K80" s="67"/>
      <c r="L80" s="67"/>
      <c r="M80" s="67"/>
      <c r="N80" s="67"/>
      <c r="O80" s="67"/>
      <c r="Y80" s="114"/>
      <c r="AB80" s="68"/>
      <c r="AC80" s="68"/>
      <c r="AD80" s="68"/>
      <c r="AE80" s="68"/>
      <c r="AF80" s="68"/>
      <c r="AG80" s="68"/>
      <c r="AH80" s="68"/>
      <c r="AI80" s="68"/>
      <c r="AJ80" s="68"/>
      <c r="AK80" s="68"/>
      <c r="AL80" s="68"/>
      <c r="AM80" s="68"/>
    </row>
    <row r="81" spans="1:39" s="109" customFormat="1" x14ac:dyDescent="0.25">
      <c r="A81" s="68"/>
      <c r="B81" s="113"/>
      <c r="C81" s="124"/>
      <c r="D81" s="790" t="s">
        <v>172</v>
      </c>
      <c r="E81" s="791"/>
      <c r="F81" s="791"/>
      <c r="G81" s="791"/>
      <c r="H81" s="791"/>
      <c r="I81" s="573"/>
      <c r="J81" s="792"/>
      <c r="K81" s="792"/>
      <c r="L81" s="792"/>
      <c r="M81" s="792"/>
      <c r="N81" s="792"/>
      <c r="O81" s="792"/>
      <c r="P81" s="792"/>
      <c r="Q81" s="792"/>
      <c r="R81" s="792"/>
      <c r="S81" s="792"/>
      <c r="T81" s="792"/>
      <c r="U81" s="792"/>
      <c r="V81" s="792"/>
      <c r="W81" s="792"/>
      <c r="X81" s="793"/>
      <c r="Y81" s="114"/>
      <c r="AB81" s="68"/>
      <c r="AC81" s="68"/>
      <c r="AD81" s="68"/>
      <c r="AE81" s="68"/>
      <c r="AF81" s="68"/>
      <c r="AG81" s="68"/>
      <c r="AH81" s="68"/>
      <c r="AI81" s="68"/>
      <c r="AJ81" s="68"/>
      <c r="AK81" s="68"/>
      <c r="AL81" s="68"/>
      <c r="AM81" s="68"/>
    </row>
    <row r="82" spans="1:39" s="109" customFormat="1" x14ac:dyDescent="0.25">
      <c r="A82" s="68"/>
      <c r="B82" s="113"/>
      <c r="C82" s="413"/>
      <c r="D82" s="794"/>
      <c r="E82" s="795"/>
      <c r="F82" s="795"/>
      <c r="G82" s="795"/>
      <c r="H82" s="795"/>
      <c r="I82" s="795"/>
      <c r="J82" s="796"/>
      <c r="K82" s="796"/>
      <c r="L82" s="796"/>
      <c r="M82" s="796"/>
      <c r="N82" s="796"/>
      <c r="O82" s="796"/>
      <c r="P82" s="796"/>
      <c r="Q82" s="796"/>
      <c r="R82" s="796"/>
      <c r="S82" s="796"/>
      <c r="T82" s="796"/>
      <c r="U82" s="796"/>
      <c r="V82" s="796"/>
      <c r="W82" s="796"/>
      <c r="X82" s="797"/>
      <c r="Y82" s="114"/>
      <c r="AB82" s="68"/>
      <c r="AC82" s="68"/>
      <c r="AD82" s="68"/>
      <c r="AE82" s="68"/>
      <c r="AF82" s="68"/>
      <c r="AG82" s="68"/>
      <c r="AH82" s="68"/>
      <c r="AI82" s="68"/>
      <c r="AJ82" s="68"/>
      <c r="AK82" s="68"/>
      <c r="AL82" s="68"/>
      <c r="AM82" s="68"/>
    </row>
    <row r="83" spans="1:39" s="109" customFormat="1" x14ac:dyDescent="0.25">
      <c r="A83" s="68"/>
      <c r="B83" s="113"/>
      <c r="C83" s="125"/>
      <c r="D83" s="798"/>
      <c r="E83" s="799"/>
      <c r="F83" s="799"/>
      <c r="G83" s="799"/>
      <c r="H83" s="799"/>
      <c r="I83" s="799"/>
      <c r="J83" s="800"/>
      <c r="K83" s="800"/>
      <c r="L83" s="800"/>
      <c r="M83" s="800"/>
      <c r="N83" s="800"/>
      <c r="O83" s="800"/>
      <c r="P83" s="800"/>
      <c r="Q83" s="800"/>
      <c r="R83" s="800"/>
      <c r="S83" s="800"/>
      <c r="T83" s="800"/>
      <c r="U83" s="800"/>
      <c r="V83" s="800"/>
      <c r="W83" s="800"/>
      <c r="X83" s="801"/>
      <c r="Y83" s="114"/>
      <c r="AB83" s="68"/>
      <c r="AC83" s="68"/>
      <c r="AD83" s="68"/>
      <c r="AE83" s="68"/>
      <c r="AF83" s="68"/>
      <c r="AG83" s="68"/>
      <c r="AH83" s="68"/>
      <c r="AI83" s="68"/>
      <c r="AJ83" s="68"/>
      <c r="AK83" s="68"/>
      <c r="AL83" s="68"/>
      <c r="AM83" s="68"/>
    </row>
    <row r="84" spans="1:39" s="109" customFormat="1" x14ac:dyDescent="0.25">
      <c r="A84" s="68"/>
      <c r="B84" s="113"/>
      <c r="C84" s="67"/>
      <c r="D84" s="67"/>
      <c r="E84" s="67"/>
      <c r="F84" s="67"/>
      <c r="G84" s="67"/>
      <c r="H84" s="67"/>
      <c r="I84" s="67"/>
      <c r="J84" s="67"/>
      <c r="K84" s="67"/>
      <c r="L84" s="67"/>
      <c r="M84" s="67"/>
      <c r="N84" s="67"/>
      <c r="O84" s="67"/>
      <c r="Y84" s="114"/>
      <c r="AB84" s="68"/>
      <c r="AC84" s="68"/>
      <c r="AD84" s="68"/>
      <c r="AE84" s="68"/>
      <c r="AF84" s="68"/>
      <c r="AG84" s="68"/>
      <c r="AH84" s="68"/>
      <c r="AI84" s="68"/>
      <c r="AJ84" s="68"/>
      <c r="AK84" s="68"/>
      <c r="AL84" s="68"/>
      <c r="AM84" s="68"/>
    </row>
    <row r="85" spans="1:39" s="109" customFormat="1" x14ac:dyDescent="0.25">
      <c r="A85" s="68"/>
      <c r="B85" s="113"/>
      <c r="C85" s="126" t="s">
        <v>170</v>
      </c>
      <c r="D85" s="67"/>
      <c r="E85" s="67"/>
      <c r="F85" s="67"/>
      <c r="G85" s="67"/>
      <c r="H85" s="67"/>
      <c r="I85" s="67"/>
      <c r="J85" s="67"/>
      <c r="K85" s="67"/>
      <c r="L85" s="67"/>
      <c r="M85" s="67"/>
      <c r="N85" s="67"/>
      <c r="O85" s="67"/>
      <c r="Y85" s="114"/>
      <c r="AB85" s="68"/>
      <c r="AC85" s="68"/>
      <c r="AD85" s="68"/>
      <c r="AE85" s="68"/>
      <c r="AF85" s="68"/>
      <c r="AG85" s="68"/>
      <c r="AH85" s="68"/>
      <c r="AI85" s="68"/>
      <c r="AJ85" s="68"/>
      <c r="AK85" s="68"/>
      <c r="AL85" s="68"/>
      <c r="AM85" s="68"/>
    </row>
    <row r="86" spans="1:39" s="109" customFormat="1" x14ac:dyDescent="0.25">
      <c r="A86" s="68"/>
      <c r="B86" s="113"/>
      <c r="C86" s="67"/>
      <c r="D86" s="67"/>
      <c r="E86" s="67"/>
      <c r="F86" s="67"/>
      <c r="G86" s="67"/>
      <c r="H86" s="67"/>
      <c r="I86" s="67"/>
      <c r="J86" s="67"/>
      <c r="K86" s="67"/>
      <c r="L86" s="67"/>
      <c r="M86" s="67"/>
      <c r="N86" s="67"/>
      <c r="O86" s="67"/>
      <c r="Y86" s="114"/>
      <c r="AB86" s="68"/>
      <c r="AC86" s="68"/>
      <c r="AD86" s="68"/>
      <c r="AE86" s="68"/>
      <c r="AF86" s="68"/>
      <c r="AG86" s="68"/>
      <c r="AH86" s="68"/>
      <c r="AI86" s="68"/>
      <c r="AJ86" s="68"/>
      <c r="AK86" s="68"/>
      <c r="AL86" s="68"/>
      <c r="AM86" s="68"/>
    </row>
    <row r="87" spans="1:39" s="109" customFormat="1" ht="15.75" thickBot="1" x14ac:dyDescent="0.3">
      <c r="A87" s="68"/>
      <c r="B87" s="127"/>
      <c r="C87" s="128"/>
      <c r="D87" s="128"/>
      <c r="E87" s="128"/>
      <c r="F87" s="128"/>
      <c r="G87" s="128"/>
      <c r="H87" s="128"/>
      <c r="I87" s="128"/>
      <c r="J87" s="128"/>
      <c r="K87" s="128"/>
      <c r="L87" s="128"/>
      <c r="M87" s="128"/>
      <c r="N87" s="128"/>
      <c r="O87" s="128"/>
      <c r="P87" s="129"/>
      <c r="Q87" s="129"/>
      <c r="R87" s="129"/>
      <c r="S87" s="129"/>
      <c r="T87" s="129"/>
      <c r="U87" s="129"/>
      <c r="V87" s="129"/>
      <c r="W87" s="129"/>
      <c r="X87" s="129"/>
      <c r="Y87" s="130"/>
      <c r="AB87" s="68"/>
      <c r="AC87" s="68"/>
      <c r="AD87" s="68"/>
      <c r="AE87" s="68"/>
      <c r="AF87" s="68"/>
      <c r="AG87" s="68"/>
      <c r="AH87" s="68"/>
      <c r="AI87" s="68"/>
      <c r="AJ87" s="68"/>
      <c r="AK87" s="68"/>
      <c r="AL87" s="68"/>
      <c r="AM87" s="68"/>
    </row>
    <row r="88" spans="1:39" s="109" customFormat="1" x14ac:dyDescent="0.25">
      <c r="A88" s="68"/>
      <c r="C88" s="67"/>
      <c r="D88" s="67"/>
      <c r="E88" s="67"/>
      <c r="F88" s="67"/>
      <c r="G88" s="67"/>
      <c r="H88" s="67"/>
      <c r="I88" s="67"/>
      <c r="J88" s="67"/>
      <c r="K88" s="67"/>
      <c r="L88" s="67"/>
      <c r="M88" s="67"/>
      <c r="N88" s="67"/>
      <c r="O88" s="67"/>
      <c r="AB88" s="68"/>
      <c r="AC88" s="68"/>
      <c r="AD88" s="68"/>
      <c r="AE88" s="68"/>
      <c r="AF88" s="68"/>
      <c r="AG88" s="68"/>
      <c r="AH88" s="68"/>
      <c r="AI88" s="68"/>
      <c r="AJ88" s="68"/>
      <c r="AK88" s="68"/>
      <c r="AL88" s="68"/>
      <c r="AM88" s="68"/>
    </row>
    <row r="89" spans="1:39" s="109" customFormat="1" x14ac:dyDescent="0.25">
      <c r="A89" s="68"/>
      <c r="C89" s="67"/>
      <c r="D89" s="67"/>
      <c r="E89" s="67"/>
      <c r="F89" s="67"/>
      <c r="G89" s="67"/>
      <c r="H89" s="67"/>
      <c r="I89" s="67"/>
      <c r="J89" s="67"/>
      <c r="K89" s="67"/>
      <c r="L89" s="67"/>
      <c r="M89" s="67"/>
      <c r="N89" s="67"/>
      <c r="O89" s="67"/>
      <c r="AB89" s="68"/>
      <c r="AC89" s="68"/>
      <c r="AD89" s="68"/>
      <c r="AE89" s="68"/>
      <c r="AF89" s="68"/>
      <c r="AG89" s="68"/>
      <c r="AH89" s="68"/>
      <c r="AI89" s="68"/>
      <c r="AJ89" s="68"/>
      <c r="AK89" s="68"/>
      <c r="AL89" s="68"/>
      <c r="AM89" s="68"/>
    </row>
    <row r="90" spans="1:39" s="109" customFormat="1" x14ac:dyDescent="0.25">
      <c r="A90" s="68"/>
      <c r="C90" s="67"/>
      <c r="D90" s="67"/>
      <c r="E90" s="67"/>
      <c r="F90" s="67"/>
      <c r="G90" s="67"/>
      <c r="H90" s="67"/>
      <c r="I90" s="67"/>
      <c r="J90" s="67"/>
      <c r="K90" s="67"/>
      <c r="L90" s="67"/>
      <c r="M90" s="67"/>
      <c r="N90" s="67"/>
      <c r="O90" s="67"/>
      <c r="AB90" s="68"/>
      <c r="AC90" s="68"/>
      <c r="AD90" s="68"/>
      <c r="AE90" s="68"/>
      <c r="AF90" s="68"/>
      <c r="AG90" s="68"/>
      <c r="AH90" s="68"/>
      <c r="AI90" s="68"/>
      <c r="AJ90" s="68"/>
      <c r="AK90" s="68"/>
      <c r="AL90" s="68"/>
      <c r="AM90" s="68"/>
    </row>
    <row r="91" spans="1:39" s="109" customFormat="1" x14ac:dyDescent="0.25">
      <c r="A91" s="68"/>
      <c r="C91" s="67"/>
      <c r="D91" s="67"/>
      <c r="E91" s="67"/>
      <c r="F91" s="67"/>
      <c r="G91" s="67"/>
      <c r="H91" s="67"/>
      <c r="I91" s="67"/>
      <c r="J91" s="67"/>
      <c r="K91" s="67"/>
      <c r="L91" s="67"/>
      <c r="M91" s="67"/>
      <c r="N91" s="67"/>
      <c r="O91" s="67"/>
      <c r="AB91" s="68"/>
      <c r="AC91" s="68"/>
      <c r="AD91" s="68"/>
      <c r="AE91" s="68"/>
      <c r="AF91" s="68"/>
      <c r="AG91" s="68"/>
      <c r="AH91" s="68"/>
      <c r="AI91" s="68"/>
      <c r="AJ91" s="68"/>
      <c r="AK91" s="68"/>
      <c r="AL91" s="68"/>
      <c r="AM91" s="68"/>
    </row>
    <row r="92" spans="1:39" s="109" customFormat="1" x14ac:dyDescent="0.25">
      <c r="A92" s="68"/>
      <c r="C92" s="67"/>
      <c r="D92" s="67"/>
      <c r="E92" s="67"/>
      <c r="F92" s="67"/>
      <c r="G92" s="67"/>
      <c r="H92" s="67"/>
      <c r="I92" s="67"/>
      <c r="J92" s="67"/>
      <c r="K92" s="67"/>
      <c r="L92" s="67"/>
      <c r="M92" s="67"/>
      <c r="N92" s="67"/>
      <c r="O92" s="67"/>
      <c r="AB92" s="68"/>
      <c r="AC92" s="68"/>
      <c r="AD92" s="68"/>
      <c r="AE92" s="68"/>
      <c r="AF92" s="68"/>
      <c r="AG92" s="68"/>
      <c r="AH92" s="68"/>
      <c r="AI92" s="68"/>
      <c r="AJ92" s="68"/>
      <c r="AK92" s="68"/>
      <c r="AL92" s="68"/>
      <c r="AM92" s="68"/>
    </row>
  </sheetData>
  <sheetProtection password="B3C1" sheet="1" objects="1" scenarios="1" selectLockedCells="1"/>
  <mergeCells count="6">
    <mergeCell ref="AB6:AB15"/>
    <mergeCell ref="C5:X5"/>
    <mergeCell ref="C7:D9"/>
    <mergeCell ref="E7:X8"/>
    <mergeCell ref="D81:X83"/>
    <mergeCell ref="C10:C7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12</vt:i4>
      </vt:variant>
    </vt:vector>
  </HeadingPairs>
  <TitlesOfParts>
    <vt:vector size="12" baseType="lpstr">
      <vt:lpstr>Info</vt:lpstr>
      <vt:lpstr>Legenda 1)-2)-3)-4)</vt:lpstr>
      <vt:lpstr>1) ott2017-sett2018_FDD</vt:lpstr>
      <vt:lpstr>2) ott2016-sett2017_FDD</vt:lpstr>
      <vt:lpstr>3) ott2015-sett2016_FDD</vt:lpstr>
      <vt:lpstr>4) ott2014-sett2015_FDD</vt:lpstr>
      <vt:lpstr>Legenda 5) e 6)</vt:lpstr>
      <vt:lpstr>5) ott2013-sett2014_FDD</vt:lpstr>
      <vt:lpstr>6) giu2013-sett2013_FDD</vt:lpstr>
      <vt:lpstr>Legenda 7)</vt:lpstr>
      <vt:lpstr>7) feb2013-mag2013_FTD</vt:lpstr>
      <vt:lpstr>OCC_FDD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2019-10-04T07:28:12Z</dcterms:modified>
</cp:coreProperties>
</file>