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defaultThemeVersion="124226"/>
  <xr:revisionPtr revIDLastSave="0" documentId="8_{9D766FEB-9E82-4680-9D6D-673F53A0A8F8}" xr6:coauthVersionLast="45" xr6:coauthVersionMax="45" xr10:uidLastSave="{00000000-0000-0000-0000-000000000000}"/>
  <bookViews>
    <workbookView xWindow="-108" yWindow="-108" windowWidth="23256" windowHeight="12600" tabRatio="746" xr2:uid="{00000000-000D-0000-FFFF-FFFF00000000}"/>
  </bookViews>
  <sheets>
    <sheet name="Info" sheetId="4" r:id="rId1"/>
    <sheet name="LEGENDA 1)-2)-3)-4)" sheetId="15" r:id="rId2"/>
    <sheet name="1) ott.2018-sett.2019" sheetId="21" r:id="rId3"/>
    <sheet name="2) ott.2017-sett.2018" sheetId="22" r:id="rId4"/>
    <sheet name="3) ott.2016-sett.2017" sheetId="23" r:id="rId5"/>
    <sheet name="4) ott.2015-sett.2016" sheetId="24" r:id="rId6"/>
    <sheet name="5) ott.2014-sett.2015" sheetId="26" r:id="rId7"/>
    <sheet name="5) ott.2013-sett.2014" sheetId="14" r:id="rId8"/>
    <sheet name="5) apr.2013-sett.2013" sheetId="5" r:id="rId9"/>
    <sheet name="6) ott.2012-mar.2013" sheetId="9" r:id="rId10"/>
    <sheet name="OCC_FUI" sheetId="10"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7" i="10" l="1"/>
  <c r="AD16" i="10"/>
  <c r="X91" i="10"/>
  <c r="W91" i="10"/>
  <c r="V91" i="10"/>
  <c r="U91" i="10"/>
  <c r="T91" i="10"/>
  <c r="S91" i="10"/>
  <c r="R91" i="10"/>
  <c r="Q91" i="10"/>
  <c r="P91" i="10"/>
  <c r="O91" i="10"/>
  <c r="N91" i="10"/>
  <c r="M91" i="10"/>
  <c r="L91" i="10"/>
  <c r="K91" i="10"/>
  <c r="J91" i="10"/>
  <c r="I91" i="10"/>
  <c r="X90" i="10"/>
  <c r="F90" i="10"/>
  <c r="G90" i="10"/>
  <c r="H90" i="10"/>
  <c r="I90" i="10"/>
  <c r="J90" i="10"/>
  <c r="K90" i="10"/>
  <c r="L90" i="10"/>
  <c r="M90" i="10"/>
  <c r="N90" i="10"/>
  <c r="O90" i="10"/>
  <c r="P90" i="10"/>
  <c r="Q90" i="10"/>
  <c r="R90" i="10"/>
  <c r="S90" i="10"/>
  <c r="T90" i="10"/>
  <c r="U90" i="10"/>
  <c r="V90" i="10"/>
  <c r="W90" i="10"/>
  <c r="E90" i="10"/>
  <c r="AB145" i="9"/>
  <c r="AA154" i="9"/>
  <c r="Z154" i="9"/>
  <c r="Y154" i="9"/>
  <c r="AV50" i="9"/>
  <c r="AV105" i="9"/>
  <c r="AV106" i="9"/>
  <c r="AV107" i="9"/>
  <c r="AV108" i="9"/>
  <c r="AV109" i="9"/>
  <c r="AV110" i="9"/>
  <c r="AV111" i="9"/>
  <c r="AV112" i="9"/>
  <c r="AV113" i="9"/>
  <c r="AV114" i="9"/>
  <c r="AV115" i="9"/>
  <c r="AV116" i="9"/>
  <c r="AU117" i="9"/>
  <c r="AT117" i="9"/>
  <c r="AS117" i="9"/>
  <c r="AR49" i="9"/>
  <c r="AR105" i="9"/>
  <c r="AR106" i="9"/>
  <c r="AR107" i="9"/>
  <c r="AR108" i="9"/>
  <c r="AR109" i="9"/>
  <c r="AR110" i="9"/>
  <c r="AR111" i="9"/>
  <c r="AR112" i="9"/>
  <c r="AR113" i="9"/>
  <c r="AR114" i="9"/>
  <c r="AR115" i="9"/>
  <c r="AR116" i="9"/>
  <c r="AQ117" i="9"/>
  <c r="AP117" i="9"/>
  <c r="AO117" i="9"/>
  <c r="AN48" i="9"/>
  <c r="AN105" i="9"/>
  <c r="AN106" i="9"/>
  <c r="AN107" i="9"/>
  <c r="AN108" i="9"/>
  <c r="AN109" i="9"/>
  <c r="AN110" i="9"/>
  <c r="AN111" i="9"/>
  <c r="AN112" i="9"/>
  <c r="AN113" i="9"/>
  <c r="AN114" i="9"/>
  <c r="AN115" i="9"/>
  <c r="AN116" i="9"/>
  <c r="AL117" i="9"/>
  <c r="AM117" i="9"/>
  <c r="AK117" i="9"/>
  <c r="AJ47" i="9"/>
  <c r="AJ105" i="9"/>
  <c r="AJ106" i="9"/>
  <c r="AJ107" i="9"/>
  <c r="AJ108" i="9"/>
  <c r="AJ109" i="9"/>
  <c r="AJ110" i="9"/>
  <c r="AJ111" i="9"/>
  <c r="AJ112" i="9"/>
  <c r="AJ113" i="9"/>
  <c r="AJ114" i="9"/>
  <c r="AJ115" i="9"/>
  <c r="AJ116" i="9"/>
  <c r="AH117" i="9"/>
  <c r="AI117" i="9"/>
  <c r="AG117" i="9"/>
  <c r="AF46" i="9"/>
  <c r="AF105" i="9"/>
  <c r="AF106" i="9"/>
  <c r="AF107" i="9"/>
  <c r="AF108" i="9"/>
  <c r="AF109" i="9"/>
  <c r="AF110" i="9"/>
  <c r="AF111" i="9"/>
  <c r="AF112" i="9"/>
  <c r="AF113" i="9"/>
  <c r="AF114" i="9"/>
  <c r="AF115" i="9"/>
  <c r="AF116" i="9"/>
  <c r="AD117" i="9"/>
  <c r="AE117" i="9"/>
  <c r="AC117" i="9"/>
  <c r="AB45" i="9"/>
  <c r="AB105" i="9"/>
  <c r="AB106" i="9"/>
  <c r="AB107" i="9"/>
  <c r="AB108" i="9"/>
  <c r="AB109" i="9"/>
  <c r="AB110" i="9"/>
  <c r="AB111" i="9"/>
  <c r="AB112" i="9"/>
  <c r="AB113" i="9"/>
  <c r="AB114" i="9"/>
  <c r="AB115" i="9"/>
  <c r="AB116" i="9"/>
  <c r="Z117" i="9"/>
  <c r="AA117" i="9"/>
  <c r="Y117" i="9"/>
  <c r="G41" i="9"/>
  <c r="J18" i="9"/>
  <c r="G25" i="9"/>
  <c r="AB140" i="5"/>
  <c r="AA149" i="5"/>
  <c r="Z149" i="5"/>
  <c r="Y149" i="5"/>
  <c r="AV50" i="5"/>
  <c r="AV99" i="5"/>
  <c r="AV100" i="5"/>
  <c r="AV101" i="5"/>
  <c r="AV102" i="5"/>
  <c r="AV103" i="5"/>
  <c r="AV104" i="5"/>
  <c r="AV105" i="5"/>
  <c r="AV106" i="5"/>
  <c r="AV107" i="5"/>
  <c r="AV108" i="5"/>
  <c r="AV109" i="5"/>
  <c r="AV110" i="5"/>
  <c r="AU111" i="5"/>
  <c r="AT111" i="5"/>
  <c r="AS111" i="5"/>
  <c r="AR49" i="5"/>
  <c r="AR99" i="5"/>
  <c r="AR100" i="5"/>
  <c r="AR101" i="5"/>
  <c r="AR102" i="5"/>
  <c r="AR103" i="5"/>
  <c r="AR104" i="5"/>
  <c r="AR105" i="5"/>
  <c r="AR106" i="5"/>
  <c r="AR107" i="5"/>
  <c r="AR108" i="5"/>
  <c r="AR109" i="5"/>
  <c r="AR110" i="5"/>
  <c r="AP111" i="5"/>
  <c r="AQ111" i="5"/>
  <c r="AO111" i="5"/>
  <c r="AN48" i="5"/>
  <c r="AN99" i="5"/>
  <c r="AN100" i="5"/>
  <c r="AN101" i="5"/>
  <c r="AN102" i="5"/>
  <c r="AN103" i="5"/>
  <c r="AN104" i="5"/>
  <c r="AN105" i="5"/>
  <c r="AN106" i="5"/>
  <c r="AN107" i="5"/>
  <c r="AN108" i="5"/>
  <c r="AN109" i="5"/>
  <c r="AN110" i="5"/>
  <c r="AL111" i="5"/>
  <c r="AM111" i="5"/>
  <c r="AK111" i="5"/>
  <c r="AJ47" i="5"/>
  <c r="AJ99" i="5"/>
  <c r="AJ100" i="5"/>
  <c r="AJ101" i="5"/>
  <c r="AJ102" i="5"/>
  <c r="AJ103" i="5"/>
  <c r="AJ104" i="5"/>
  <c r="AJ105" i="5"/>
  <c r="AJ106" i="5"/>
  <c r="AJ107" i="5"/>
  <c r="AJ108" i="5"/>
  <c r="AJ109" i="5"/>
  <c r="AJ110" i="5"/>
  <c r="AH111" i="5"/>
  <c r="AI111" i="5"/>
  <c r="AG111" i="5"/>
  <c r="AF46" i="5"/>
  <c r="AF99" i="5"/>
  <c r="AF100" i="5"/>
  <c r="AF101" i="5"/>
  <c r="AF102" i="5"/>
  <c r="AF103" i="5"/>
  <c r="AF104" i="5"/>
  <c r="AF105" i="5"/>
  <c r="AF106" i="5"/>
  <c r="AF107" i="5"/>
  <c r="AF108" i="5"/>
  <c r="AF109" i="5"/>
  <c r="AF110" i="5"/>
  <c r="AD111" i="5"/>
  <c r="AE111" i="5"/>
  <c r="AC111" i="5"/>
  <c r="AB45" i="5"/>
  <c r="AB99" i="5"/>
  <c r="AB100" i="5"/>
  <c r="AB101" i="5"/>
  <c r="AB102" i="5"/>
  <c r="AB103" i="5"/>
  <c r="AB104" i="5"/>
  <c r="AB105" i="5"/>
  <c r="AB106" i="5"/>
  <c r="AB107" i="5"/>
  <c r="AB108" i="5"/>
  <c r="AB109" i="5"/>
  <c r="AB110" i="5"/>
  <c r="AA111" i="5"/>
  <c r="Z111" i="5"/>
  <c r="Y111" i="5"/>
  <c r="G41" i="5"/>
  <c r="J24" i="5"/>
  <c r="J23" i="5"/>
  <c r="J22" i="5"/>
  <c r="J21" i="5"/>
  <c r="J20" i="5"/>
  <c r="J19" i="5"/>
  <c r="J18" i="5"/>
  <c r="J25" i="5" s="1"/>
  <c r="L25" i="5"/>
  <c r="I13" i="5" s="1"/>
  <c r="K25" i="5"/>
  <c r="I25" i="5"/>
  <c r="H25" i="5"/>
  <c r="G25" i="5"/>
  <c r="I5" i="5"/>
  <c r="I5" i="14"/>
  <c r="H7" i="26"/>
  <c r="AB139" i="14"/>
  <c r="AB138" i="14"/>
  <c r="AB137" i="14"/>
  <c r="AB136" i="14"/>
  <c r="AB135" i="14"/>
  <c r="AB134" i="14"/>
  <c r="AB133" i="14"/>
  <c r="AB132" i="14"/>
  <c r="AB131" i="14"/>
  <c r="AB140" i="14" s="1"/>
  <c r="AA140" i="14"/>
  <c r="Z140" i="14"/>
  <c r="Y140" i="14"/>
  <c r="BT55" i="14"/>
  <c r="BP54" i="14"/>
  <c r="BL53" i="14"/>
  <c r="BH52" i="14"/>
  <c r="BD51" i="14"/>
  <c r="AZ50" i="14"/>
  <c r="AV49" i="14"/>
  <c r="AR48" i="14"/>
  <c r="AN47" i="14"/>
  <c r="AJ46" i="14"/>
  <c r="AF45" i="14"/>
  <c r="AB44" i="14"/>
  <c r="Y104" i="14"/>
  <c r="BT92" i="14"/>
  <c r="BT93" i="14"/>
  <c r="BT94" i="14"/>
  <c r="BT95" i="14"/>
  <c r="BT96" i="14"/>
  <c r="BT97" i="14"/>
  <c r="BT98" i="14"/>
  <c r="BT99" i="14"/>
  <c r="BT100" i="14"/>
  <c r="BT101" i="14"/>
  <c r="BT102" i="14"/>
  <c r="BT103" i="14"/>
  <c r="BT91" i="14"/>
  <c r="BR104" i="14"/>
  <c r="BS104" i="14"/>
  <c r="BQ104" i="14"/>
  <c r="BP92" i="14"/>
  <c r="BP93" i="14"/>
  <c r="BP94" i="14"/>
  <c r="BP95" i="14"/>
  <c r="BP96" i="14"/>
  <c r="BP97" i="14"/>
  <c r="BP98" i="14"/>
  <c r="BP99" i="14"/>
  <c r="BP100" i="14"/>
  <c r="BP101" i="14"/>
  <c r="BP102" i="14"/>
  <c r="BP103" i="14"/>
  <c r="BP91" i="14"/>
  <c r="BN104" i="14"/>
  <c r="BO104" i="14"/>
  <c r="BM104" i="14"/>
  <c r="BL92" i="14"/>
  <c r="BL93" i="14"/>
  <c r="BL94" i="14"/>
  <c r="BL95" i="14"/>
  <c r="BL96" i="14"/>
  <c r="BL97" i="14"/>
  <c r="BL98" i="14"/>
  <c r="BL99" i="14"/>
  <c r="BL100" i="14"/>
  <c r="BL101" i="14"/>
  <c r="BL102" i="14"/>
  <c r="BL103" i="14"/>
  <c r="BJ104" i="14"/>
  <c r="BK104" i="14"/>
  <c r="BI104" i="14"/>
  <c r="BH92" i="14"/>
  <c r="BH93" i="14"/>
  <c r="BH94" i="14"/>
  <c r="BH95" i="14"/>
  <c r="BH96" i="14"/>
  <c r="BH97" i="14"/>
  <c r="BH98" i="14"/>
  <c r="BH99" i="14"/>
  <c r="BH100" i="14"/>
  <c r="BH101" i="14"/>
  <c r="BH102" i="14"/>
  <c r="BH103" i="14"/>
  <c r="BH91" i="14"/>
  <c r="BF104" i="14"/>
  <c r="BG104" i="14"/>
  <c r="BE104" i="14"/>
  <c r="BD92" i="14"/>
  <c r="BD93" i="14"/>
  <c r="BD94" i="14"/>
  <c r="BD95" i="14"/>
  <c r="BD96" i="14"/>
  <c r="BD97" i="14"/>
  <c r="BD98" i="14"/>
  <c r="BD99" i="14"/>
  <c r="BD100" i="14"/>
  <c r="BD101" i="14"/>
  <c r="BD102" i="14"/>
  <c r="BD103" i="14"/>
  <c r="BB104" i="14"/>
  <c r="BC104" i="14"/>
  <c r="BA104" i="14"/>
  <c r="AZ92" i="14"/>
  <c r="AZ93" i="14"/>
  <c r="AZ94" i="14"/>
  <c r="AZ95" i="14"/>
  <c r="AZ96" i="14"/>
  <c r="AZ97" i="14"/>
  <c r="AZ98" i="14"/>
  <c r="AZ99" i="14"/>
  <c r="AZ100" i="14"/>
  <c r="AZ101" i="14"/>
  <c r="AZ102" i="14"/>
  <c r="AZ103" i="14"/>
  <c r="AY104" i="14"/>
  <c r="AX104" i="14"/>
  <c r="AW104" i="14"/>
  <c r="AV92" i="14"/>
  <c r="AV93" i="14"/>
  <c r="AV94" i="14"/>
  <c r="AV95" i="14"/>
  <c r="AV96" i="14"/>
  <c r="AV97" i="14"/>
  <c r="AV98" i="14"/>
  <c r="AV99" i="14"/>
  <c r="AV100" i="14"/>
  <c r="AV101" i="14"/>
  <c r="AV102" i="14"/>
  <c r="AV103" i="14"/>
  <c r="AV91" i="14"/>
  <c r="AT104" i="14"/>
  <c r="AU104" i="14"/>
  <c r="AS104" i="14"/>
  <c r="AR92" i="14"/>
  <c r="AR93" i="14"/>
  <c r="AR94" i="14"/>
  <c r="AR95" i="14"/>
  <c r="AR96" i="14"/>
  <c r="AR97" i="14"/>
  <c r="AR98" i="14"/>
  <c r="AR99" i="14"/>
  <c r="AR100" i="14"/>
  <c r="AR101" i="14"/>
  <c r="AR102" i="14"/>
  <c r="AR103" i="14"/>
  <c r="AQ104" i="14"/>
  <c r="AP104" i="14"/>
  <c r="AO104" i="14"/>
  <c r="AN92" i="14"/>
  <c r="AN93" i="14"/>
  <c r="AN94" i="14"/>
  <c r="AN95" i="14"/>
  <c r="AN96" i="14"/>
  <c r="AN97" i="14"/>
  <c r="AN98" i="14"/>
  <c r="AN99" i="14"/>
  <c r="AN100" i="14"/>
  <c r="AN101" i="14"/>
  <c r="AN102" i="14"/>
  <c r="AN103" i="14"/>
  <c r="AL104" i="14"/>
  <c r="AM104" i="14"/>
  <c r="AK104" i="14"/>
  <c r="AJ92" i="14"/>
  <c r="AJ93" i="14"/>
  <c r="AJ94" i="14"/>
  <c r="AJ95" i="14"/>
  <c r="AJ96" i="14"/>
  <c r="AJ97" i="14"/>
  <c r="AJ98" i="14"/>
  <c r="AJ99" i="14"/>
  <c r="AJ100" i="14"/>
  <c r="AJ101" i="14"/>
  <c r="AJ102" i="14"/>
  <c r="AJ103" i="14"/>
  <c r="AH104" i="14"/>
  <c r="AI104" i="14"/>
  <c r="AG104" i="14"/>
  <c r="AF103" i="14"/>
  <c r="AF92" i="14"/>
  <c r="AF93" i="14"/>
  <c r="AF94" i="14"/>
  <c r="AF95" i="14"/>
  <c r="AF96" i="14"/>
  <c r="AF97" i="14"/>
  <c r="AF98" i="14"/>
  <c r="AF99" i="14"/>
  <c r="AF100" i="14"/>
  <c r="AF101" i="14"/>
  <c r="AF102" i="14"/>
  <c r="AF91" i="14"/>
  <c r="AE104" i="14"/>
  <c r="AD104" i="14"/>
  <c r="AC104" i="14"/>
  <c r="AA104" i="14"/>
  <c r="Z104" i="14"/>
  <c r="AB92" i="14"/>
  <c r="AB93" i="14"/>
  <c r="AB94" i="14"/>
  <c r="AB95" i="14"/>
  <c r="AB96" i="14"/>
  <c r="AB97" i="14"/>
  <c r="AB98" i="14"/>
  <c r="AB99" i="14"/>
  <c r="AB100" i="14"/>
  <c r="AB101" i="14"/>
  <c r="AB102" i="14"/>
  <c r="AB103" i="14"/>
  <c r="AB91" i="14"/>
  <c r="G40" i="14"/>
  <c r="J23" i="14"/>
  <c r="J22" i="14"/>
  <c r="J21" i="14"/>
  <c r="J20" i="14"/>
  <c r="J19" i="14"/>
  <c r="J18" i="14"/>
  <c r="J24" i="14" s="1"/>
  <c r="I12" i="14" s="1"/>
  <c r="J17" i="14"/>
  <c r="L24" i="14"/>
  <c r="K24" i="14"/>
  <c r="I24" i="14"/>
  <c r="H24" i="14"/>
  <c r="G24" i="14"/>
  <c r="AE186" i="26"/>
  <c r="AB186" i="26"/>
  <c r="AD191" i="26"/>
  <c r="AC191" i="26"/>
  <c r="AA191" i="26"/>
  <c r="Z191" i="26"/>
  <c r="BI148" i="26"/>
  <c r="BI150" i="26"/>
  <c r="BI151" i="26"/>
  <c r="BI152" i="26"/>
  <c r="BI153" i="26"/>
  <c r="BI154" i="26"/>
  <c r="BI155" i="26"/>
  <c r="BI156" i="26"/>
  <c r="BI157" i="26"/>
  <c r="BI158" i="26"/>
  <c r="BI159" i="26"/>
  <c r="BI160" i="26"/>
  <c r="BI121" i="26"/>
  <c r="BH161" i="26"/>
  <c r="BG161" i="26"/>
  <c r="BF148" i="26"/>
  <c r="BF150" i="26"/>
  <c r="BF151" i="26"/>
  <c r="BF152" i="26"/>
  <c r="BF153" i="26"/>
  <c r="BF154" i="26"/>
  <c r="BF155" i="26"/>
  <c r="BF156" i="26"/>
  <c r="BF157" i="26"/>
  <c r="BF158" i="26"/>
  <c r="BF159" i="26"/>
  <c r="BF160" i="26"/>
  <c r="BF120" i="26"/>
  <c r="BE161" i="26"/>
  <c r="BD161" i="26"/>
  <c r="BC150" i="26"/>
  <c r="BC151" i="26"/>
  <c r="BC152" i="26"/>
  <c r="BC153" i="26"/>
  <c r="BC154" i="26"/>
  <c r="BC155" i="26"/>
  <c r="BC156" i="26"/>
  <c r="BC157" i="26"/>
  <c r="BC158" i="26"/>
  <c r="BC159" i="26"/>
  <c r="BC160" i="26"/>
  <c r="BC119" i="26"/>
  <c r="BB161" i="26"/>
  <c r="BA161" i="26"/>
  <c r="AZ118" i="26"/>
  <c r="AZ150" i="26"/>
  <c r="AZ151" i="26"/>
  <c r="AZ152" i="26"/>
  <c r="AZ153" i="26"/>
  <c r="AZ154" i="26"/>
  <c r="AZ155" i="26"/>
  <c r="AZ156" i="26"/>
  <c r="AZ157" i="26"/>
  <c r="AZ158" i="26"/>
  <c r="AZ159" i="26"/>
  <c r="AZ160" i="26"/>
  <c r="AY161" i="26"/>
  <c r="AX161" i="26"/>
  <c r="AW117" i="26"/>
  <c r="AW150" i="26"/>
  <c r="AW151" i="26"/>
  <c r="AW152" i="26"/>
  <c r="AW153" i="26"/>
  <c r="AW154" i="26"/>
  <c r="AW155" i="26"/>
  <c r="AW156" i="26"/>
  <c r="AW157" i="26"/>
  <c r="AW158" i="26"/>
  <c r="AW159" i="26"/>
  <c r="AW160" i="26"/>
  <c r="AV161" i="26"/>
  <c r="AU161" i="26"/>
  <c r="AT150" i="26"/>
  <c r="AT151" i="26"/>
  <c r="AT152" i="26"/>
  <c r="AT153" i="26"/>
  <c r="AT154" i="26"/>
  <c r="AT155" i="26"/>
  <c r="AT156" i="26"/>
  <c r="AT157" i="26"/>
  <c r="AT158" i="26"/>
  <c r="AT159" i="26"/>
  <c r="AT160" i="26"/>
  <c r="AT116" i="26"/>
  <c r="AS161" i="26"/>
  <c r="AR161" i="26"/>
  <c r="AQ115" i="26"/>
  <c r="AQ150" i="26"/>
  <c r="AQ151" i="26"/>
  <c r="AQ152" i="26"/>
  <c r="AQ153" i="26"/>
  <c r="AQ154" i="26"/>
  <c r="AQ155" i="26"/>
  <c r="AQ156" i="26"/>
  <c r="AQ157" i="26"/>
  <c r="AQ158" i="26"/>
  <c r="AQ159" i="26"/>
  <c r="AQ160" i="26"/>
  <c r="AP161" i="26"/>
  <c r="AO161" i="26"/>
  <c r="AN114" i="26"/>
  <c r="AN150" i="26"/>
  <c r="AN151" i="26"/>
  <c r="AN152" i="26"/>
  <c r="AN153" i="26"/>
  <c r="AN154" i="26"/>
  <c r="AN155" i="26"/>
  <c r="AN156" i="26"/>
  <c r="AN157" i="26"/>
  <c r="AN158" i="26"/>
  <c r="AN159" i="26"/>
  <c r="AN160" i="26"/>
  <c r="AM161" i="26"/>
  <c r="AL161" i="26"/>
  <c r="AK150" i="26"/>
  <c r="AK151" i="26"/>
  <c r="AK152" i="26"/>
  <c r="AK153" i="26"/>
  <c r="AK154" i="26"/>
  <c r="AK155" i="26"/>
  <c r="AK156" i="26"/>
  <c r="AK157" i="26"/>
  <c r="AK158" i="26"/>
  <c r="AK159" i="26"/>
  <c r="AK160" i="26"/>
  <c r="AK113" i="26"/>
  <c r="AJ161" i="26"/>
  <c r="AI161" i="26"/>
  <c r="AH150" i="26"/>
  <c r="AH151" i="26"/>
  <c r="AH152" i="26"/>
  <c r="AH153" i="26"/>
  <c r="AH154" i="26"/>
  <c r="AH155" i="26"/>
  <c r="AH156" i="26"/>
  <c r="AH157" i="26"/>
  <c r="AH158" i="26"/>
  <c r="AH159" i="26"/>
  <c r="AH160" i="26"/>
  <c r="AH112" i="26"/>
  <c r="AG161" i="26"/>
  <c r="AF161" i="26"/>
  <c r="AE150" i="26"/>
  <c r="AE151" i="26"/>
  <c r="AE152" i="26"/>
  <c r="AE153" i="26"/>
  <c r="AE154" i="26"/>
  <c r="AE155" i="26"/>
  <c r="AE156" i="26"/>
  <c r="AE157" i="26"/>
  <c r="AE158" i="26"/>
  <c r="AE159" i="26"/>
  <c r="AE160" i="26"/>
  <c r="AE111" i="26"/>
  <c r="AD161" i="26"/>
  <c r="AC161" i="26"/>
  <c r="AB150" i="26"/>
  <c r="AB151" i="26"/>
  <c r="AB152" i="26"/>
  <c r="AB153" i="26"/>
  <c r="AB154" i="26"/>
  <c r="AB155" i="26"/>
  <c r="AB156" i="26"/>
  <c r="AB157" i="26"/>
  <c r="AB158" i="26"/>
  <c r="AB159" i="26"/>
  <c r="AB160" i="26"/>
  <c r="AB110" i="26"/>
  <c r="AA161" i="26"/>
  <c r="Z161" i="26"/>
  <c r="BI84" i="26"/>
  <c r="BI85" i="26"/>
  <c r="BI86" i="26"/>
  <c r="BI87" i="26"/>
  <c r="BI88" i="26"/>
  <c r="BI89" i="26"/>
  <c r="BI90" i="26"/>
  <c r="BI91" i="26"/>
  <c r="BI92" i="26"/>
  <c r="BI93" i="26"/>
  <c r="BI94" i="26"/>
  <c r="BI55" i="26"/>
  <c r="BH95" i="26"/>
  <c r="BG95" i="26"/>
  <c r="BF82" i="26"/>
  <c r="BF84" i="26"/>
  <c r="BF85" i="26"/>
  <c r="BF86" i="26"/>
  <c r="BF87" i="26"/>
  <c r="BF88" i="26"/>
  <c r="BF89" i="26"/>
  <c r="BF90" i="26"/>
  <c r="BF91" i="26"/>
  <c r="BF92" i="26"/>
  <c r="BF93" i="26"/>
  <c r="BF94" i="26"/>
  <c r="BF54" i="26"/>
  <c r="BE95" i="26"/>
  <c r="BD95" i="26"/>
  <c r="BC94" i="26"/>
  <c r="BC84" i="26"/>
  <c r="BC85" i="26"/>
  <c r="BC86" i="26"/>
  <c r="BC87" i="26"/>
  <c r="BC88" i="26"/>
  <c r="BC89" i="26"/>
  <c r="BC90" i="26"/>
  <c r="BC91" i="26"/>
  <c r="BC92" i="26"/>
  <c r="BC93" i="26"/>
  <c r="BC53" i="26"/>
  <c r="BB95" i="26"/>
  <c r="BA95" i="26"/>
  <c r="AZ84" i="26"/>
  <c r="AZ85" i="26"/>
  <c r="AZ86" i="26"/>
  <c r="AZ87" i="26"/>
  <c r="AZ88" i="26"/>
  <c r="AZ89" i="26"/>
  <c r="AZ90" i="26"/>
  <c r="AZ91" i="26"/>
  <c r="AZ92" i="26"/>
  <c r="AZ93" i="26"/>
  <c r="AZ94" i="26"/>
  <c r="AZ52" i="26"/>
  <c r="AY95" i="26"/>
  <c r="AX95" i="26"/>
  <c r="AW84" i="26"/>
  <c r="AW85" i="26"/>
  <c r="AW86" i="26"/>
  <c r="AW87" i="26"/>
  <c r="AW88" i="26"/>
  <c r="AW89" i="26"/>
  <c r="AW90" i="26"/>
  <c r="AW91" i="26"/>
  <c r="AW92" i="26"/>
  <c r="AW93" i="26"/>
  <c r="AW94" i="26"/>
  <c r="AW51" i="26"/>
  <c r="AV95" i="26"/>
  <c r="AU95" i="26"/>
  <c r="AT82" i="26"/>
  <c r="AT84" i="26"/>
  <c r="AT85" i="26"/>
  <c r="AT86" i="26"/>
  <c r="AT87" i="26"/>
  <c r="AT88" i="26"/>
  <c r="AT89" i="26"/>
  <c r="AT90" i="26"/>
  <c r="AT91" i="26"/>
  <c r="AT92" i="26"/>
  <c r="AT93" i="26"/>
  <c r="AT94" i="26"/>
  <c r="AT50" i="26"/>
  <c r="AS95" i="26"/>
  <c r="AR95" i="26"/>
  <c r="AQ78" i="26"/>
  <c r="AQ84" i="26"/>
  <c r="AQ85" i="26"/>
  <c r="AQ86" i="26"/>
  <c r="AQ87" i="26"/>
  <c r="AQ88" i="26"/>
  <c r="AQ89" i="26"/>
  <c r="AQ90" i="26"/>
  <c r="AQ91" i="26"/>
  <c r="AQ92" i="26"/>
  <c r="AQ93" i="26"/>
  <c r="AQ94" i="26"/>
  <c r="AQ49" i="26"/>
  <c r="AP95" i="26"/>
  <c r="AO95" i="26"/>
  <c r="AN94" i="26"/>
  <c r="AN84" i="26"/>
  <c r="AN85" i="26"/>
  <c r="AN86" i="26"/>
  <c r="AN87" i="26"/>
  <c r="AN88" i="26"/>
  <c r="AN89" i="26"/>
  <c r="AN90" i="26"/>
  <c r="AN91" i="26"/>
  <c r="AN92" i="26"/>
  <c r="AN93" i="26"/>
  <c r="AN48" i="26"/>
  <c r="AM95" i="26"/>
  <c r="AL95" i="26"/>
  <c r="AK84" i="26"/>
  <c r="AK85" i="26"/>
  <c r="AK86" i="26"/>
  <c r="AK87" i="26"/>
  <c r="AK88" i="26"/>
  <c r="AK89" i="26"/>
  <c r="AK90" i="26"/>
  <c r="AK91" i="26"/>
  <c r="AK92" i="26"/>
  <c r="AK93" i="26"/>
  <c r="AK94" i="26"/>
  <c r="AK47" i="26"/>
  <c r="AJ95" i="26"/>
  <c r="AI95" i="26"/>
  <c r="AH81" i="26"/>
  <c r="AH84" i="26"/>
  <c r="AH85" i="26"/>
  <c r="AH86" i="26"/>
  <c r="AH87" i="26"/>
  <c r="AH88" i="26"/>
  <c r="AH89" i="26"/>
  <c r="AH90" i="26"/>
  <c r="AH91" i="26"/>
  <c r="AH92" i="26"/>
  <c r="AH93" i="26"/>
  <c r="AH94" i="26"/>
  <c r="AH46" i="26"/>
  <c r="AG95" i="26"/>
  <c r="AF95" i="26"/>
  <c r="AE94" i="26"/>
  <c r="AE84" i="26"/>
  <c r="AE85" i="26"/>
  <c r="AE86" i="26"/>
  <c r="AE87" i="26"/>
  <c r="AE88" i="26"/>
  <c r="AE89" i="26"/>
  <c r="AE90" i="26"/>
  <c r="AE91" i="26"/>
  <c r="AE92" i="26"/>
  <c r="AE93" i="26"/>
  <c r="AE45" i="26"/>
  <c r="AD95" i="26"/>
  <c r="AC95" i="26"/>
  <c r="AB84" i="26"/>
  <c r="AB85" i="26"/>
  <c r="AB86" i="26"/>
  <c r="AB87" i="26"/>
  <c r="AB88" i="26"/>
  <c r="AB89" i="26"/>
  <c r="AB90" i="26"/>
  <c r="AB91" i="26"/>
  <c r="AB92" i="26"/>
  <c r="AB93" i="26"/>
  <c r="AB94" i="26"/>
  <c r="AB44" i="26"/>
  <c r="AA95" i="26"/>
  <c r="Z95" i="26"/>
  <c r="F42" i="26"/>
  <c r="I24" i="26"/>
  <c r="I23" i="26"/>
  <c r="I22" i="26"/>
  <c r="I21" i="26"/>
  <c r="I20" i="26"/>
  <c r="I19" i="26"/>
  <c r="I18" i="26"/>
  <c r="I17" i="26"/>
  <c r="I25" i="26" s="1"/>
  <c r="K25" i="26"/>
  <c r="J25" i="26"/>
  <c r="H25" i="26"/>
  <c r="G25" i="26"/>
  <c r="F25" i="26"/>
  <c r="K12" i="26" l="1"/>
  <c r="AE190" i="26" l="1"/>
  <c r="AB190" i="26"/>
  <c r="AE189" i="26"/>
  <c r="AB189" i="26"/>
  <c r="AE188" i="26"/>
  <c r="AB188" i="26"/>
  <c r="AE187" i="26"/>
  <c r="AE191" i="26" s="1"/>
  <c r="AB187" i="26"/>
  <c r="AB191" i="26" s="1"/>
  <c r="BI149" i="26"/>
  <c r="BF149" i="26"/>
  <c r="BC149" i="26"/>
  <c r="AZ149" i="26"/>
  <c r="AW149" i="26"/>
  <c r="AT149" i="26"/>
  <c r="AQ149" i="26"/>
  <c r="AN149" i="26"/>
  <c r="AK149" i="26"/>
  <c r="AH149" i="26"/>
  <c r="AE149" i="26"/>
  <c r="AB149" i="26"/>
  <c r="BC148" i="26"/>
  <c r="AZ148" i="26"/>
  <c r="AW148" i="26"/>
  <c r="AT148" i="26"/>
  <c r="AQ148" i="26"/>
  <c r="AN148" i="26"/>
  <c r="AK148" i="26"/>
  <c r="AH148" i="26"/>
  <c r="AE148" i="26"/>
  <c r="AB148" i="26"/>
  <c r="BI147" i="26"/>
  <c r="BF147" i="26"/>
  <c r="BC147" i="26"/>
  <c r="AZ147" i="26"/>
  <c r="AW147" i="26"/>
  <c r="AT147" i="26"/>
  <c r="AQ147" i="26"/>
  <c r="AN147" i="26"/>
  <c r="AK147" i="26"/>
  <c r="AH147" i="26"/>
  <c r="AE147" i="26"/>
  <c r="AB147" i="26"/>
  <c r="BI146" i="26"/>
  <c r="BF146" i="26"/>
  <c r="BC146" i="26"/>
  <c r="AZ146" i="26"/>
  <c r="AW146" i="26"/>
  <c r="AT146" i="26"/>
  <c r="AQ146" i="26"/>
  <c r="AN146" i="26"/>
  <c r="AK146" i="26"/>
  <c r="AH146" i="26"/>
  <c r="AE146" i="26"/>
  <c r="AB146" i="26"/>
  <c r="BI145" i="26"/>
  <c r="BF145" i="26"/>
  <c r="BC145" i="26"/>
  <c r="AZ145" i="26"/>
  <c r="AW145" i="26"/>
  <c r="AT145" i="26"/>
  <c r="AQ145" i="26"/>
  <c r="AN145" i="26"/>
  <c r="AK145" i="26"/>
  <c r="AH145" i="26"/>
  <c r="AE145" i="26"/>
  <c r="AB145" i="26"/>
  <c r="BI144" i="26"/>
  <c r="BF144" i="26"/>
  <c r="BC144" i="26"/>
  <c r="AZ144" i="26"/>
  <c r="AW144" i="26"/>
  <c r="AT144" i="26"/>
  <c r="AQ144" i="26"/>
  <c r="AN144" i="26"/>
  <c r="AK144" i="26"/>
  <c r="AH144" i="26"/>
  <c r="AE144" i="26"/>
  <c r="AB144" i="26"/>
  <c r="BI143" i="26"/>
  <c r="BF143" i="26"/>
  <c r="BC143" i="26"/>
  <c r="AZ143" i="26"/>
  <c r="AW143" i="26"/>
  <c r="AT143" i="26"/>
  <c r="AQ143" i="26"/>
  <c r="AN143" i="26"/>
  <c r="AK143" i="26"/>
  <c r="AH143" i="26"/>
  <c r="AE143" i="26"/>
  <c r="AB143" i="26"/>
  <c r="BI142" i="26"/>
  <c r="BF142" i="26"/>
  <c r="BC142" i="26"/>
  <c r="AZ142" i="26"/>
  <c r="AW142" i="26"/>
  <c r="AT142" i="26"/>
  <c r="AQ142" i="26"/>
  <c r="AN142" i="26"/>
  <c r="AK142" i="26"/>
  <c r="AH142" i="26"/>
  <c r="AE142" i="26"/>
  <c r="AB142" i="26"/>
  <c r="BI141" i="26"/>
  <c r="BF141" i="26"/>
  <c r="BC141" i="26"/>
  <c r="AZ141" i="26"/>
  <c r="AW141" i="26"/>
  <c r="AT141" i="26"/>
  <c r="AQ141" i="26"/>
  <c r="AN141" i="26"/>
  <c r="AK141" i="26"/>
  <c r="AH141" i="26"/>
  <c r="AE141" i="26"/>
  <c r="AB141" i="26"/>
  <c r="BI140" i="26"/>
  <c r="BF140" i="26"/>
  <c r="BC140" i="26"/>
  <c r="AZ140" i="26"/>
  <c r="AW140" i="26"/>
  <c r="AT140" i="26"/>
  <c r="AQ140" i="26"/>
  <c r="AN140" i="26"/>
  <c r="AK140" i="26"/>
  <c r="AH140" i="26"/>
  <c r="AE140" i="26"/>
  <c r="AB140" i="26"/>
  <c r="BI139" i="26"/>
  <c r="BF139" i="26"/>
  <c r="BC139" i="26"/>
  <c r="AZ139" i="26"/>
  <c r="AW139" i="26"/>
  <c r="AT139" i="26"/>
  <c r="AQ139" i="26"/>
  <c r="AN139" i="26"/>
  <c r="AK139" i="26"/>
  <c r="AH139" i="26"/>
  <c r="AE139" i="26"/>
  <c r="AB139" i="26"/>
  <c r="BI138" i="26"/>
  <c r="BF138" i="26"/>
  <c r="BC138" i="26"/>
  <c r="AZ138" i="26"/>
  <c r="AW138" i="26"/>
  <c r="AT138" i="26"/>
  <c r="AQ138" i="26"/>
  <c r="AN138" i="26"/>
  <c r="AK138" i="26"/>
  <c r="AH138" i="26"/>
  <c r="AE138" i="26"/>
  <c r="AB138" i="26"/>
  <c r="BI137" i="26"/>
  <c r="BF137" i="26"/>
  <c r="BC137" i="26"/>
  <c r="AZ137" i="26"/>
  <c r="AW137" i="26"/>
  <c r="AT137" i="26"/>
  <c r="AQ137" i="26"/>
  <c r="AN137" i="26"/>
  <c r="AK137" i="26"/>
  <c r="AH137" i="26"/>
  <c r="AE137" i="26"/>
  <c r="AB137" i="26"/>
  <c r="BI136" i="26"/>
  <c r="BF136" i="26"/>
  <c r="BC136" i="26"/>
  <c r="AZ136" i="26"/>
  <c r="AW136" i="26"/>
  <c r="AT136" i="26"/>
  <c r="AQ136" i="26"/>
  <c r="AN136" i="26"/>
  <c r="AK136" i="26"/>
  <c r="AH136" i="26"/>
  <c r="AE136" i="26"/>
  <c r="AB136" i="26"/>
  <c r="BI135" i="26"/>
  <c r="BF135" i="26"/>
  <c r="BC135" i="26"/>
  <c r="AZ135" i="26"/>
  <c r="AW135" i="26"/>
  <c r="AT135" i="26"/>
  <c r="AQ135" i="26"/>
  <c r="AN135" i="26"/>
  <c r="AK135" i="26"/>
  <c r="AH135" i="26"/>
  <c r="AE135" i="26"/>
  <c r="AB135" i="26"/>
  <c r="BI134" i="26"/>
  <c r="BF134" i="26"/>
  <c r="BC134" i="26"/>
  <c r="AZ134" i="26"/>
  <c r="AW134" i="26"/>
  <c r="AT134" i="26"/>
  <c r="AQ134" i="26"/>
  <c r="AN134" i="26"/>
  <c r="AK134" i="26"/>
  <c r="AH134" i="26"/>
  <c r="AE134" i="26"/>
  <c r="AB134" i="26"/>
  <c r="BI133" i="26"/>
  <c r="BF133" i="26"/>
  <c r="BC133" i="26"/>
  <c r="AZ133" i="26"/>
  <c r="AW133" i="26"/>
  <c r="AT133" i="26"/>
  <c r="AQ133" i="26"/>
  <c r="AN133" i="26"/>
  <c r="AK133" i="26"/>
  <c r="AH133" i="26"/>
  <c r="AE133" i="26"/>
  <c r="AB133" i="26"/>
  <c r="BI132" i="26"/>
  <c r="BF132" i="26"/>
  <c r="BC132" i="26"/>
  <c r="AZ132" i="26"/>
  <c r="AW132" i="26"/>
  <c r="AT132" i="26"/>
  <c r="AQ132" i="26"/>
  <c r="AN132" i="26"/>
  <c r="AK132" i="26"/>
  <c r="AH132" i="26"/>
  <c r="AE132" i="26"/>
  <c r="AB132" i="26"/>
  <c r="BI131" i="26"/>
  <c r="BF131" i="26"/>
  <c r="BC131" i="26"/>
  <c r="AZ131" i="26"/>
  <c r="AW131" i="26"/>
  <c r="AT131" i="26"/>
  <c r="AQ131" i="26"/>
  <c r="AN131" i="26"/>
  <c r="AK131" i="26"/>
  <c r="AH131" i="26"/>
  <c r="AE131" i="26"/>
  <c r="AB131" i="26"/>
  <c r="BI130" i="26"/>
  <c r="BF130" i="26"/>
  <c r="BC130" i="26"/>
  <c r="AZ130" i="26"/>
  <c r="AW130" i="26"/>
  <c r="AT130" i="26"/>
  <c r="AQ130" i="26"/>
  <c r="AN130" i="26"/>
  <c r="AK130" i="26"/>
  <c r="AH130" i="26"/>
  <c r="AE130" i="26"/>
  <c r="AB130" i="26"/>
  <c r="BI129" i="26"/>
  <c r="BF129" i="26"/>
  <c r="BC129" i="26"/>
  <c r="AZ129" i="26"/>
  <c r="AW129" i="26"/>
  <c r="AT129" i="26"/>
  <c r="AQ129" i="26"/>
  <c r="AN129" i="26"/>
  <c r="AK129" i="26"/>
  <c r="AH129" i="26"/>
  <c r="AE129" i="26"/>
  <c r="AB129" i="26"/>
  <c r="BI128" i="26"/>
  <c r="BF128" i="26"/>
  <c r="BC128" i="26"/>
  <c r="AZ128" i="26"/>
  <c r="AW128" i="26"/>
  <c r="AT128" i="26"/>
  <c r="AQ128" i="26"/>
  <c r="AN128" i="26"/>
  <c r="AK128" i="26"/>
  <c r="AH128" i="26"/>
  <c r="AE128" i="26"/>
  <c r="AB128" i="26"/>
  <c r="BI127" i="26"/>
  <c r="BF127" i="26"/>
  <c r="BC127" i="26"/>
  <c r="AZ127" i="26"/>
  <c r="AW127" i="26"/>
  <c r="AT127" i="26"/>
  <c r="AQ127" i="26"/>
  <c r="AN127" i="26"/>
  <c r="AK127" i="26"/>
  <c r="AH127" i="26"/>
  <c r="AE127" i="26"/>
  <c r="AB127" i="26"/>
  <c r="BI126" i="26"/>
  <c r="BF126" i="26"/>
  <c r="BC126" i="26"/>
  <c r="AZ126" i="26"/>
  <c r="AW126" i="26"/>
  <c r="AT126" i="26"/>
  <c r="AQ126" i="26"/>
  <c r="AN126" i="26"/>
  <c r="AK126" i="26"/>
  <c r="AH126" i="26"/>
  <c r="AE126" i="26"/>
  <c r="AB126" i="26"/>
  <c r="BI125" i="26"/>
  <c r="BF125" i="26"/>
  <c r="BC125" i="26"/>
  <c r="AZ125" i="26"/>
  <c r="AW125" i="26"/>
  <c r="AT125" i="26"/>
  <c r="AQ125" i="26"/>
  <c r="AN125" i="26"/>
  <c r="AK125" i="26"/>
  <c r="AH125" i="26"/>
  <c r="AE125" i="26"/>
  <c r="AB125" i="26"/>
  <c r="BI124" i="26"/>
  <c r="BF124" i="26"/>
  <c r="BC124" i="26"/>
  <c r="AZ124" i="26"/>
  <c r="AW124" i="26"/>
  <c r="AT124" i="26"/>
  <c r="AQ124" i="26"/>
  <c r="AN124" i="26"/>
  <c r="AK124" i="26"/>
  <c r="AH124" i="26"/>
  <c r="AE124" i="26"/>
  <c r="AB124" i="26"/>
  <c r="BI123" i="26"/>
  <c r="BF123" i="26"/>
  <c r="BC123" i="26"/>
  <c r="AZ123" i="26"/>
  <c r="AW123" i="26"/>
  <c r="AT123" i="26"/>
  <c r="AQ123" i="26"/>
  <c r="AN123" i="26"/>
  <c r="AK123" i="26"/>
  <c r="AH123" i="26"/>
  <c r="AE123" i="26"/>
  <c r="AB123" i="26"/>
  <c r="BI122" i="26"/>
  <c r="BI161" i="26" s="1"/>
  <c r="BF122" i="26"/>
  <c r="BC122" i="26"/>
  <c r="AZ122" i="26"/>
  <c r="AW122" i="26"/>
  <c r="AT122" i="26"/>
  <c r="AQ122" i="26"/>
  <c r="AN122" i="26"/>
  <c r="AK122" i="26"/>
  <c r="AH122" i="26"/>
  <c r="AE122" i="26"/>
  <c r="AB122" i="26"/>
  <c r="BF121" i="26"/>
  <c r="BC121" i="26"/>
  <c r="AZ121" i="26"/>
  <c r="AW121" i="26"/>
  <c r="AT121" i="26"/>
  <c r="AQ121" i="26"/>
  <c r="AN121" i="26"/>
  <c r="AK121" i="26"/>
  <c r="AH121" i="26"/>
  <c r="AE121" i="26"/>
  <c r="AB121" i="26"/>
  <c r="BC120" i="26"/>
  <c r="AZ120" i="26"/>
  <c r="AW120" i="26"/>
  <c r="AT120" i="26"/>
  <c r="AQ120" i="26"/>
  <c r="AN120" i="26"/>
  <c r="AK120" i="26"/>
  <c r="AH120" i="26"/>
  <c r="AE120" i="26"/>
  <c r="AB120" i="26"/>
  <c r="AZ119" i="26"/>
  <c r="AZ161" i="26" s="1"/>
  <c r="AW119" i="26"/>
  <c r="AT119" i="26"/>
  <c r="AQ119" i="26"/>
  <c r="AN119" i="26"/>
  <c r="AK119" i="26"/>
  <c r="AH119" i="26"/>
  <c r="AE119" i="26"/>
  <c r="AB119" i="26"/>
  <c r="AW118" i="26"/>
  <c r="AT118" i="26"/>
  <c r="AQ118" i="26"/>
  <c r="AN118" i="26"/>
  <c r="AK118" i="26"/>
  <c r="AH118" i="26"/>
  <c r="AE118" i="26"/>
  <c r="AB118" i="26"/>
  <c r="AT117" i="26"/>
  <c r="AQ117" i="26"/>
  <c r="AN117" i="26"/>
  <c r="AK117" i="26"/>
  <c r="AH117" i="26"/>
  <c r="AE117" i="26"/>
  <c r="AB117" i="26"/>
  <c r="AQ116" i="26"/>
  <c r="AQ161" i="26" s="1"/>
  <c r="AN116" i="26"/>
  <c r="AK116" i="26"/>
  <c r="AH116" i="26"/>
  <c r="AE116" i="26"/>
  <c r="AB116" i="26"/>
  <c r="AN115" i="26"/>
  <c r="AK115" i="26"/>
  <c r="AH115" i="26"/>
  <c r="AE115" i="26"/>
  <c r="AB115" i="26"/>
  <c r="AK114" i="26"/>
  <c r="AH114" i="26"/>
  <c r="AE114" i="26"/>
  <c r="AB114" i="26"/>
  <c r="AH113" i="26"/>
  <c r="AE113" i="26"/>
  <c r="AB113" i="26"/>
  <c r="AE112" i="26"/>
  <c r="AB112" i="26"/>
  <c r="AB111" i="26"/>
  <c r="AB161" i="26" s="1"/>
  <c r="Y103" i="26"/>
  <c r="Y104" i="26" s="1"/>
  <c r="Y105" i="26" s="1"/>
  <c r="Y106" i="26" s="1"/>
  <c r="Y107" i="26" s="1"/>
  <c r="Y108" i="26" s="1"/>
  <c r="Y109" i="26" s="1"/>
  <c r="Y110" i="26" s="1"/>
  <c r="Y111" i="26" s="1"/>
  <c r="Y112" i="26" s="1"/>
  <c r="Y113" i="26" s="1"/>
  <c r="Y114" i="26" s="1"/>
  <c r="Y115" i="26" s="1"/>
  <c r="Y116" i="26" s="1"/>
  <c r="Y117" i="26" s="1"/>
  <c r="Y118" i="26" s="1"/>
  <c r="Y119" i="26" s="1"/>
  <c r="Y120" i="26" s="1"/>
  <c r="Y121" i="26" s="1"/>
  <c r="Y122" i="26" s="1"/>
  <c r="Y123" i="26" s="1"/>
  <c r="Y124" i="26" s="1"/>
  <c r="Y125" i="26" s="1"/>
  <c r="Y126" i="26" s="1"/>
  <c r="Y127" i="26" s="1"/>
  <c r="Y128" i="26" s="1"/>
  <c r="Y129" i="26" s="1"/>
  <c r="Y130" i="26" s="1"/>
  <c r="Y131" i="26" s="1"/>
  <c r="Y132" i="26" s="1"/>
  <c r="Y133" i="26" s="1"/>
  <c r="Y134" i="26" s="1"/>
  <c r="Y135" i="26" s="1"/>
  <c r="Y136" i="26" s="1"/>
  <c r="Y137" i="26" s="1"/>
  <c r="Y138" i="26" s="1"/>
  <c r="Y139" i="26" s="1"/>
  <c r="Y140" i="26" s="1"/>
  <c r="Y141" i="26" s="1"/>
  <c r="Y142" i="26" s="1"/>
  <c r="Y143" i="26" s="1"/>
  <c r="Y144" i="26" s="1"/>
  <c r="Y145" i="26" s="1"/>
  <c r="Y146" i="26" s="1"/>
  <c r="Y147" i="26" s="1"/>
  <c r="Y148" i="26" s="1"/>
  <c r="Y149" i="26" s="1"/>
  <c r="Y150" i="26" s="1"/>
  <c r="Y151" i="26" s="1"/>
  <c r="Y152" i="26" s="1"/>
  <c r="Y153" i="26" s="1"/>
  <c r="Y154" i="26" s="1"/>
  <c r="Y155" i="26" s="1"/>
  <c r="Y156" i="26" s="1"/>
  <c r="Y157" i="26" s="1"/>
  <c r="Y158" i="26" s="1"/>
  <c r="Y159" i="26" s="1"/>
  <c r="Y160" i="26" s="1"/>
  <c r="BI83" i="26"/>
  <c r="BF83" i="26"/>
  <c r="BC83" i="26"/>
  <c r="AZ83" i="26"/>
  <c r="AW83" i="26"/>
  <c r="AT83" i="26"/>
  <c r="AQ83" i="26"/>
  <c r="AN83" i="26"/>
  <c r="AK83" i="26"/>
  <c r="AH83" i="26"/>
  <c r="AE83" i="26"/>
  <c r="AB83" i="26"/>
  <c r="BI82" i="26"/>
  <c r="BC82" i="26"/>
  <c r="AZ82" i="26"/>
  <c r="AW82" i="26"/>
  <c r="AQ82" i="26"/>
  <c r="AN82" i="26"/>
  <c r="AK82" i="26"/>
  <c r="AH82" i="26"/>
  <c r="AE82" i="26"/>
  <c r="AB82" i="26"/>
  <c r="BI81" i="26"/>
  <c r="BF81" i="26"/>
  <c r="BC81" i="26"/>
  <c r="AZ81" i="26"/>
  <c r="AW81" i="26"/>
  <c r="AT81" i="26"/>
  <c r="AQ81" i="26"/>
  <c r="AN81" i="26"/>
  <c r="AK81" i="26"/>
  <c r="AE81" i="26"/>
  <c r="AB81" i="26"/>
  <c r="BI80" i="26"/>
  <c r="BF80" i="26"/>
  <c r="BC80" i="26"/>
  <c r="AZ80" i="26"/>
  <c r="AW80" i="26"/>
  <c r="AT80" i="26"/>
  <c r="AQ80" i="26"/>
  <c r="AN80" i="26"/>
  <c r="AK80" i="26"/>
  <c r="AH80" i="26"/>
  <c r="AE80" i="26"/>
  <c r="AB80" i="26"/>
  <c r="BI79" i="26"/>
  <c r="BF79" i="26"/>
  <c r="BC79" i="26"/>
  <c r="AZ79" i="26"/>
  <c r="AW79" i="26"/>
  <c r="AT79" i="26"/>
  <c r="AQ79" i="26"/>
  <c r="AN79" i="26"/>
  <c r="AK79" i="26"/>
  <c r="AH79" i="26"/>
  <c r="AE79" i="26"/>
  <c r="AB79" i="26"/>
  <c r="BI78" i="26"/>
  <c r="BF78" i="26"/>
  <c r="BC78" i="26"/>
  <c r="AZ78" i="26"/>
  <c r="AW78" i="26"/>
  <c r="AT78" i="26"/>
  <c r="AN78" i="26"/>
  <c r="AK78" i="26"/>
  <c r="AH78" i="26"/>
  <c r="AE78" i="26"/>
  <c r="AB78" i="26"/>
  <c r="BI77" i="26"/>
  <c r="BF77" i="26"/>
  <c r="BC77" i="26"/>
  <c r="AZ77" i="26"/>
  <c r="AW77" i="26"/>
  <c r="AT77" i="26"/>
  <c r="AQ77" i="26"/>
  <c r="AN77" i="26"/>
  <c r="AK77" i="26"/>
  <c r="AH77" i="26"/>
  <c r="AE77" i="26"/>
  <c r="AB77" i="26"/>
  <c r="BI76" i="26"/>
  <c r="BF76" i="26"/>
  <c r="BC76" i="26"/>
  <c r="AZ76" i="26"/>
  <c r="AW76" i="26"/>
  <c r="AT76" i="26"/>
  <c r="AQ76" i="26"/>
  <c r="AN76" i="26"/>
  <c r="AK76" i="26"/>
  <c r="AH76" i="26"/>
  <c r="AE76" i="26"/>
  <c r="AB76" i="26"/>
  <c r="BI75" i="26"/>
  <c r="BF75" i="26"/>
  <c r="BC75" i="26"/>
  <c r="AZ75" i="26"/>
  <c r="AW75" i="26"/>
  <c r="AT75" i="26"/>
  <c r="AQ75" i="26"/>
  <c r="AN75" i="26"/>
  <c r="AK75" i="26"/>
  <c r="AH75" i="26"/>
  <c r="AE75" i="26"/>
  <c r="AB75" i="26"/>
  <c r="BI74" i="26"/>
  <c r="BF74" i="26"/>
  <c r="BC74" i="26"/>
  <c r="AZ74" i="26"/>
  <c r="AW74" i="26"/>
  <c r="AT74" i="26"/>
  <c r="AQ74" i="26"/>
  <c r="AN74" i="26"/>
  <c r="AK74" i="26"/>
  <c r="AH74" i="26"/>
  <c r="AE74" i="26"/>
  <c r="AB74" i="26"/>
  <c r="BI73" i="26"/>
  <c r="BF73" i="26"/>
  <c r="BC73" i="26"/>
  <c r="AZ73" i="26"/>
  <c r="AW73" i="26"/>
  <c r="AT73" i="26"/>
  <c r="AQ73" i="26"/>
  <c r="AN73" i="26"/>
  <c r="AK73" i="26"/>
  <c r="AH73" i="26"/>
  <c r="AE73" i="26"/>
  <c r="AB73" i="26"/>
  <c r="BI72" i="26"/>
  <c r="BF72" i="26"/>
  <c r="BC72" i="26"/>
  <c r="AZ72" i="26"/>
  <c r="AW72" i="26"/>
  <c r="AT72" i="26"/>
  <c r="AQ72" i="26"/>
  <c r="AN72" i="26"/>
  <c r="AK72" i="26"/>
  <c r="AH72" i="26"/>
  <c r="AE72" i="26"/>
  <c r="AB72" i="26"/>
  <c r="BI71" i="26"/>
  <c r="BF71" i="26"/>
  <c r="BC71" i="26"/>
  <c r="AZ71" i="26"/>
  <c r="AW71" i="26"/>
  <c r="AT71" i="26"/>
  <c r="AQ71" i="26"/>
  <c r="AN71" i="26"/>
  <c r="AK71" i="26"/>
  <c r="AH71" i="26"/>
  <c r="AE71" i="26"/>
  <c r="AB71" i="26"/>
  <c r="BI70" i="26"/>
  <c r="BF70" i="26"/>
  <c r="BC70" i="26"/>
  <c r="AZ70" i="26"/>
  <c r="AW70" i="26"/>
  <c r="AT70" i="26"/>
  <c r="AQ70" i="26"/>
  <c r="AN70" i="26"/>
  <c r="AK70" i="26"/>
  <c r="AH70" i="26"/>
  <c r="AE70" i="26"/>
  <c r="AB70" i="26"/>
  <c r="BI69" i="26"/>
  <c r="BF69" i="26"/>
  <c r="BC69" i="26"/>
  <c r="AZ69" i="26"/>
  <c r="AW69" i="26"/>
  <c r="AT69" i="26"/>
  <c r="AQ69" i="26"/>
  <c r="AN69" i="26"/>
  <c r="AK69" i="26"/>
  <c r="AH69" i="26"/>
  <c r="AE69" i="26"/>
  <c r="AB69" i="26"/>
  <c r="BI68" i="26"/>
  <c r="BF68" i="26"/>
  <c r="BC68" i="26"/>
  <c r="AZ68" i="26"/>
  <c r="AW68" i="26"/>
  <c r="AT68" i="26"/>
  <c r="AQ68" i="26"/>
  <c r="AN68" i="26"/>
  <c r="AK68" i="26"/>
  <c r="AH68" i="26"/>
  <c r="AE68" i="26"/>
  <c r="AB68" i="26"/>
  <c r="BI67" i="26"/>
  <c r="BF67" i="26"/>
  <c r="BC67" i="26"/>
  <c r="AZ67" i="26"/>
  <c r="AW67" i="26"/>
  <c r="AT67" i="26"/>
  <c r="AQ67" i="26"/>
  <c r="AN67" i="26"/>
  <c r="AK67" i="26"/>
  <c r="AH67" i="26"/>
  <c r="AE67" i="26"/>
  <c r="AB67" i="26"/>
  <c r="BI66" i="26"/>
  <c r="BF66" i="26"/>
  <c r="BC66" i="26"/>
  <c r="AZ66" i="26"/>
  <c r="AW66" i="26"/>
  <c r="AT66" i="26"/>
  <c r="AQ66" i="26"/>
  <c r="AN66" i="26"/>
  <c r="AK66" i="26"/>
  <c r="AH66" i="26"/>
  <c r="AE66" i="26"/>
  <c r="AB66" i="26"/>
  <c r="BI65" i="26"/>
  <c r="BF65" i="26"/>
  <c r="BC65" i="26"/>
  <c r="AZ65" i="26"/>
  <c r="AW65" i="26"/>
  <c r="AT65" i="26"/>
  <c r="AQ65" i="26"/>
  <c r="AN65" i="26"/>
  <c r="AK65" i="26"/>
  <c r="AH65" i="26"/>
  <c r="AE65" i="26"/>
  <c r="AB65" i="26"/>
  <c r="BI64" i="26"/>
  <c r="BF64" i="26"/>
  <c r="BC64" i="26"/>
  <c r="AZ64" i="26"/>
  <c r="AW64" i="26"/>
  <c r="AT64" i="26"/>
  <c r="AQ64" i="26"/>
  <c r="AN64" i="26"/>
  <c r="AK64" i="26"/>
  <c r="AH64" i="26"/>
  <c r="AE64" i="26"/>
  <c r="AB64" i="26"/>
  <c r="BI63" i="26"/>
  <c r="BF63" i="26"/>
  <c r="BC63" i="26"/>
  <c r="AZ63" i="26"/>
  <c r="AW63" i="26"/>
  <c r="AT63" i="26"/>
  <c r="AQ63" i="26"/>
  <c r="AN63" i="26"/>
  <c r="AK63" i="26"/>
  <c r="AH63" i="26"/>
  <c r="AE63" i="26"/>
  <c r="AB63" i="26"/>
  <c r="BI62" i="26"/>
  <c r="BF62" i="26"/>
  <c r="BC62" i="26"/>
  <c r="AZ62" i="26"/>
  <c r="AW62" i="26"/>
  <c r="AT62" i="26"/>
  <c r="AQ62" i="26"/>
  <c r="AN62" i="26"/>
  <c r="AK62" i="26"/>
  <c r="AH62" i="26"/>
  <c r="AE62" i="26"/>
  <c r="AB62" i="26"/>
  <c r="BI61" i="26"/>
  <c r="BF61" i="26"/>
  <c r="BC61" i="26"/>
  <c r="AZ61" i="26"/>
  <c r="AW61" i="26"/>
  <c r="AT61" i="26"/>
  <c r="AQ61" i="26"/>
  <c r="AN61" i="26"/>
  <c r="AK61" i="26"/>
  <c r="AH61" i="26"/>
  <c r="AE61" i="26"/>
  <c r="AB61" i="26"/>
  <c r="BI60" i="26"/>
  <c r="BF60" i="26"/>
  <c r="BC60" i="26"/>
  <c r="AZ60" i="26"/>
  <c r="AW60" i="26"/>
  <c r="AT60" i="26"/>
  <c r="AQ60" i="26"/>
  <c r="AN60" i="26"/>
  <c r="AK60" i="26"/>
  <c r="AH60" i="26"/>
  <c r="AE60" i="26"/>
  <c r="AB60" i="26"/>
  <c r="BI59" i="26"/>
  <c r="BF59" i="26"/>
  <c r="BC59" i="26"/>
  <c r="AZ59" i="26"/>
  <c r="AW59" i="26"/>
  <c r="AT59" i="26"/>
  <c r="AQ59" i="26"/>
  <c r="AN59" i="26"/>
  <c r="AK59" i="26"/>
  <c r="AH59" i="26"/>
  <c r="AE59" i="26"/>
  <c r="AB59" i="26"/>
  <c r="BI58" i="26"/>
  <c r="BF58" i="26"/>
  <c r="BC58" i="26"/>
  <c r="AZ58" i="26"/>
  <c r="AW58" i="26"/>
  <c r="AT58" i="26"/>
  <c r="AQ58" i="26"/>
  <c r="AN58" i="26"/>
  <c r="AK58" i="26"/>
  <c r="AH58" i="26"/>
  <c r="AE58" i="26"/>
  <c r="AB58" i="26"/>
  <c r="BI57" i="26"/>
  <c r="BF57" i="26"/>
  <c r="BC57" i="26"/>
  <c r="AZ57" i="26"/>
  <c r="AW57" i="26"/>
  <c r="AT57" i="26"/>
  <c r="AQ57" i="26"/>
  <c r="AN57" i="26"/>
  <c r="AK57" i="26"/>
  <c r="AH57" i="26"/>
  <c r="AE57" i="26"/>
  <c r="AB57" i="26"/>
  <c r="BI56" i="26"/>
  <c r="BF56" i="26"/>
  <c r="BC56" i="26"/>
  <c r="AZ56" i="26"/>
  <c r="AW56" i="26"/>
  <c r="AT56" i="26"/>
  <c r="AQ56" i="26"/>
  <c r="AN56" i="26"/>
  <c r="AK56" i="26"/>
  <c r="AH56" i="26"/>
  <c r="AE56" i="26"/>
  <c r="AB56" i="26"/>
  <c r="BF55" i="26"/>
  <c r="BC55" i="26"/>
  <c r="AZ55" i="26"/>
  <c r="AW55" i="26"/>
  <c r="AT55" i="26"/>
  <c r="AQ55" i="26"/>
  <c r="AN55" i="26"/>
  <c r="AK55" i="26"/>
  <c r="AH55" i="26"/>
  <c r="AE55" i="26"/>
  <c r="AB55" i="26"/>
  <c r="BC54" i="26"/>
  <c r="AZ54" i="26"/>
  <c r="AW54" i="26"/>
  <c r="AT54" i="26"/>
  <c r="AQ54" i="26"/>
  <c r="AN54" i="26"/>
  <c r="AK54" i="26"/>
  <c r="AH54" i="26"/>
  <c r="AE54" i="26"/>
  <c r="AB54" i="26"/>
  <c r="AZ53" i="26"/>
  <c r="AW53" i="26"/>
  <c r="AT53" i="26"/>
  <c r="AQ53" i="26"/>
  <c r="AN53" i="26"/>
  <c r="AK53" i="26"/>
  <c r="AH53" i="26"/>
  <c r="AE53" i="26"/>
  <c r="AB53" i="26"/>
  <c r="AW52" i="26"/>
  <c r="AT52" i="26"/>
  <c r="AQ52" i="26"/>
  <c r="AN52" i="26"/>
  <c r="AK52" i="26"/>
  <c r="AH52" i="26"/>
  <c r="AE52" i="26"/>
  <c r="AB52" i="26"/>
  <c r="AT51" i="26"/>
  <c r="AQ51" i="26"/>
  <c r="AN51" i="26"/>
  <c r="AK51" i="26"/>
  <c r="AH51" i="26"/>
  <c r="AE51" i="26"/>
  <c r="AB51" i="26"/>
  <c r="AQ50" i="26"/>
  <c r="AN50" i="26"/>
  <c r="AK50" i="26"/>
  <c r="AH50" i="26"/>
  <c r="AE50" i="26"/>
  <c r="AB50" i="26"/>
  <c r="AN49" i="26"/>
  <c r="AK49" i="26"/>
  <c r="AH49" i="26"/>
  <c r="AE49" i="26"/>
  <c r="AB49" i="26"/>
  <c r="AK48" i="26"/>
  <c r="AH48" i="26"/>
  <c r="AE48" i="26"/>
  <c r="AB48" i="26"/>
  <c r="AH47" i="26"/>
  <c r="AE47" i="26"/>
  <c r="AB47" i="26"/>
  <c r="AE46" i="26"/>
  <c r="AB46" i="26"/>
  <c r="AB45" i="26"/>
  <c r="S42" i="26"/>
  <c r="R42" i="26"/>
  <c r="Q42" i="26"/>
  <c r="P42" i="26"/>
  <c r="O42" i="26"/>
  <c r="N42" i="26"/>
  <c r="M42" i="26"/>
  <c r="L42" i="26"/>
  <c r="K42" i="26"/>
  <c r="J42" i="26"/>
  <c r="I42" i="26"/>
  <c r="H42" i="26"/>
  <c r="G42" i="26"/>
  <c r="Y37" i="26"/>
  <c r="Y38" i="26" s="1"/>
  <c r="Y39" i="26" s="1"/>
  <c r="Y40" i="26" s="1"/>
  <c r="Y41" i="26" s="1"/>
  <c r="Y42" i="26" s="1"/>
  <c r="Y43" i="26" s="1"/>
  <c r="Y44" i="26" s="1"/>
  <c r="Y45" i="26" s="1"/>
  <c r="Y46" i="26" s="1"/>
  <c r="Y47" i="26" s="1"/>
  <c r="Y48" i="26" s="1"/>
  <c r="Y49" i="26" s="1"/>
  <c r="Y50" i="26" s="1"/>
  <c r="Y51" i="26" s="1"/>
  <c r="Y52" i="26" s="1"/>
  <c r="Y53" i="26" s="1"/>
  <c r="Y54" i="26" s="1"/>
  <c r="Y55" i="26" s="1"/>
  <c r="Y56" i="26" s="1"/>
  <c r="Y57" i="26" s="1"/>
  <c r="Y58" i="26" s="1"/>
  <c r="Y59" i="26" s="1"/>
  <c r="Y60" i="26" s="1"/>
  <c r="Y61" i="26" s="1"/>
  <c r="Y62" i="26" s="1"/>
  <c r="Y63" i="26" s="1"/>
  <c r="Y64" i="26" s="1"/>
  <c r="Y65" i="26" s="1"/>
  <c r="Y66" i="26" s="1"/>
  <c r="Y67" i="26" s="1"/>
  <c r="Y68" i="26" s="1"/>
  <c r="Y69" i="26" s="1"/>
  <c r="Y70" i="26" s="1"/>
  <c r="Y71" i="26" s="1"/>
  <c r="Y72" i="26" s="1"/>
  <c r="Y73" i="26" s="1"/>
  <c r="Y74" i="26" s="1"/>
  <c r="Y75" i="26" s="1"/>
  <c r="Y76" i="26" s="1"/>
  <c r="Y77" i="26" s="1"/>
  <c r="Y78" i="26" s="1"/>
  <c r="Y79" i="26" s="1"/>
  <c r="Y80" i="26" s="1"/>
  <c r="Y81" i="26" s="1"/>
  <c r="Y82" i="26" s="1"/>
  <c r="Y83" i="26" s="1"/>
  <c r="Y84" i="26" s="1"/>
  <c r="Y85" i="26" s="1"/>
  <c r="Y86" i="26" s="1"/>
  <c r="Y87" i="26" s="1"/>
  <c r="Y88" i="26" s="1"/>
  <c r="Y89" i="26" s="1"/>
  <c r="Y90" i="26" s="1"/>
  <c r="Y91" i="26" s="1"/>
  <c r="Y92" i="26" s="1"/>
  <c r="Y93" i="26" s="1"/>
  <c r="Y94" i="26" s="1"/>
  <c r="AH161" i="26" l="1"/>
  <c r="AK161" i="26"/>
  <c r="BF161" i="26"/>
  <c r="AE161" i="26"/>
  <c r="AN161" i="26"/>
  <c r="BC161" i="26"/>
  <c r="AT161" i="26"/>
  <c r="AW161" i="26"/>
  <c r="AW95" i="26"/>
  <c r="BC95" i="26"/>
  <c r="BI95" i="26"/>
  <c r="AH95" i="26"/>
  <c r="AK95" i="26"/>
  <c r="AT95" i="26"/>
  <c r="AB95" i="26"/>
  <c r="AE95" i="26"/>
  <c r="AN95" i="26"/>
  <c r="AQ95" i="26"/>
  <c r="AZ95" i="26"/>
  <c r="BF95" i="26"/>
  <c r="AE168" i="24" l="1"/>
  <c r="AE167" i="24"/>
  <c r="AE166" i="24"/>
  <c r="AE165" i="24"/>
  <c r="AE169" i="24" s="1"/>
  <c r="AE164" i="24"/>
  <c r="AB168" i="24"/>
  <c r="AB167" i="24"/>
  <c r="AB166" i="24"/>
  <c r="AB169" i="24" s="1"/>
  <c r="AB165" i="24"/>
  <c r="AB164" i="24"/>
  <c r="AD169" i="24"/>
  <c r="AC169" i="24"/>
  <c r="AA169" i="24"/>
  <c r="Z169" i="24"/>
  <c r="BI110" i="24"/>
  <c r="BF109" i="24"/>
  <c r="BF139" i="24" s="1"/>
  <c r="BC108" i="24"/>
  <c r="AZ107" i="24"/>
  <c r="AZ139" i="24" s="1"/>
  <c r="AW106" i="24"/>
  <c r="AT105" i="24"/>
  <c r="AQ104" i="24"/>
  <c r="AN103" i="24"/>
  <c r="AN139" i="24" s="1"/>
  <c r="AK102" i="24"/>
  <c r="AH101" i="24"/>
  <c r="AE100" i="24"/>
  <c r="AB99" i="24"/>
  <c r="Z139" i="24"/>
  <c r="BI55" i="24"/>
  <c r="BF54" i="24"/>
  <c r="BC53" i="24"/>
  <c r="AZ52" i="24"/>
  <c r="AW51" i="24"/>
  <c r="AT50" i="24"/>
  <c r="AQ49" i="24"/>
  <c r="AN48" i="24"/>
  <c r="AK47" i="24"/>
  <c r="AH46" i="24"/>
  <c r="AE45" i="24"/>
  <c r="AB44" i="24"/>
  <c r="Z84" i="24"/>
  <c r="F42" i="24"/>
  <c r="I24" i="24"/>
  <c r="I23" i="24"/>
  <c r="I22" i="24"/>
  <c r="I21" i="24"/>
  <c r="I20" i="24"/>
  <c r="I19" i="24"/>
  <c r="I18" i="24"/>
  <c r="I17" i="24"/>
  <c r="I25" i="24" s="1"/>
  <c r="F25" i="24"/>
  <c r="BH139" i="24"/>
  <c r="BG139" i="24"/>
  <c r="BE139" i="24"/>
  <c r="BD139" i="24"/>
  <c r="BB139" i="24"/>
  <c r="BA139" i="24"/>
  <c r="AY139" i="24"/>
  <c r="AX139" i="24"/>
  <c r="AV139" i="24"/>
  <c r="AU139" i="24"/>
  <c r="AS139" i="24"/>
  <c r="AR139" i="24"/>
  <c r="AP139" i="24"/>
  <c r="AO139" i="24"/>
  <c r="AM139" i="24"/>
  <c r="AL139" i="24"/>
  <c r="AJ139" i="24"/>
  <c r="AI139" i="24"/>
  <c r="AG139" i="24"/>
  <c r="AF139" i="24"/>
  <c r="AD139" i="24"/>
  <c r="AC139" i="24"/>
  <c r="AA139" i="24"/>
  <c r="BI138" i="24"/>
  <c r="BF138" i="24"/>
  <c r="BC138" i="24"/>
  <c r="AZ138" i="24"/>
  <c r="AW138" i="24"/>
  <c r="AT138" i="24"/>
  <c r="AQ138" i="24"/>
  <c r="AN138" i="24"/>
  <c r="AK138" i="24"/>
  <c r="AH138" i="24"/>
  <c r="AE138" i="24"/>
  <c r="AB138" i="24"/>
  <c r="BI137" i="24"/>
  <c r="BF137" i="24"/>
  <c r="BC137" i="24"/>
  <c r="AZ137" i="24"/>
  <c r="AW137" i="24"/>
  <c r="AT137" i="24"/>
  <c r="AQ137" i="24"/>
  <c r="AN137" i="24"/>
  <c r="AK137" i="24"/>
  <c r="AH137" i="24"/>
  <c r="AE137" i="24"/>
  <c r="AB137" i="24"/>
  <c r="BI136" i="24"/>
  <c r="BF136" i="24"/>
  <c r="BC136" i="24"/>
  <c r="AZ136" i="24"/>
  <c r="AW136" i="24"/>
  <c r="AT136" i="24"/>
  <c r="AQ136" i="24"/>
  <c r="AN136" i="24"/>
  <c r="AK136" i="24"/>
  <c r="AH136" i="24"/>
  <c r="AE136" i="24"/>
  <c r="AB136" i="24"/>
  <c r="BI135" i="24"/>
  <c r="BF135" i="24"/>
  <c r="BC135" i="24"/>
  <c r="AZ135" i="24"/>
  <c r="AW135" i="24"/>
  <c r="AT135" i="24"/>
  <c r="AQ135" i="24"/>
  <c r="AN135" i="24"/>
  <c r="AK135" i="24"/>
  <c r="AH135" i="24"/>
  <c r="AE135" i="24"/>
  <c r="AB135" i="24"/>
  <c r="BI134" i="24"/>
  <c r="BF134" i="24"/>
  <c r="BC134" i="24"/>
  <c r="AZ134" i="24"/>
  <c r="AW134" i="24"/>
  <c r="AT134" i="24"/>
  <c r="AQ134" i="24"/>
  <c r="AN134" i="24"/>
  <c r="AK134" i="24"/>
  <c r="AH134" i="24"/>
  <c r="AE134" i="24"/>
  <c r="AB134" i="24"/>
  <c r="BI133" i="24"/>
  <c r="BF133" i="24"/>
  <c r="BC133" i="24"/>
  <c r="AZ133" i="24"/>
  <c r="AW133" i="24"/>
  <c r="AT133" i="24"/>
  <c r="AQ133" i="24"/>
  <c r="AN133" i="24"/>
  <c r="AK133" i="24"/>
  <c r="AH133" i="24"/>
  <c r="AE133" i="24"/>
  <c r="AB133" i="24"/>
  <c r="BI132" i="24"/>
  <c r="BF132" i="24"/>
  <c r="BC132" i="24"/>
  <c r="AZ132" i="24"/>
  <c r="AW132" i="24"/>
  <c r="AT132" i="24"/>
  <c r="AQ132" i="24"/>
  <c r="AN132" i="24"/>
  <c r="AK132" i="24"/>
  <c r="AH132" i="24"/>
  <c r="AE132" i="24"/>
  <c r="AB132" i="24"/>
  <c r="BI131" i="24"/>
  <c r="BF131" i="24"/>
  <c r="BC131" i="24"/>
  <c r="AZ131" i="24"/>
  <c r="AW131" i="24"/>
  <c r="AT131" i="24"/>
  <c r="AQ131" i="24"/>
  <c r="AN131" i="24"/>
  <c r="AK131" i="24"/>
  <c r="AH131" i="24"/>
  <c r="AE131" i="24"/>
  <c r="AB131" i="24"/>
  <c r="BI130" i="24"/>
  <c r="BF130" i="24"/>
  <c r="BC130" i="24"/>
  <c r="AZ130" i="24"/>
  <c r="AW130" i="24"/>
  <c r="AT130" i="24"/>
  <c r="AQ130" i="24"/>
  <c r="AN130" i="24"/>
  <c r="AK130" i="24"/>
  <c r="AH130" i="24"/>
  <c r="AE130" i="24"/>
  <c r="AB130" i="24"/>
  <c r="BI129" i="24"/>
  <c r="BF129" i="24"/>
  <c r="BC129" i="24"/>
  <c r="AZ129" i="24"/>
  <c r="AW129" i="24"/>
  <c r="AT129" i="24"/>
  <c r="AQ129" i="24"/>
  <c r="AN129" i="24"/>
  <c r="AK129" i="24"/>
  <c r="AH129" i="24"/>
  <c r="AE129" i="24"/>
  <c r="AB129" i="24"/>
  <c r="BI128" i="24"/>
  <c r="BF128" i="24"/>
  <c r="BC128" i="24"/>
  <c r="AZ128" i="24"/>
  <c r="AW128" i="24"/>
  <c r="AT128" i="24"/>
  <c r="AQ128" i="24"/>
  <c r="AN128" i="24"/>
  <c r="AK128" i="24"/>
  <c r="AH128" i="24"/>
  <c r="AE128" i="24"/>
  <c r="AB128" i="24"/>
  <c r="BI127" i="24"/>
  <c r="BF127" i="24"/>
  <c r="BC127" i="24"/>
  <c r="AZ127" i="24"/>
  <c r="AW127" i="24"/>
  <c r="AT127" i="24"/>
  <c r="AQ127" i="24"/>
  <c r="AN127" i="24"/>
  <c r="AK127" i="24"/>
  <c r="AH127" i="24"/>
  <c r="AE127" i="24"/>
  <c r="AB127" i="24"/>
  <c r="BI126" i="24"/>
  <c r="BF126" i="24"/>
  <c r="BC126" i="24"/>
  <c r="AZ126" i="24"/>
  <c r="AW126" i="24"/>
  <c r="AT126" i="24"/>
  <c r="AQ126" i="24"/>
  <c r="AN126" i="24"/>
  <c r="AK126" i="24"/>
  <c r="AH126" i="24"/>
  <c r="AE126" i="24"/>
  <c r="AB126" i="24"/>
  <c r="BI125" i="24"/>
  <c r="BF125" i="24"/>
  <c r="BC125" i="24"/>
  <c r="AZ125" i="24"/>
  <c r="AW125" i="24"/>
  <c r="AT125" i="24"/>
  <c r="AQ125" i="24"/>
  <c r="AN125" i="24"/>
  <c r="AK125" i="24"/>
  <c r="AH125" i="24"/>
  <c r="AE125" i="24"/>
  <c r="AB125" i="24"/>
  <c r="BI124" i="24"/>
  <c r="BF124" i="24"/>
  <c r="BC124" i="24"/>
  <c r="AZ124" i="24"/>
  <c r="AW124" i="24"/>
  <c r="AT124" i="24"/>
  <c r="AQ124" i="24"/>
  <c r="AN124" i="24"/>
  <c r="AK124" i="24"/>
  <c r="AH124" i="24"/>
  <c r="AE124" i="24"/>
  <c r="AB124" i="24"/>
  <c r="BI123" i="24"/>
  <c r="BF123" i="24"/>
  <c r="BC123" i="24"/>
  <c r="AZ123" i="24"/>
  <c r="AW123" i="24"/>
  <c r="AT123" i="24"/>
  <c r="AQ123" i="24"/>
  <c r="AN123" i="24"/>
  <c r="AK123" i="24"/>
  <c r="AH123" i="24"/>
  <c r="AE123" i="24"/>
  <c r="AB123" i="24"/>
  <c r="BI122" i="24"/>
  <c r="BF122" i="24"/>
  <c r="BC122" i="24"/>
  <c r="AZ122" i="24"/>
  <c r="AW122" i="24"/>
  <c r="AT122" i="24"/>
  <c r="AQ122" i="24"/>
  <c r="AN122" i="24"/>
  <c r="AK122" i="24"/>
  <c r="AH122" i="24"/>
  <c r="AE122" i="24"/>
  <c r="AB122" i="24"/>
  <c r="BI121" i="24"/>
  <c r="BF121" i="24"/>
  <c r="BC121" i="24"/>
  <c r="AZ121" i="24"/>
  <c r="AW121" i="24"/>
  <c r="AT121" i="24"/>
  <c r="AQ121" i="24"/>
  <c r="AN121" i="24"/>
  <c r="AK121" i="24"/>
  <c r="AH121" i="24"/>
  <c r="AE121" i="24"/>
  <c r="AB121" i="24"/>
  <c r="BI120" i="24"/>
  <c r="BF120" i="24"/>
  <c r="BC120" i="24"/>
  <c r="AZ120" i="24"/>
  <c r="AW120" i="24"/>
  <c r="AT120" i="24"/>
  <c r="AQ120" i="24"/>
  <c r="AN120" i="24"/>
  <c r="AK120" i="24"/>
  <c r="AH120" i="24"/>
  <c r="AE120" i="24"/>
  <c r="AB120" i="24"/>
  <c r="BI119" i="24"/>
  <c r="BF119" i="24"/>
  <c r="BC119" i="24"/>
  <c r="AZ119" i="24"/>
  <c r="AW119" i="24"/>
  <c r="AT119" i="24"/>
  <c r="AQ119" i="24"/>
  <c r="AN119" i="24"/>
  <c r="AK119" i="24"/>
  <c r="AH119" i="24"/>
  <c r="AE119" i="24"/>
  <c r="AB119" i="24"/>
  <c r="BI118" i="24"/>
  <c r="BF118" i="24"/>
  <c r="BC118" i="24"/>
  <c r="AZ118" i="24"/>
  <c r="AW118" i="24"/>
  <c r="AT118" i="24"/>
  <c r="AQ118" i="24"/>
  <c r="AN118" i="24"/>
  <c r="AK118" i="24"/>
  <c r="AH118" i="24"/>
  <c r="AE118" i="24"/>
  <c r="AB118" i="24"/>
  <c r="BI117" i="24"/>
  <c r="BF117" i="24"/>
  <c r="BC117" i="24"/>
  <c r="AZ117" i="24"/>
  <c r="AW117" i="24"/>
  <c r="AT117" i="24"/>
  <c r="AQ117" i="24"/>
  <c r="AN117" i="24"/>
  <c r="AK117" i="24"/>
  <c r="AH117" i="24"/>
  <c r="AE117" i="24"/>
  <c r="AB117" i="24"/>
  <c r="BI116" i="24"/>
  <c r="BF116" i="24"/>
  <c r="BC116" i="24"/>
  <c r="AZ116" i="24"/>
  <c r="AW116" i="24"/>
  <c r="AT116" i="24"/>
  <c r="AQ116" i="24"/>
  <c r="AN116" i="24"/>
  <c r="AK116" i="24"/>
  <c r="AH116" i="24"/>
  <c r="AE116" i="24"/>
  <c r="AB116" i="24"/>
  <c r="BI115" i="24"/>
  <c r="BF115" i="24"/>
  <c r="BC115" i="24"/>
  <c r="AZ115" i="24"/>
  <c r="AW115" i="24"/>
  <c r="AT115" i="24"/>
  <c r="AQ115" i="24"/>
  <c r="AN115" i="24"/>
  <c r="AK115" i="24"/>
  <c r="AH115" i="24"/>
  <c r="AE115" i="24"/>
  <c r="AB115" i="24"/>
  <c r="BI114" i="24"/>
  <c r="BF114" i="24"/>
  <c r="BC114" i="24"/>
  <c r="AZ114" i="24"/>
  <c r="AW114" i="24"/>
  <c r="AT114" i="24"/>
  <c r="AQ114" i="24"/>
  <c r="AN114" i="24"/>
  <c r="AK114" i="24"/>
  <c r="AH114" i="24"/>
  <c r="AE114" i="24"/>
  <c r="AB114" i="24"/>
  <c r="BI113" i="24"/>
  <c r="BF113" i="24"/>
  <c r="BC113" i="24"/>
  <c r="AZ113" i="24"/>
  <c r="AW113" i="24"/>
  <c r="AT113" i="24"/>
  <c r="AQ113" i="24"/>
  <c r="AN113" i="24"/>
  <c r="AK113" i="24"/>
  <c r="AH113" i="24"/>
  <c r="AE113" i="24"/>
  <c r="AB113" i="24"/>
  <c r="BI112" i="24"/>
  <c r="BF112" i="24"/>
  <c r="BC112" i="24"/>
  <c r="AZ112" i="24"/>
  <c r="AW112" i="24"/>
  <c r="AT112" i="24"/>
  <c r="AQ112" i="24"/>
  <c r="AN112" i="24"/>
  <c r="AK112" i="24"/>
  <c r="AH112" i="24"/>
  <c r="AE112" i="24"/>
  <c r="AB112" i="24"/>
  <c r="BI111" i="24"/>
  <c r="BF111" i="24"/>
  <c r="BC111" i="24"/>
  <c r="AZ111" i="24"/>
  <c r="AW111" i="24"/>
  <c r="AT111" i="24"/>
  <c r="AQ111" i="24"/>
  <c r="AN111" i="24"/>
  <c r="AK111" i="24"/>
  <c r="AH111" i="24"/>
  <c r="AE111" i="24"/>
  <c r="AB111" i="24"/>
  <c r="BI139" i="24"/>
  <c r="BF110" i="24"/>
  <c r="BC110" i="24"/>
  <c r="AZ110" i="24"/>
  <c r="AW110" i="24"/>
  <c r="AT110" i="24"/>
  <c r="AQ110" i="24"/>
  <c r="AN110" i="24"/>
  <c r="AK110" i="24"/>
  <c r="AH110" i="24"/>
  <c r="AE110" i="24"/>
  <c r="AB110" i="24"/>
  <c r="BC109" i="24"/>
  <c r="AZ109" i="24"/>
  <c r="AW109" i="24"/>
  <c r="AW139" i="24" s="1"/>
  <c r="AT109" i="24"/>
  <c r="AQ109" i="24"/>
  <c r="AN109" i="24"/>
  <c r="AK109" i="24"/>
  <c r="AK139" i="24" s="1"/>
  <c r="AH109" i="24"/>
  <c r="AE109" i="24"/>
  <c r="AB109" i="24"/>
  <c r="AZ108" i="24"/>
  <c r="AW108" i="24"/>
  <c r="AT108" i="24"/>
  <c r="AQ108" i="24"/>
  <c r="AN108" i="24"/>
  <c r="AK108" i="24"/>
  <c r="AH108" i="24"/>
  <c r="AE108" i="24"/>
  <c r="AB108" i="24"/>
  <c r="AW107" i="24"/>
  <c r="AT107" i="24"/>
  <c r="AQ107" i="24"/>
  <c r="AN107" i="24"/>
  <c r="AK107" i="24"/>
  <c r="AH107" i="24"/>
  <c r="AE107" i="24"/>
  <c r="AB107" i="24"/>
  <c r="AT106" i="24"/>
  <c r="AT139" i="24" s="1"/>
  <c r="AQ106" i="24"/>
  <c r="AN106" i="24"/>
  <c r="AK106" i="24"/>
  <c r="AH106" i="24"/>
  <c r="AE106" i="24"/>
  <c r="AB106" i="24"/>
  <c r="AQ105" i="24"/>
  <c r="AN105" i="24"/>
  <c r="AK105" i="24"/>
  <c r="AH105" i="24"/>
  <c r="AE105" i="24"/>
  <c r="AB105" i="24"/>
  <c r="AN104" i="24"/>
  <c r="AK104" i="24"/>
  <c r="AH104" i="24"/>
  <c r="AE104" i="24"/>
  <c r="AB104" i="24"/>
  <c r="AK103" i="24"/>
  <c r="AH103" i="24"/>
  <c r="AE103" i="24"/>
  <c r="AB103" i="24"/>
  <c r="AH102" i="24"/>
  <c r="AH139" i="24" s="1"/>
  <c r="AE102" i="24"/>
  <c r="AB102" i="24"/>
  <c r="AE101" i="24"/>
  <c r="AE139" i="24" s="1"/>
  <c r="AB101" i="24"/>
  <c r="AB100" i="24"/>
  <c r="Y92" i="24"/>
  <c r="Y93" i="24" s="1"/>
  <c r="Y94" i="24" s="1"/>
  <c r="Y95" i="24" s="1"/>
  <c r="Y96" i="24" s="1"/>
  <c r="Y97" i="24" s="1"/>
  <c r="Y98" i="24" s="1"/>
  <c r="Y99" i="24" s="1"/>
  <c r="Y100" i="24" s="1"/>
  <c r="Y101" i="24" s="1"/>
  <c r="Y102" i="24" s="1"/>
  <c r="Y103" i="24" s="1"/>
  <c r="Y104" i="24" s="1"/>
  <c r="Y105" i="24" s="1"/>
  <c r="Y106" i="24" s="1"/>
  <c r="Y107" i="24" s="1"/>
  <c r="Y108" i="24" s="1"/>
  <c r="Y109" i="24" s="1"/>
  <c r="Y110" i="24" s="1"/>
  <c r="Y111" i="24" s="1"/>
  <c r="Y112" i="24" s="1"/>
  <c r="Y113" i="24" s="1"/>
  <c r="Y114" i="24" s="1"/>
  <c r="Y115" i="24" s="1"/>
  <c r="Y116" i="24" s="1"/>
  <c r="Y117" i="24" s="1"/>
  <c r="Y118" i="24" s="1"/>
  <c r="Y119" i="24" s="1"/>
  <c r="Y120" i="24" s="1"/>
  <c r="Y121" i="24" s="1"/>
  <c r="Y122" i="24" s="1"/>
  <c r="Y123" i="24" s="1"/>
  <c r="Y124" i="24" s="1"/>
  <c r="Y125" i="24" s="1"/>
  <c r="Y126" i="24" s="1"/>
  <c r="Y127" i="24" s="1"/>
  <c r="Y128" i="24" s="1"/>
  <c r="Y129" i="24" s="1"/>
  <c r="Y130" i="24" s="1"/>
  <c r="Y131" i="24" s="1"/>
  <c r="Y132" i="24" s="1"/>
  <c r="Y133" i="24" s="1"/>
  <c r="Y134" i="24" s="1"/>
  <c r="Y135" i="24" s="1"/>
  <c r="Y136" i="24" s="1"/>
  <c r="Y137" i="24" s="1"/>
  <c r="Y138" i="24" s="1"/>
  <c r="BH84" i="24"/>
  <c r="BG84" i="24"/>
  <c r="BE84" i="24"/>
  <c r="BD84" i="24"/>
  <c r="BB84" i="24"/>
  <c r="BA84" i="24"/>
  <c r="AY84" i="24"/>
  <c r="AX84" i="24"/>
  <c r="AV84" i="24"/>
  <c r="AU84" i="24"/>
  <c r="AS84" i="24"/>
  <c r="AR84" i="24"/>
  <c r="AP84" i="24"/>
  <c r="AO84" i="24"/>
  <c r="AM84" i="24"/>
  <c r="AL84" i="24"/>
  <c r="AJ84" i="24"/>
  <c r="AI84" i="24"/>
  <c r="AG84" i="24"/>
  <c r="AF84" i="24"/>
  <c r="AD84" i="24"/>
  <c r="AC84" i="24"/>
  <c r="AA84" i="24"/>
  <c r="BI83" i="24"/>
  <c r="BF83" i="24"/>
  <c r="BC83" i="24"/>
  <c r="AZ83" i="24"/>
  <c r="AW83" i="24"/>
  <c r="AT83" i="24"/>
  <c r="AQ83" i="24"/>
  <c r="AN83" i="24"/>
  <c r="AK83" i="24"/>
  <c r="AH83" i="24"/>
  <c r="AE83" i="24"/>
  <c r="AB83" i="24"/>
  <c r="BI82" i="24"/>
  <c r="BF82" i="24"/>
  <c r="BC82" i="24"/>
  <c r="AZ82" i="24"/>
  <c r="AW82" i="24"/>
  <c r="AT82" i="24"/>
  <c r="AQ82" i="24"/>
  <c r="AN82" i="24"/>
  <c r="AK82" i="24"/>
  <c r="AH82" i="24"/>
  <c r="AE82" i="24"/>
  <c r="AB82" i="24"/>
  <c r="BI81" i="24"/>
  <c r="BF81" i="24"/>
  <c r="BC81" i="24"/>
  <c r="AZ81" i="24"/>
  <c r="AW81" i="24"/>
  <c r="AT81" i="24"/>
  <c r="AQ81" i="24"/>
  <c r="AN81" i="24"/>
  <c r="AK81" i="24"/>
  <c r="AH81" i="24"/>
  <c r="AE81" i="24"/>
  <c r="AB81" i="24"/>
  <c r="BI80" i="24"/>
  <c r="BF80" i="24"/>
  <c r="BC80" i="24"/>
  <c r="AZ80" i="24"/>
  <c r="AW80" i="24"/>
  <c r="AT80" i="24"/>
  <c r="AQ80" i="24"/>
  <c r="AN80" i="24"/>
  <c r="AK80" i="24"/>
  <c r="AH80" i="24"/>
  <c r="AE80" i="24"/>
  <c r="AB80" i="24"/>
  <c r="BI79" i="24"/>
  <c r="BF79" i="24"/>
  <c r="BC79" i="24"/>
  <c r="AZ79" i="24"/>
  <c r="AW79" i="24"/>
  <c r="AT79" i="24"/>
  <c r="AQ79" i="24"/>
  <c r="AN79" i="24"/>
  <c r="AK79" i="24"/>
  <c r="AH79" i="24"/>
  <c r="AE79" i="24"/>
  <c r="AB79" i="24"/>
  <c r="BI78" i="24"/>
  <c r="BF78" i="24"/>
  <c r="BC78" i="24"/>
  <c r="AZ78" i="24"/>
  <c r="AW78" i="24"/>
  <c r="AT78" i="24"/>
  <c r="AQ78" i="24"/>
  <c r="AN78" i="24"/>
  <c r="AK78" i="24"/>
  <c r="AH78" i="24"/>
  <c r="AE78" i="24"/>
  <c r="AB78" i="24"/>
  <c r="BI77" i="24"/>
  <c r="BF77" i="24"/>
  <c r="BC77" i="24"/>
  <c r="AZ77" i="24"/>
  <c r="AW77" i="24"/>
  <c r="AT77" i="24"/>
  <c r="AQ77" i="24"/>
  <c r="AN77" i="24"/>
  <c r="AK77" i="24"/>
  <c r="AH77" i="24"/>
  <c r="AE77" i="24"/>
  <c r="AB77" i="24"/>
  <c r="BI76" i="24"/>
  <c r="BF76" i="24"/>
  <c r="BC76" i="24"/>
  <c r="AZ76" i="24"/>
  <c r="AW76" i="24"/>
  <c r="AT76" i="24"/>
  <c r="AQ76" i="24"/>
  <c r="AN76" i="24"/>
  <c r="AK76" i="24"/>
  <c r="AH76" i="24"/>
  <c r="AE76" i="24"/>
  <c r="AB76" i="24"/>
  <c r="BI75" i="24"/>
  <c r="BF75" i="24"/>
  <c r="BC75" i="24"/>
  <c r="AZ75" i="24"/>
  <c r="AW75" i="24"/>
  <c r="AT75" i="24"/>
  <c r="AQ75" i="24"/>
  <c r="AN75" i="24"/>
  <c r="AK75" i="24"/>
  <c r="AH75" i="24"/>
  <c r="AE75" i="24"/>
  <c r="AB75" i="24"/>
  <c r="BI74" i="24"/>
  <c r="BF74" i="24"/>
  <c r="BC74" i="24"/>
  <c r="AZ74" i="24"/>
  <c r="AW74" i="24"/>
  <c r="AT74" i="24"/>
  <c r="AQ74" i="24"/>
  <c r="AN74" i="24"/>
  <c r="AK74" i="24"/>
  <c r="AH74" i="24"/>
  <c r="AE74" i="24"/>
  <c r="AB74" i="24"/>
  <c r="BI73" i="24"/>
  <c r="BF73" i="24"/>
  <c r="BC73" i="24"/>
  <c r="AZ73" i="24"/>
  <c r="AW73" i="24"/>
  <c r="AT73" i="24"/>
  <c r="AQ73" i="24"/>
  <c r="AN73" i="24"/>
  <c r="AK73" i="24"/>
  <c r="AH73" i="24"/>
  <c r="AE73" i="24"/>
  <c r="AB73" i="24"/>
  <c r="BI72" i="24"/>
  <c r="BF72" i="24"/>
  <c r="BC72" i="24"/>
  <c r="AZ72" i="24"/>
  <c r="AW72" i="24"/>
  <c r="AT72" i="24"/>
  <c r="AQ72" i="24"/>
  <c r="AN72" i="24"/>
  <c r="AK72" i="24"/>
  <c r="AH72" i="24"/>
  <c r="AE72" i="24"/>
  <c r="AB72" i="24"/>
  <c r="BI71" i="24"/>
  <c r="BF71" i="24"/>
  <c r="BC71" i="24"/>
  <c r="AZ71" i="24"/>
  <c r="AW71" i="24"/>
  <c r="AT71" i="24"/>
  <c r="AQ71" i="24"/>
  <c r="AN71" i="24"/>
  <c r="AK71" i="24"/>
  <c r="AH71" i="24"/>
  <c r="AE71" i="24"/>
  <c r="AB71" i="24"/>
  <c r="BI70" i="24"/>
  <c r="BF70" i="24"/>
  <c r="BC70" i="24"/>
  <c r="AZ70" i="24"/>
  <c r="AW70" i="24"/>
  <c r="AT70" i="24"/>
  <c r="AQ70" i="24"/>
  <c r="AN70" i="24"/>
  <c r="AK70" i="24"/>
  <c r="AH70" i="24"/>
  <c r="AE70" i="24"/>
  <c r="AB70" i="24"/>
  <c r="BI69" i="24"/>
  <c r="BF69" i="24"/>
  <c r="BC69" i="24"/>
  <c r="AZ69" i="24"/>
  <c r="AW69" i="24"/>
  <c r="AT69" i="24"/>
  <c r="AQ69" i="24"/>
  <c r="AN69" i="24"/>
  <c r="AK69" i="24"/>
  <c r="AH69" i="24"/>
  <c r="AE69" i="24"/>
  <c r="AB69" i="24"/>
  <c r="BI68" i="24"/>
  <c r="BF68" i="24"/>
  <c r="BC68" i="24"/>
  <c r="AZ68" i="24"/>
  <c r="AW68" i="24"/>
  <c r="AT68" i="24"/>
  <c r="AQ68" i="24"/>
  <c r="AN68" i="24"/>
  <c r="AK68" i="24"/>
  <c r="AH68" i="24"/>
  <c r="AE68" i="24"/>
  <c r="AB68" i="24"/>
  <c r="BI67" i="24"/>
  <c r="BF67" i="24"/>
  <c r="BC67" i="24"/>
  <c r="AZ67" i="24"/>
  <c r="AW67" i="24"/>
  <c r="AT67" i="24"/>
  <c r="AQ67" i="24"/>
  <c r="AN67" i="24"/>
  <c r="AK67" i="24"/>
  <c r="AH67" i="24"/>
  <c r="AE67" i="24"/>
  <c r="AB67" i="24"/>
  <c r="BI66" i="24"/>
  <c r="BF66" i="24"/>
  <c r="BC66" i="24"/>
  <c r="AZ66" i="24"/>
  <c r="AW66" i="24"/>
  <c r="AT66" i="24"/>
  <c r="AQ66" i="24"/>
  <c r="AN66" i="24"/>
  <c r="AK66" i="24"/>
  <c r="AH66" i="24"/>
  <c r="AE66" i="24"/>
  <c r="AB66" i="24"/>
  <c r="BI65" i="24"/>
  <c r="BF65" i="24"/>
  <c r="BC65" i="24"/>
  <c r="AZ65" i="24"/>
  <c r="AW65" i="24"/>
  <c r="AT65" i="24"/>
  <c r="AQ65" i="24"/>
  <c r="AN65" i="24"/>
  <c r="AK65" i="24"/>
  <c r="AH65" i="24"/>
  <c r="AE65" i="24"/>
  <c r="AB65" i="24"/>
  <c r="BI64" i="24"/>
  <c r="BF64" i="24"/>
  <c r="BC64" i="24"/>
  <c r="AZ64" i="24"/>
  <c r="AW64" i="24"/>
  <c r="AT64" i="24"/>
  <c r="AQ64" i="24"/>
  <c r="AN64" i="24"/>
  <c r="AK64" i="24"/>
  <c r="AH64" i="24"/>
  <c r="AE64" i="24"/>
  <c r="AB64" i="24"/>
  <c r="BI63" i="24"/>
  <c r="BF63" i="24"/>
  <c r="BC63" i="24"/>
  <c r="AZ63" i="24"/>
  <c r="AW63" i="24"/>
  <c r="AT63" i="24"/>
  <c r="AQ63" i="24"/>
  <c r="AN63" i="24"/>
  <c r="AK63" i="24"/>
  <c r="AH63" i="24"/>
  <c r="AE63" i="24"/>
  <c r="AB63" i="24"/>
  <c r="BI62" i="24"/>
  <c r="BF62" i="24"/>
  <c r="BC62" i="24"/>
  <c r="AZ62" i="24"/>
  <c r="AW62" i="24"/>
  <c r="AT62" i="24"/>
  <c r="AQ62" i="24"/>
  <c r="AN62" i="24"/>
  <c r="AK62" i="24"/>
  <c r="AH62" i="24"/>
  <c r="AE62" i="24"/>
  <c r="AB62" i="24"/>
  <c r="BI61" i="24"/>
  <c r="BF61" i="24"/>
  <c r="BC61" i="24"/>
  <c r="AZ61" i="24"/>
  <c r="AW61" i="24"/>
  <c r="AT61" i="24"/>
  <c r="AQ61" i="24"/>
  <c r="AN61" i="24"/>
  <c r="AK61" i="24"/>
  <c r="AH61" i="24"/>
  <c r="AE61" i="24"/>
  <c r="AB61" i="24"/>
  <c r="BI60" i="24"/>
  <c r="BF60" i="24"/>
  <c r="BC60" i="24"/>
  <c r="AZ60" i="24"/>
  <c r="AW60" i="24"/>
  <c r="AT60" i="24"/>
  <c r="AQ60" i="24"/>
  <c r="AN60" i="24"/>
  <c r="AK60" i="24"/>
  <c r="AH60" i="24"/>
  <c r="AE60" i="24"/>
  <c r="AB60" i="24"/>
  <c r="BI59" i="24"/>
  <c r="BF59" i="24"/>
  <c r="BC59" i="24"/>
  <c r="AZ59" i="24"/>
  <c r="AW59" i="24"/>
  <c r="AT59" i="24"/>
  <c r="AQ59" i="24"/>
  <c r="AN59" i="24"/>
  <c r="AK59" i="24"/>
  <c r="AH59" i="24"/>
  <c r="AE59" i="24"/>
  <c r="AB59" i="24"/>
  <c r="BI58" i="24"/>
  <c r="BF58" i="24"/>
  <c r="BC58" i="24"/>
  <c r="AZ58" i="24"/>
  <c r="AW58" i="24"/>
  <c r="AT58" i="24"/>
  <c r="AQ58" i="24"/>
  <c r="AN58" i="24"/>
  <c r="AK58" i="24"/>
  <c r="AH58" i="24"/>
  <c r="AE58" i="24"/>
  <c r="AB58" i="24"/>
  <c r="BI57" i="24"/>
  <c r="BF57" i="24"/>
  <c r="BC57" i="24"/>
  <c r="AZ57" i="24"/>
  <c r="AW57" i="24"/>
  <c r="AT57" i="24"/>
  <c r="AQ57" i="24"/>
  <c r="AN57" i="24"/>
  <c r="AK57" i="24"/>
  <c r="AH57" i="24"/>
  <c r="AE57" i="24"/>
  <c r="AB57" i="24"/>
  <c r="BI56" i="24"/>
  <c r="BF56" i="24"/>
  <c r="BC56" i="24"/>
  <c r="AZ56" i="24"/>
  <c r="AW56" i="24"/>
  <c r="AT56" i="24"/>
  <c r="AQ56" i="24"/>
  <c r="AN56" i="24"/>
  <c r="AK56" i="24"/>
  <c r="AH56" i="24"/>
  <c r="AE56" i="24"/>
  <c r="AB56" i="24"/>
  <c r="BI84" i="24"/>
  <c r="BF55" i="24"/>
  <c r="BF84" i="24" s="1"/>
  <c r="BC55" i="24"/>
  <c r="AZ55" i="24"/>
  <c r="AW55" i="24"/>
  <c r="AT55" i="24"/>
  <c r="AQ55" i="24"/>
  <c r="AN55" i="24"/>
  <c r="AK55" i="24"/>
  <c r="AH55" i="24"/>
  <c r="AE55" i="24"/>
  <c r="AB55" i="24"/>
  <c r="BC54" i="24"/>
  <c r="AZ54" i="24"/>
  <c r="AW54" i="24"/>
  <c r="AT54" i="24"/>
  <c r="AQ54" i="24"/>
  <c r="AN54" i="24"/>
  <c r="AK54" i="24"/>
  <c r="AH54" i="24"/>
  <c r="AE54" i="24"/>
  <c r="AB54" i="24"/>
  <c r="AZ53" i="24"/>
  <c r="AW53" i="24"/>
  <c r="AT53" i="24"/>
  <c r="AQ53" i="24"/>
  <c r="AN53" i="24"/>
  <c r="AK53" i="24"/>
  <c r="AH53" i="24"/>
  <c r="AE53" i="24"/>
  <c r="AB53" i="24"/>
  <c r="AW52" i="24"/>
  <c r="AT52" i="24"/>
  <c r="AQ52" i="24"/>
  <c r="AN52" i="24"/>
  <c r="AK52" i="24"/>
  <c r="AH52" i="24"/>
  <c r="AE52" i="24"/>
  <c r="AB52" i="24"/>
  <c r="AW84" i="24"/>
  <c r="AT51" i="24"/>
  <c r="AT84" i="24" s="1"/>
  <c r="AQ51" i="24"/>
  <c r="AN51" i="24"/>
  <c r="AK51" i="24"/>
  <c r="AH51" i="24"/>
  <c r="AE51" i="24"/>
  <c r="AB51" i="24"/>
  <c r="AQ50" i="24"/>
  <c r="AN50" i="24"/>
  <c r="AK50" i="24"/>
  <c r="AH50" i="24"/>
  <c r="AE50" i="24"/>
  <c r="AB50" i="24"/>
  <c r="AN49" i="24"/>
  <c r="AK49" i="24"/>
  <c r="AH49" i="24"/>
  <c r="AE49" i="24"/>
  <c r="AB49" i="24"/>
  <c r="AK48" i="24"/>
  <c r="AH48" i="24"/>
  <c r="AE48" i="24"/>
  <c r="AB48" i="24"/>
  <c r="AK84" i="24"/>
  <c r="AH47" i="24"/>
  <c r="AH84" i="24" s="1"/>
  <c r="AE47" i="24"/>
  <c r="AB47" i="24"/>
  <c r="AE46" i="24"/>
  <c r="AB46" i="24"/>
  <c r="AB45" i="24"/>
  <c r="S42" i="24"/>
  <c r="R42" i="24"/>
  <c r="Q42" i="24"/>
  <c r="P42" i="24"/>
  <c r="O42" i="24"/>
  <c r="N42" i="24"/>
  <c r="M42" i="24"/>
  <c r="L42" i="24"/>
  <c r="K42" i="24"/>
  <c r="J42" i="24"/>
  <c r="I42" i="24"/>
  <c r="H42" i="24"/>
  <c r="G42" i="24"/>
  <c r="Y37" i="24"/>
  <c r="Y38" i="24" s="1"/>
  <c r="Y39" i="24" s="1"/>
  <c r="Y40" i="24" s="1"/>
  <c r="Y41" i="24" s="1"/>
  <c r="Y42" i="24" s="1"/>
  <c r="Y43" i="24" s="1"/>
  <c r="Y44" i="24" s="1"/>
  <c r="Y45" i="24" s="1"/>
  <c r="Y46" i="24" s="1"/>
  <c r="Y47" i="24" s="1"/>
  <c r="Y48" i="24" s="1"/>
  <c r="Y49" i="24" s="1"/>
  <c r="Y50" i="24" s="1"/>
  <c r="Y51" i="24" s="1"/>
  <c r="Y52" i="24" s="1"/>
  <c r="Y53" i="24" s="1"/>
  <c r="Y54" i="24" s="1"/>
  <c r="Y55" i="24" s="1"/>
  <c r="Y56" i="24" s="1"/>
  <c r="Y57" i="24" s="1"/>
  <c r="Y58" i="24" s="1"/>
  <c r="Y59" i="24" s="1"/>
  <c r="Y60" i="24" s="1"/>
  <c r="Y61" i="24" s="1"/>
  <c r="Y62" i="24" s="1"/>
  <c r="Y63" i="24" s="1"/>
  <c r="Y64" i="24" s="1"/>
  <c r="Y65" i="24" s="1"/>
  <c r="Y66" i="24" s="1"/>
  <c r="Y67" i="24" s="1"/>
  <c r="Y68" i="24" s="1"/>
  <c r="Y69" i="24" s="1"/>
  <c r="Y70" i="24" s="1"/>
  <c r="Y71" i="24" s="1"/>
  <c r="Y72" i="24" s="1"/>
  <c r="Y73" i="24" s="1"/>
  <c r="Y74" i="24" s="1"/>
  <c r="Y75" i="24" s="1"/>
  <c r="Y76" i="24" s="1"/>
  <c r="Y77" i="24" s="1"/>
  <c r="Y78" i="24" s="1"/>
  <c r="Y79" i="24" s="1"/>
  <c r="Y80" i="24" s="1"/>
  <c r="Y81" i="24" s="1"/>
  <c r="Y82" i="24" s="1"/>
  <c r="Y83" i="24" s="1"/>
  <c r="K25" i="24"/>
  <c r="J25" i="24"/>
  <c r="H25" i="24"/>
  <c r="G25" i="24"/>
  <c r="H7" i="24"/>
  <c r="AE144" i="23"/>
  <c r="AE143" i="23"/>
  <c r="AE142" i="23"/>
  <c r="AE145" i="23" s="1"/>
  <c r="AE141" i="23"/>
  <c r="AE140" i="23"/>
  <c r="AD145" i="23"/>
  <c r="AC145" i="23"/>
  <c r="AB144" i="23"/>
  <c r="AB143" i="23"/>
  <c r="AB142" i="23"/>
  <c r="AB145" i="23" s="1"/>
  <c r="AB141" i="23"/>
  <c r="AB140" i="23"/>
  <c r="AA145" i="23"/>
  <c r="Z145" i="23"/>
  <c r="BI98" i="23"/>
  <c r="BF97" i="23"/>
  <c r="BC96" i="23"/>
  <c r="AZ95" i="23"/>
  <c r="AW94" i="23"/>
  <c r="AT93" i="23"/>
  <c r="AQ92" i="23"/>
  <c r="AN91" i="23"/>
  <c r="AK90" i="23"/>
  <c r="AH89" i="23"/>
  <c r="AE88" i="23"/>
  <c r="AB87" i="23"/>
  <c r="BG115" i="23"/>
  <c r="Z115" i="23"/>
  <c r="BI55" i="23"/>
  <c r="BF54" i="23"/>
  <c r="BC53" i="23"/>
  <c r="AZ52" i="23"/>
  <c r="AW51" i="23"/>
  <c r="AT50" i="23"/>
  <c r="AQ49" i="23"/>
  <c r="AN48" i="23"/>
  <c r="AK47" i="23"/>
  <c r="AH46" i="23"/>
  <c r="AE45" i="23"/>
  <c r="AB44" i="23"/>
  <c r="Z72" i="23"/>
  <c r="F42" i="23"/>
  <c r="I24" i="23"/>
  <c r="I23" i="23"/>
  <c r="I22" i="23"/>
  <c r="I21" i="23"/>
  <c r="I20" i="23"/>
  <c r="I19" i="23"/>
  <c r="I18" i="23"/>
  <c r="I17" i="23"/>
  <c r="K25" i="23"/>
  <c r="J25" i="23"/>
  <c r="I25" i="23"/>
  <c r="H25" i="23"/>
  <c r="G25" i="23"/>
  <c r="F25" i="23"/>
  <c r="K12" i="23"/>
  <c r="AQ139" i="24" l="1"/>
  <c r="BC139" i="24"/>
  <c r="K12" i="24"/>
  <c r="AB84" i="24"/>
  <c r="AN84" i="24"/>
  <c r="AZ84" i="24"/>
  <c r="AE84" i="24"/>
  <c r="AQ84" i="24"/>
  <c r="BC84" i="24"/>
  <c r="AB139" i="24"/>
  <c r="BH115" i="23" l="1"/>
  <c r="BE115" i="23"/>
  <c r="BD115" i="23"/>
  <c r="BB115" i="23"/>
  <c r="BA115" i="23"/>
  <c r="AY115" i="23"/>
  <c r="AX115" i="23"/>
  <c r="AV115" i="23"/>
  <c r="AU115" i="23"/>
  <c r="AS115" i="23"/>
  <c r="AR115" i="23"/>
  <c r="AP115" i="23"/>
  <c r="AO115" i="23"/>
  <c r="AM115" i="23"/>
  <c r="AL115" i="23"/>
  <c r="AJ115" i="23"/>
  <c r="AI115" i="23"/>
  <c r="AG115" i="23"/>
  <c r="AF115" i="23"/>
  <c r="AD115" i="23"/>
  <c r="AC115" i="23"/>
  <c r="AA115" i="23"/>
  <c r="BI114" i="23"/>
  <c r="BF114" i="23"/>
  <c r="BC114" i="23"/>
  <c r="AZ114" i="23"/>
  <c r="AW114" i="23"/>
  <c r="AT114" i="23"/>
  <c r="AQ114" i="23"/>
  <c r="AN114" i="23"/>
  <c r="AK114" i="23"/>
  <c r="AH114" i="23"/>
  <c r="AE114" i="23"/>
  <c r="AB114" i="23"/>
  <c r="BI113" i="23"/>
  <c r="BF113" i="23"/>
  <c r="BC113" i="23"/>
  <c r="AZ113" i="23"/>
  <c r="AW113" i="23"/>
  <c r="AT113" i="23"/>
  <c r="AQ113" i="23"/>
  <c r="AN113" i="23"/>
  <c r="AK113" i="23"/>
  <c r="AH113" i="23"/>
  <c r="AE113" i="23"/>
  <c r="AB113" i="23"/>
  <c r="BI112" i="23"/>
  <c r="BF112" i="23"/>
  <c r="BC112" i="23"/>
  <c r="AZ112" i="23"/>
  <c r="AW112" i="23"/>
  <c r="AT112" i="23"/>
  <c r="AQ112" i="23"/>
  <c r="AN112" i="23"/>
  <c r="AK112" i="23"/>
  <c r="AH112" i="23"/>
  <c r="AE112" i="23"/>
  <c r="AB112" i="23"/>
  <c r="BI111" i="23"/>
  <c r="BF111" i="23"/>
  <c r="BC111" i="23"/>
  <c r="AZ111" i="23"/>
  <c r="AW111" i="23"/>
  <c r="AT111" i="23"/>
  <c r="AQ111" i="23"/>
  <c r="AN111" i="23"/>
  <c r="AK111" i="23"/>
  <c r="AH111" i="23"/>
  <c r="AE111" i="23"/>
  <c r="AB111" i="23"/>
  <c r="BI110" i="23"/>
  <c r="BF110" i="23"/>
  <c r="BC110" i="23"/>
  <c r="AZ110" i="23"/>
  <c r="AW110" i="23"/>
  <c r="AT110" i="23"/>
  <c r="AQ110" i="23"/>
  <c r="AN110" i="23"/>
  <c r="AK110" i="23"/>
  <c r="AH110" i="23"/>
  <c r="AE110" i="23"/>
  <c r="AB110" i="23"/>
  <c r="BI109" i="23"/>
  <c r="BF109" i="23"/>
  <c r="BC109" i="23"/>
  <c r="AZ109" i="23"/>
  <c r="AW109" i="23"/>
  <c r="AT109" i="23"/>
  <c r="AQ109" i="23"/>
  <c r="AN109" i="23"/>
  <c r="AK109" i="23"/>
  <c r="AH109" i="23"/>
  <c r="AE109" i="23"/>
  <c r="AB109" i="23"/>
  <c r="BI108" i="23"/>
  <c r="BF108" i="23"/>
  <c r="BC108" i="23"/>
  <c r="AZ108" i="23"/>
  <c r="AW108" i="23"/>
  <c r="AT108" i="23"/>
  <c r="AQ108" i="23"/>
  <c r="AN108" i="23"/>
  <c r="AK108" i="23"/>
  <c r="AH108" i="23"/>
  <c r="AE108" i="23"/>
  <c r="AB108" i="23"/>
  <c r="BI107" i="23"/>
  <c r="BF107" i="23"/>
  <c r="BC107" i="23"/>
  <c r="AZ107" i="23"/>
  <c r="AW107" i="23"/>
  <c r="AT107" i="23"/>
  <c r="AQ107" i="23"/>
  <c r="AN107" i="23"/>
  <c r="AK107" i="23"/>
  <c r="AH107" i="23"/>
  <c r="AE107" i="23"/>
  <c r="AB107" i="23"/>
  <c r="BI106" i="23"/>
  <c r="BF106" i="23"/>
  <c r="BC106" i="23"/>
  <c r="AZ106" i="23"/>
  <c r="AW106" i="23"/>
  <c r="AT106" i="23"/>
  <c r="AQ106" i="23"/>
  <c r="AN106" i="23"/>
  <c r="AK106" i="23"/>
  <c r="AH106" i="23"/>
  <c r="AE106" i="23"/>
  <c r="AB106" i="23"/>
  <c r="BI105" i="23"/>
  <c r="BF105" i="23"/>
  <c r="BC105" i="23"/>
  <c r="AZ105" i="23"/>
  <c r="AW105" i="23"/>
  <c r="AT105" i="23"/>
  <c r="AQ105" i="23"/>
  <c r="AN105" i="23"/>
  <c r="AK105" i="23"/>
  <c r="AH105" i="23"/>
  <c r="AE105" i="23"/>
  <c r="AB105" i="23"/>
  <c r="BI104" i="23"/>
  <c r="BF104" i="23"/>
  <c r="BC104" i="23"/>
  <c r="AZ104" i="23"/>
  <c r="AW104" i="23"/>
  <c r="AT104" i="23"/>
  <c r="AQ104" i="23"/>
  <c r="AN104" i="23"/>
  <c r="AK104" i="23"/>
  <c r="AH104" i="23"/>
  <c r="AE104" i="23"/>
  <c r="AB104" i="23"/>
  <c r="BI103" i="23"/>
  <c r="BF103" i="23"/>
  <c r="BC103" i="23"/>
  <c r="AZ103" i="23"/>
  <c r="AW103" i="23"/>
  <c r="AT103" i="23"/>
  <c r="AQ103" i="23"/>
  <c r="AN103" i="23"/>
  <c r="AK103" i="23"/>
  <c r="AH103" i="23"/>
  <c r="AE103" i="23"/>
  <c r="AB103" i="23"/>
  <c r="BI102" i="23"/>
  <c r="BF102" i="23"/>
  <c r="BC102" i="23"/>
  <c r="AZ102" i="23"/>
  <c r="AW102" i="23"/>
  <c r="AT102" i="23"/>
  <c r="AQ102" i="23"/>
  <c r="AN102" i="23"/>
  <c r="AK102" i="23"/>
  <c r="AH102" i="23"/>
  <c r="AE102" i="23"/>
  <c r="AB102" i="23"/>
  <c r="BI101" i="23"/>
  <c r="BF101" i="23"/>
  <c r="BC101" i="23"/>
  <c r="AZ101" i="23"/>
  <c r="AW101" i="23"/>
  <c r="AT101" i="23"/>
  <c r="AQ101" i="23"/>
  <c r="AN101" i="23"/>
  <c r="AK101" i="23"/>
  <c r="AH101" i="23"/>
  <c r="AE101" i="23"/>
  <c r="AB101" i="23"/>
  <c r="BI100" i="23"/>
  <c r="BF100" i="23"/>
  <c r="BC100" i="23"/>
  <c r="AZ100" i="23"/>
  <c r="AW100" i="23"/>
  <c r="AT100" i="23"/>
  <c r="AQ100" i="23"/>
  <c r="AN100" i="23"/>
  <c r="AK100" i="23"/>
  <c r="AH100" i="23"/>
  <c r="AE100" i="23"/>
  <c r="AB100" i="23"/>
  <c r="BI99" i="23"/>
  <c r="BF99" i="23"/>
  <c r="BC99" i="23"/>
  <c r="AZ99" i="23"/>
  <c r="AW99" i="23"/>
  <c r="AT99" i="23"/>
  <c r="AQ99" i="23"/>
  <c r="AN99" i="23"/>
  <c r="AK99" i="23"/>
  <c r="AH99" i="23"/>
  <c r="AE99" i="23"/>
  <c r="AB99" i="23"/>
  <c r="BI115" i="23"/>
  <c r="BF98" i="23"/>
  <c r="BF115" i="23" s="1"/>
  <c r="BC98" i="23"/>
  <c r="AZ98" i="23"/>
  <c r="AW98" i="23"/>
  <c r="AT98" i="23"/>
  <c r="AQ98" i="23"/>
  <c r="AN98" i="23"/>
  <c r="AK98" i="23"/>
  <c r="AH98" i="23"/>
  <c r="AE98" i="23"/>
  <c r="AB98" i="23"/>
  <c r="BC97" i="23"/>
  <c r="BC115" i="23" s="1"/>
  <c r="AZ97" i="23"/>
  <c r="AW97" i="23"/>
  <c r="AT97" i="23"/>
  <c r="AQ97" i="23"/>
  <c r="AQ115" i="23" s="1"/>
  <c r="AN97" i="23"/>
  <c r="AK97" i="23"/>
  <c r="AH97" i="23"/>
  <c r="AE97" i="23"/>
  <c r="AB97" i="23"/>
  <c r="AZ96" i="23"/>
  <c r="AW96" i="23"/>
  <c r="AT96" i="23"/>
  <c r="AQ96" i="23"/>
  <c r="AN96" i="23"/>
  <c r="AK96" i="23"/>
  <c r="AH96" i="23"/>
  <c r="AE96" i="23"/>
  <c r="AB96" i="23"/>
  <c r="AW95" i="23"/>
  <c r="AT95" i="23"/>
  <c r="AQ95" i="23"/>
  <c r="AN95" i="23"/>
  <c r="AK95" i="23"/>
  <c r="AH95" i="23"/>
  <c r="AE95" i="23"/>
  <c r="AB95" i="23"/>
  <c r="AW115" i="23"/>
  <c r="AT94" i="23"/>
  <c r="AQ94" i="23"/>
  <c r="AN94" i="23"/>
  <c r="AK94" i="23"/>
  <c r="AH94" i="23"/>
  <c r="AE94" i="23"/>
  <c r="AB94" i="23"/>
  <c r="AT115" i="23"/>
  <c r="AQ93" i="23"/>
  <c r="AN93" i="23"/>
  <c r="AK93" i="23"/>
  <c r="AK115" i="23" s="1"/>
  <c r="AH93" i="23"/>
  <c r="AE93" i="23"/>
  <c r="AB93" i="23"/>
  <c r="AN92" i="23"/>
  <c r="AK92" i="23"/>
  <c r="AH92" i="23"/>
  <c r="AE92" i="23"/>
  <c r="AB92" i="23"/>
  <c r="AK91" i="23"/>
  <c r="AH91" i="23"/>
  <c r="AE91" i="23"/>
  <c r="AB91" i="23"/>
  <c r="AH90" i="23"/>
  <c r="AH115" i="23" s="1"/>
  <c r="AE90" i="23"/>
  <c r="AB90" i="23"/>
  <c r="AE89" i="23"/>
  <c r="AB89" i="23"/>
  <c r="AE115" i="23"/>
  <c r="AB88" i="23"/>
  <c r="Y80" i="23"/>
  <c r="Y81" i="23" s="1"/>
  <c r="Y82" i="23" s="1"/>
  <c r="Y83" i="23" s="1"/>
  <c r="Y84" i="23" s="1"/>
  <c r="Y85" i="23" s="1"/>
  <c r="Y86" i="23" s="1"/>
  <c r="Y87" i="23" s="1"/>
  <c r="Y88" i="23" s="1"/>
  <c r="Y89" i="23" s="1"/>
  <c r="Y90" i="23" s="1"/>
  <c r="Y91" i="23" s="1"/>
  <c r="Y92" i="23" s="1"/>
  <c r="Y93" i="23" s="1"/>
  <c r="Y94" i="23" s="1"/>
  <c r="Y95" i="23" s="1"/>
  <c r="Y96" i="23" s="1"/>
  <c r="Y97" i="23" s="1"/>
  <c r="Y98" i="23" s="1"/>
  <c r="Y99" i="23" s="1"/>
  <c r="Y100" i="23" s="1"/>
  <c r="Y101" i="23" s="1"/>
  <c r="Y102" i="23" s="1"/>
  <c r="Y103" i="23" s="1"/>
  <c r="Y104" i="23" s="1"/>
  <c r="Y105" i="23" s="1"/>
  <c r="Y106" i="23" s="1"/>
  <c r="Y107" i="23" s="1"/>
  <c r="Y108" i="23" s="1"/>
  <c r="Y109" i="23" s="1"/>
  <c r="Y110" i="23" s="1"/>
  <c r="Y111" i="23" s="1"/>
  <c r="Y112" i="23" s="1"/>
  <c r="Y113" i="23" s="1"/>
  <c r="Y114" i="23" s="1"/>
  <c r="BH72" i="23"/>
  <c r="BG72" i="23"/>
  <c r="BE72" i="23"/>
  <c r="BD72" i="23"/>
  <c r="BB72" i="23"/>
  <c r="BA72" i="23"/>
  <c r="AY72" i="23"/>
  <c r="AX72" i="23"/>
  <c r="AV72" i="23"/>
  <c r="AU72" i="23"/>
  <c r="AS72" i="23"/>
  <c r="AR72" i="23"/>
  <c r="AP72" i="23"/>
  <c r="AO72" i="23"/>
  <c r="AM72" i="23"/>
  <c r="AL72" i="23"/>
  <c r="AJ72" i="23"/>
  <c r="AI72" i="23"/>
  <c r="AG72" i="23"/>
  <c r="AF72" i="23"/>
  <c r="AD72" i="23"/>
  <c r="AC72" i="23"/>
  <c r="AA72" i="23"/>
  <c r="BI71" i="23"/>
  <c r="BF71" i="23"/>
  <c r="BC71" i="23"/>
  <c r="AZ71" i="23"/>
  <c r="AW71" i="23"/>
  <c r="AT71" i="23"/>
  <c r="AQ71" i="23"/>
  <c r="AN71" i="23"/>
  <c r="AK71" i="23"/>
  <c r="AH71" i="23"/>
  <c r="AE71" i="23"/>
  <c r="AB71" i="23"/>
  <c r="BI70" i="23"/>
  <c r="BF70" i="23"/>
  <c r="BC70" i="23"/>
  <c r="AZ70" i="23"/>
  <c r="AW70" i="23"/>
  <c r="AT70" i="23"/>
  <c r="AQ70" i="23"/>
  <c r="AN70" i="23"/>
  <c r="AK70" i="23"/>
  <c r="AH70" i="23"/>
  <c r="AE70" i="23"/>
  <c r="AB70" i="23"/>
  <c r="BI69" i="23"/>
  <c r="BF69" i="23"/>
  <c r="BC69" i="23"/>
  <c r="AZ69" i="23"/>
  <c r="AW69" i="23"/>
  <c r="AT69" i="23"/>
  <c r="AQ69" i="23"/>
  <c r="AN69" i="23"/>
  <c r="AK69" i="23"/>
  <c r="AH69" i="23"/>
  <c r="AE69" i="23"/>
  <c r="AB69" i="23"/>
  <c r="BI68" i="23"/>
  <c r="BF68" i="23"/>
  <c r="BC68" i="23"/>
  <c r="AZ68" i="23"/>
  <c r="AW68" i="23"/>
  <c r="AT68" i="23"/>
  <c r="AQ68" i="23"/>
  <c r="AN68" i="23"/>
  <c r="AK68" i="23"/>
  <c r="AH68" i="23"/>
  <c r="AE68" i="23"/>
  <c r="AB68" i="23"/>
  <c r="BI67" i="23"/>
  <c r="BF67" i="23"/>
  <c r="BC67" i="23"/>
  <c r="AZ67" i="23"/>
  <c r="AW67" i="23"/>
  <c r="AT67" i="23"/>
  <c r="AQ67" i="23"/>
  <c r="AN67" i="23"/>
  <c r="AK67" i="23"/>
  <c r="AH67" i="23"/>
  <c r="AE67" i="23"/>
  <c r="AB67" i="23"/>
  <c r="BI66" i="23"/>
  <c r="BF66" i="23"/>
  <c r="BC66" i="23"/>
  <c r="AZ66" i="23"/>
  <c r="AW66" i="23"/>
  <c r="AT66" i="23"/>
  <c r="AQ66" i="23"/>
  <c r="AN66" i="23"/>
  <c r="AK66" i="23"/>
  <c r="AH66" i="23"/>
  <c r="AE66" i="23"/>
  <c r="AB66" i="23"/>
  <c r="BI65" i="23"/>
  <c r="BF65" i="23"/>
  <c r="BC65" i="23"/>
  <c r="AZ65" i="23"/>
  <c r="AW65" i="23"/>
  <c r="AT65" i="23"/>
  <c r="AQ65" i="23"/>
  <c r="AN65" i="23"/>
  <c r="AK65" i="23"/>
  <c r="AH65" i="23"/>
  <c r="AE65" i="23"/>
  <c r="AB65" i="23"/>
  <c r="BI64" i="23"/>
  <c r="BF64" i="23"/>
  <c r="BC64" i="23"/>
  <c r="AZ64" i="23"/>
  <c r="AW64" i="23"/>
  <c r="AT64" i="23"/>
  <c r="AQ64" i="23"/>
  <c r="AN64" i="23"/>
  <c r="AK64" i="23"/>
  <c r="AH64" i="23"/>
  <c r="AE64" i="23"/>
  <c r="AB64" i="23"/>
  <c r="BI63" i="23"/>
  <c r="BF63" i="23"/>
  <c r="BC63" i="23"/>
  <c r="AZ63" i="23"/>
  <c r="AW63" i="23"/>
  <c r="AT63" i="23"/>
  <c r="AQ63" i="23"/>
  <c r="AN63" i="23"/>
  <c r="AK63" i="23"/>
  <c r="AH63" i="23"/>
  <c r="AE63" i="23"/>
  <c r="AB63" i="23"/>
  <c r="BI62" i="23"/>
  <c r="BF62" i="23"/>
  <c r="BC62" i="23"/>
  <c r="AZ62" i="23"/>
  <c r="AW62" i="23"/>
  <c r="AT62" i="23"/>
  <c r="AQ62" i="23"/>
  <c r="AN62" i="23"/>
  <c r="AK62" i="23"/>
  <c r="AH62" i="23"/>
  <c r="AE62" i="23"/>
  <c r="AB62" i="23"/>
  <c r="BI61" i="23"/>
  <c r="BF61" i="23"/>
  <c r="BC61" i="23"/>
  <c r="AZ61" i="23"/>
  <c r="AW61" i="23"/>
  <c r="AT61" i="23"/>
  <c r="AQ61" i="23"/>
  <c r="AN61" i="23"/>
  <c r="AK61" i="23"/>
  <c r="AH61" i="23"/>
  <c r="AE61" i="23"/>
  <c r="AB61" i="23"/>
  <c r="BI60" i="23"/>
  <c r="BF60" i="23"/>
  <c r="BC60" i="23"/>
  <c r="AZ60" i="23"/>
  <c r="AW60" i="23"/>
  <c r="AT60" i="23"/>
  <c r="AQ60" i="23"/>
  <c r="AN60" i="23"/>
  <c r="AK60" i="23"/>
  <c r="AH60" i="23"/>
  <c r="AE60" i="23"/>
  <c r="AB60" i="23"/>
  <c r="BI59" i="23"/>
  <c r="BF59" i="23"/>
  <c r="BC59" i="23"/>
  <c r="AZ59" i="23"/>
  <c r="AW59" i="23"/>
  <c r="AT59" i="23"/>
  <c r="AQ59" i="23"/>
  <c r="AN59" i="23"/>
  <c r="AK59" i="23"/>
  <c r="AH59" i="23"/>
  <c r="AE59" i="23"/>
  <c r="AB59" i="23"/>
  <c r="BI58" i="23"/>
  <c r="BF58" i="23"/>
  <c r="BC58" i="23"/>
  <c r="AZ58" i="23"/>
  <c r="AW58" i="23"/>
  <c r="AT58" i="23"/>
  <c r="AQ58" i="23"/>
  <c r="AN58" i="23"/>
  <c r="AK58" i="23"/>
  <c r="AH58" i="23"/>
  <c r="AE58" i="23"/>
  <c r="AB58" i="23"/>
  <c r="BI57" i="23"/>
  <c r="BF57" i="23"/>
  <c r="BC57" i="23"/>
  <c r="AZ57" i="23"/>
  <c r="AW57" i="23"/>
  <c r="AT57" i="23"/>
  <c r="AQ57" i="23"/>
  <c r="AN57" i="23"/>
  <c r="AK57" i="23"/>
  <c r="AH57" i="23"/>
  <c r="AE57" i="23"/>
  <c r="AB57" i="23"/>
  <c r="BI56" i="23"/>
  <c r="BF56" i="23"/>
  <c r="BC56" i="23"/>
  <c r="AZ56" i="23"/>
  <c r="AW56" i="23"/>
  <c r="AT56" i="23"/>
  <c r="AQ56" i="23"/>
  <c r="AN56" i="23"/>
  <c r="AK56" i="23"/>
  <c r="AH56" i="23"/>
  <c r="AE56" i="23"/>
  <c r="AB56" i="23"/>
  <c r="BF55" i="23"/>
  <c r="BF72" i="23" s="1"/>
  <c r="BC55" i="23"/>
  <c r="AZ55" i="23"/>
  <c r="AW55" i="23"/>
  <c r="AT55" i="23"/>
  <c r="AQ55" i="23"/>
  <c r="AN55" i="23"/>
  <c r="AK55" i="23"/>
  <c r="AH55" i="23"/>
  <c r="AE55" i="23"/>
  <c r="AB55" i="23"/>
  <c r="BC54" i="23"/>
  <c r="AZ54" i="23"/>
  <c r="AZ72" i="23" s="1"/>
  <c r="AW54" i="23"/>
  <c r="AT54" i="23"/>
  <c r="AQ54" i="23"/>
  <c r="AN54" i="23"/>
  <c r="AK54" i="23"/>
  <c r="AH54" i="23"/>
  <c r="AE54" i="23"/>
  <c r="AB54" i="23"/>
  <c r="AZ53" i="23"/>
  <c r="AW53" i="23"/>
  <c r="AT53" i="23"/>
  <c r="AQ53" i="23"/>
  <c r="AN53" i="23"/>
  <c r="AK53" i="23"/>
  <c r="AH53" i="23"/>
  <c r="AE53" i="23"/>
  <c r="AB53" i="23"/>
  <c r="AW52" i="23"/>
  <c r="AT52" i="23"/>
  <c r="AQ52" i="23"/>
  <c r="AN52" i="23"/>
  <c r="AK52" i="23"/>
  <c r="AH52" i="23"/>
  <c r="AE52" i="23"/>
  <c r="AB52" i="23"/>
  <c r="AT51" i="23"/>
  <c r="AT72" i="23" s="1"/>
  <c r="AQ51" i="23"/>
  <c r="AN51" i="23"/>
  <c r="AK51" i="23"/>
  <c r="AH51" i="23"/>
  <c r="AE51" i="23"/>
  <c r="AB51" i="23"/>
  <c r="AQ50" i="23"/>
  <c r="AN50" i="23"/>
  <c r="AN72" i="23" s="1"/>
  <c r="AK50" i="23"/>
  <c r="AH50" i="23"/>
  <c r="AE50" i="23"/>
  <c r="AB50" i="23"/>
  <c r="AN49" i="23"/>
  <c r="AK49" i="23"/>
  <c r="AH49" i="23"/>
  <c r="AE49" i="23"/>
  <c r="AB49" i="23"/>
  <c r="AK48" i="23"/>
  <c r="AH48" i="23"/>
  <c r="AE48" i="23"/>
  <c r="AB48" i="23"/>
  <c r="AH47" i="23"/>
  <c r="AH72" i="23" s="1"/>
  <c r="AE47" i="23"/>
  <c r="AB47" i="23"/>
  <c r="AE46" i="23"/>
  <c r="AB46" i="23"/>
  <c r="AB72" i="23" s="1"/>
  <c r="AB45" i="23"/>
  <c r="S42" i="23"/>
  <c r="R42" i="23"/>
  <c r="Q42" i="23"/>
  <c r="P42" i="23"/>
  <c r="O42" i="23"/>
  <c r="N42" i="23"/>
  <c r="M42" i="23"/>
  <c r="L42" i="23"/>
  <c r="K42" i="23"/>
  <c r="J42" i="23"/>
  <c r="I42" i="23"/>
  <c r="H42" i="23"/>
  <c r="G42" i="23"/>
  <c r="Y37" i="23"/>
  <c r="Y38" i="23" s="1"/>
  <c r="Y39" i="23" s="1"/>
  <c r="Y40" i="23" s="1"/>
  <c r="Y41" i="23" s="1"/>
  <c r="Y42" i="23" s="1"/>
  <c r="Y43" i="23" s="1"/>
  <c r="Y44" i="23" s="1"/>
  <c r="Y45" i="23" s="1"/>
  <c r="Y46" i="23" s="1"/>
  <c r="Y47" i="23" s="1"/>
  <c r="Y48" i="23" s="1"/>
  <c r="Y49" i="23" s="1"/>
  <c r="Y50" i="23" s="1"/>
  <c r="Y51" i="23" s="1"/>
  <c r="Y52" i="23" s="1"/>
  <c r="Y53" i="23" s="1"/>
  <c r="Y54" i="23" s="1"/>
  <c r="Y55" i="23" s="1"/>
  <c r="Y56" i="23" s="1"/>
  <c r="Y57" i="23" s="1"/>
  <c r="Y58" i="23" s="1"/>
  <c r="Y59" i="23" s="1"/>
  <c r="Y60" i="23" s="1"/>
  <c r="Y61" i="23" s="1"/>
  <c r="Y62" i="23" s="1"/>
  <c r="Y63" i="23" s="1"/>
  <c r="Y64" i="23" s="1"/>
  <c r="Y65" i="23" s="1"/>
  <c r="Y66" i="23" s="1"/>
  <c r="Y67" i="23" s="1"/>
  <c r="Y68" i="23" s="1"/>
  <c r="Y69" i="23" s="1"/>
  <c r="Y70" i="23" s="1"/>
  <c r="Y71" i="23" s="1"/>
  <c r="H7" i="23"/>
  <c r="AE120" i="22"/>
  <c r="AE119" i="22"/>
  <c r="AE118" i="22"/>
  <c r="AE121" i="22" s="1"/>
  <c r="AE117" i="22"/>
  <c r="AE116" i="22"/>
  <c r="AD121" i="22"/>
  <c r="AC121" i="22"/>
  <c r="AB120" i="22"/>
  <c r="AB119" i="22"/>
  <c r="AB118" i="22"/>
  <c r="AB121" i="22" s="1"/>
  <c r="AB117" i="22"/>
  <c r="AB116" i="22"/>
  <c r="AA121" i="22"/>
  <c r="Z121" i="22"/>
  <c r="BI86" i="22"/>
  <c r="BH91" i="22"/>
  <c r="BG91" i="22"/>
  <c r="BF85" i="22"/>
  <c r="BE91" i="22"/>
  <c r="BD91" i="22"/>
  <c r="BC84" i="22"/>
  <c r="BB91" i="22"/>
  <c r="BA91" i="22"/>
  <c r="AZ83" i="22"/>
  <c r="AY91" i="22"/>
  <c r="AX91" i="22"/>
  <c r="AW82" i="22"/>
  <c r="AV91" i="22"/>
  <c r="AU91" i="22"/>
  <c r="AT81" i="22"/>
  <c r="AS91" i="22"/>
  <c r="AR91" i="22"/>
  <c r="AQ80" i="22"/>
  <c r="AP91" i="22"/>
  <c r="AO91" i="22"/>
  <c r="AN79" i="22"/>
  <c r="AM91" i="22"/>
  <c r="AL91" i="22"/>
  <c r="AK78" i="22"/>
  <c r="AK91" i="22" s="1"/>
  <c r="AJ91" i="22"/>
  <c r="AI91" i="22"/>
  <c r="AH78" i="22"/>
  <c r="AH77" i="22"/>
  <c r="AG91" i="22"/>
  <c r="AF91" i="22"/>
  <c r="AE76" i="22"/>
  <c r="AD91" i="22"/>
  <c r="AC91" i="22"/>
  <c r="AB75" i="22"/>
  <c r="AA91" i="22"/>
  <c r="Z91" i="22"/>
  <c r="BI55" i="22"/>
  <c r="BI60" i="22"/>
  <c r="BH60" i="22"/>
  <c r="BG60" i="22"/>
  <c r="BF54" i="22"/>
  <c r="BF60" i="22"/>
  <c r="BE60" i="22"/>
  <c r="BD60" i="22"/>
  <c r="BC53" i="22"/>
  <c r="BB60" i="22"/>
  <c r="BA60" i="22"/>
  <c r="AZ52" i="22"/>
  <c r="AY60" i="22"/>
  <c r="AX60" i="22"/>
  <c r="AW51" i="22"/>
  <c r="AV60" i="22"/>
  <c r="AU60" i="22"/>
  <c r="AT50" i="22"/>
  <c r="AS60" i="22"/>
  <c r="AR60" i="22"/>
  <c r="AQ49" i="22"/>
  <c r="AP60" i="22"/>
  <c r="AO60" i="22"/>
  <c r="AN48" i="22"/>
  <c r="AM60" i="22"/>
  <c r="AL60" i="22"/>
  <c r="AK47" i="22"/>
  <c r="AJ60" i="22"/>
  <c r="AI60" i="22"/>
  <c r="AH46" i="22"/>
  <c r="AH60" i="22" s="1"/>
  <c r="AG60" i="22"/>
  <c r="AF60" i="22"/>
  <c r="AE45" i="22"/>
  <c r="AD60" i="22"/>
  <c r="AC60" i="22"/>
  <c r="AB49" i="22"/>
  <c r="AB48" i="22"/>
  <c r="AB47" i="22"/>
  <c r="AB46" i="22"/>
  <c r="AB45" i="22"/>
  <c r="AB60" i="22" s="1"/>
  <c r="AB44" i="22"/>
  <c r="AA60" i="22"/>
  <c r="Z60" i="22"/>
  <c r="F42" i="22"/>
  <c r="I24" i="22"/>
  <c r="I23" i="22"/>
  <c r="I22" i="22"/>
  <c r="I21" i="22"/>
  <c r="I20" i="22"/>
  <c r="I19" i="22"/>
  <c r="I18" i="22"/>
  <c r="I17" i="22"/>
  <c r="I25" i="22" s="1"/>
  <c r="K12" i="22" s="1"/>
  <c r="F25" i="22"/>
  <c r="BI90" i="22"/>
  <c r="BF90" i="22"/>
  <c r="BC90" i="22"/>
  <c r="AZ90" i="22"/>
  <c r="AW90" i="22"/>
  <c r="AT90" i="22"/>
  <c r="AQ90" i="22"/>
  <c r="AN90" i="22"/>
  <c r="AK90" i="22"/>
  <c r="AH90" i="22"/>
  <c r="AE90" i="22"/>
  <c r="AB90" i="22"/>
  <c r="BI89" i="22"/>
  <c r="BF89" i="22"/>
  <c r="BC89" i="22"/>
  <c r="AZ89" i="22"/>
  <c r="AW89" i="22"/>
  <c r="AT89" i="22"/>
  <c r="AQ89" i="22"/>
  <c r="AN89" i="22"/>
  <c r="AK89" i="22"/>
  <c r="AH89" i="22"/>
  <c r="AE89" i="22"/>
  <c r="AB89" i="22"/>
  <c r="BI88" i="22"/>
  <c r="BF88" i="22"/>
  <c r="BC88" i="22"/>
  <c r="AZ88" i="22"/>
  <c r="AW88" i="22"/>
  <c r="AT88" i="22"/>
  <c r="AQ88" i="22"/>
  <c r="AN88" i="22"/>
  <c r="AK88" i="22"/>
  <c r="AH88" i="22"/>
  <c r="AE88" i="22"/>
  <c r="AB88" i="22"/>
  <c r="BI87" i="22"/>
  <c r="BI91" i="22" s="1"/>
  <c r="BF87" i="22"/>
  <c r="BC87" i="22"/>
  <c r="AZ87" i="22"/>
  <c r="AW87" i="22"/>
  <c r="AT87" i="22"/>
  <c r="AQ87" i="22"/>
  <c r="AN87" i="22"/>
  <c r="AK87" i="22"/>
  <c r="AH87" i="22"/>
  <c r="AE87" i="22"/>
  <c r="AB87" i="22"/>
  <c r="BF86" i="22"/>
  <c r="BF91" i="22" s="1"/>
  <c r="BC86" i="22"/>
  <c r="AZ86" i="22"/>
  <c r="AW86" i="22"/>
  <c r="AW91" i="22" s="1"/>
  <c r="AT86" i="22"/>
  <c r="AQ86" i="22"/>
  <c r="AN86" i="22"/>
  <c r="AK86" i="22"/>
  <c r="AH86" i="22"/>
  <c r="AE86" i="22"/>
  <c r="AB86" i="22"/>
  <c r="BC85" i="22"/>
  <c r="BC91" i="22" s="1"/>
  <c r="AZ85" i="22"/>
  <c r="AZ91" i="22" s="1"/>
  <c r="AW85" i="22"/>
  <c r="AT85" i="22"/>
  <c r="AQ85" i="22"/>
  <c r="AN85" i="22"/>
  <c r="AK85" i="22"/>
  <c r="AH85" i="22"/>
  <c r="AE85" i="22"/>
  <c r="AB85" i="22"/>
  <c r="AZ84" i="22"/>
  <c r="AW84" i="22"/>
  <c r="AT84" i="22"/>
  <c r="AQ84" i="22"/>
  <c r="AN84" i="22"/>
  <c r="AK84" i="22"/>
  <c r="AH84" i="22"/>
  <c r="AE84" i="22"/>
  <c r="AB84" i="22"/>
  <c r="AW83" i="22"/>
  <c r="AT83" i="22"/>
  <c r="AT91" i="22" s="1"/>
  <c r="AQ83" i="22"/>
  <c r="AN83" i="22"/>
  <c r="AK83" i="22"/>
  <c r="AH83" i="22"/>
  <c r="AE83" i="22"/>
  <c r="AB83" i="22"/>
  <c r="AT82" i="22"/>
  <c r="AQ82" i="22"/>
  <c r="AQ91" i="22" s="1"/>
  <c r="AN82" i="22"/>
  <c r="AK82" i="22"/>
  <c r="AH82" i="22"/>
  <c r="AE82" i="22"/>
  <c r="AB82" i="22"/>
  <c r="AQ81" i="22"/>
  <c r="AN81" i="22"/>
  <c r="AK81" i="22"/>
  <c r="AH81" i="22"/>
  <c r="AH91" i="22" s="1"/>
  <c r="AE81" i="22"/>
  <c r="AB81" i="22"/>
  <c r="AN80" i="22"/>
  <c r="AN91" i="22" s="1"/>
  <c r="AK80" i="22"/>
  <c r="AH80" i="22"/>
  <c r="AE80" i="22"/>
  <c r="AB80" i="22"/>
  <c r="AK79" i="22"/>
  <c r="AH79" i="22"/>
  <c r="AE79" i="22"/>
  <c r="AB79" i="22"/>
  <c r="AE78" i="22"/>
  <c r="AE91" i="22" s="1"/>
  <c r="AB78" i="22"/>
  <c r="AE77" i="22"/>
  <c r="AB77" i="22"/>
  <c r="AB76" i="22"/>
  <c r="AB91" i="22" s="1"/>
  <c r="Y68" i="22"/>
  <c r="Y69" i="22" s="1"/>
  <c r="Y70" i="22" s="1"/>
  <c r="Y71" i="22" s="1"/>
  <c r="Y72" i="22" s="1"/>
  <c r="Y73" i="22" s="1"/>
  <c r="Y74" i="22" s="1"/>
  <c r="Y75" i="22" s="1"/>
  <c r="Y76" i="22" s="1"/>
  <c r="Y77" i="22" s="1"/>
  <c r="Y78" i="22" s="1"/>
  <c r="Y79" i="22" s="1"/>
  <c r="Y80" i="22" s="1"/>
  <c r="Y81" i="22" s="1"/>
  <c r="Y82" i="22" s="1"/>
  <c r="Y83" i="22" s="1"/>
  <c r="Y84" i="22" s="1"/>
  <c r="Y85" i="22" s="1"/>
  <c r="Y86" i="22" s="1"/>
  <c r="Y87" i="22" s="1"/>
  <c r="Y88" i="22" s="1"/>
  <c r="Y89" i="22" s="1"/>
  <c r="Y90" i="22" s="1"/>
  <c r="BI59" i="22"/>
  <c r="BF59" i="22"/>
  <c r="BC59" i="22"/>
  <c r="AZ59" i="22"/>
  <c r="AW59" i="22"/>
  <c r="AT59" i="22"/>
  <c r="AQ59" i="22"/>
  <c r="AN59" i="22"/>
  <c r="AK59" i="22"/>
  <c r="AH59" i="22"/>
  <c r="AE59" i="22"/>
  <c r="AB59" i="22"/>
  <c r="BI58" i="22"/>
  <c r="BF58" i="22"/>
  <c r="BC58" i="22"/>
  <c r="AZ58" i="22"/>
  <c r="AW58" i="22"/>
  <c r="AT58" i="22"/>
  <c r="AQ58" i="22"/>
  <c r="AN58" i="22"/>
  <c r="AK58" i="22"/>
  <c r="AH58" i="22"/>
  <c r="AE58" i="22"/>
  <c r="AB58" i="22"/>
  <c r="BI57" i="22"/>
  <c r="BF57" i="22"/>
  <c r="BC57" i="22"/>
  <c r="AZ57" i="22"/>
  <c r="AW57" i="22"/>
  <c r="AT57" i="22"/>
  <c r="AQ57" i="22"/>
  <c r="AN57" i="22"/>
  <c r="AK57" i="22"/>
  <c r="AH57" i="22"/>
  <c r="AE57" i="22"/>
  <c r="AB57" i="22"/>
  <c r="BI56" i="22"/>
  <c r="BF56" i="22"/>
  <c r="BC56" i="22"/>
  <c r="BC60" i="22" s="1"/>
  <c r="AZ56" i="22"/>
  <c r="AW56" i="22"/>
  <c r="AT56" i="22"/>
  <c r="AQ56" i="22"/>
  <c r="AQ60" i="22" s="1"/>
  <c r="AN56" i="22"/>
  <c r="AK56" i="22"/>
  <c r="AH56" i="22"/>
  <c r="AE56" i="22"/>
  <c r="AB56" i="22"/>
  <c r="BF55" i="22"/>
  <c r="BC55" i="22"/>
  <c r="AZ55" i="22"/>
  <c r="AZ60" i="22" s="1"/>
  <c r="AW55" i="22"/>
  <c r="AT55" i="22"/>
  <c r="AQ55" i="22"/>
  <c r="AN55" i="22"/>
  <c r="AK55" i="22"/>
  <c r="AH55" i="22"/>
  <c r="AE55" i="22"/>
  <c r="AB55" i="22"/>
  <c r="BC54" i="22"/>
  <c r="AZ54" i="22"/>
  <c r="AW54" i="22"/>
  <c r="AT54" i="22"/>
  <c r="AQ54" i="22"/>
  <c r="AN54" i="22"/>
  <c r="AK54" i="22"/>
  <c r="AH54" i="22"/>
  <c r="AE54" i="22"/>
  <c r="AB54" i="22"/>
  <c r="AZ53" i="22"/>
  <c r="AW53" i="22"/>
  <c r="AT53" i="22"/>
  <c r="AQ53" i="22"/>
  <c r="AN53" i="22"/>
  <c r="AK53" i="22"/>
  <c r="AH53" i="22"/>
  <c r="AE53" i="22"/>
  <c r="AB53" i="22"/>
  <c r="AW52" i="22"/>
  <c r="AW60" i="22" s="1"/>
  <c r="AT52" i="22"/>
  <c r="AQ52" i="22"/>
  <c r="AN52" i="22"/>
  <c r="AK52" i="22"/>
  <c r="AK60" i="22" s="1"/>
  <c r="AH52" i="22"/>
  <c r="AE52" i="22"/>
  <c r="AB52" i="22"/>
  <c r="AT51" i="22"/>
  <c r="AT60" i="22" s="1"/>
  <c r="AQ51" i="22"/>
  <c r="AN51" i="22"/>
  <c r="AK51" i="22"/>
  <c r="AH51" i="22"/>
  <c r="AE51" i="22"/>
  <c r="AB51" i="22"/>
  <c r="AQ50" i="22"/>
  <c r="AN50" i="22"/>
  <c r="AN60" i="22" s="1"/>
  <c r="AK50" i="22"/>
  <c r="AH50" i="22"/>
  <c r="AE50" i="22"/>
  <c r="AB50" i="22"/>
  <c r="AN49" i="22"/>
  <c r="AK49" i="22"/>
  <c r="AH49" i="22"/>
  <c r="AE49" i="22"/>
  <c r="AE60" i="22" s="1"/>
  <c r="AK48" i="22"/>
  <c r="AH48" i="22"/>
  <c r="AE48" i="22"/>
  <c r="AH47" i="22"/>
  <c r="AE47" i="22"/>
  <c r="AE46" i="22"/>
  <c r="S42" i="22"/>
  <c r="R42" i="22"/>
  <c r="Q42" i="22"/>
  <c r="P42" i="22"/>
  <c r="O42" i="22"/>
  <c r="N42" i="22"/>
  <c r="M42" i="22"/>
  <c r="L42" i="22"/>
  <c r="K42" i="22"/>
  <c r="J42" i="22"/>
  <c r="I42" i="22"/>
  <c r="H42" i="22"/>
  <c r="G42" i="22"/>
  <c r="Y37" i="22"/>
  <c r="Y38" i="22" s="1"/>
  <c r="Y39" i="22" s="1"/>
  <c r="Y40" i="22" s="1"/>
  <c r="Y41" i="22" s="1"/>
  <c r="Y42" i="22" s="1"/>
  <c r="Y43" i="22" s="1"/>
  <c r="Y44" i="22" s="1"/>
  <c r="Y45" i="22" s="1"/>
  <c r="Y46" i="22" s="1"/>
  <c r="Y47" i="22" s="1"/>
  <c r="Y48" i="22" s="1"/>
  <c r="Y49" i="22" s="1"/>
  <c r="Y50" i="22" s="1"/>
  <c r="Y51" i="22" s="1"/>
  <c r="Y52" i="22" s="1"/>
  <c r="Y53" i="22" s="1"/>
  <c r="Y54" i="22" s="1"/>
  <c r="Y55" i="22" s="1"/>
  <c r="Y56" i="22" s="1"/>
  <c r="Y57" i="22" s="1"/>
  <c r="Y58" i="22" s="1"/>
  <c r="Y59" i="22" s="1"/>
  <c r="K25" i="22"/>
  <c r="J25" i="22"/>
  <c r="H25" i="22"/>
  <c r="G25" i="22"/>
  <c r="H7" i="22"/>
  <c r="V69" i="21"/>
  <c r="V68" i="21"/>
  <c r="V67" i="21"/>
  <c r="V70" i="21" s="1"/>
  <c r="V66" i="21"/>
  <c r="V65" i="21"/>
  <c r="U70" i="21"/>
  <c r="T70" i="21"/>
  <c r="S69" i="21"/>
  <c r="S68" i="21"/>
  <c r="S67" i="21"/>
  <c r="S66" i="21"/>
  <c r="S65" i="21"/>
  <c r="S70" i="21" s="1"/>
  <c r="R70" i="21"/>
  <c r="Q70" i="21"/>
  <c r="AD41" i="21"/>
  <c r="AC41" i="21"/>
  <c r="AB40" i="21"/>
  <c r="AB41" i="21" s="1"/>
  <c r="AA41" i="21"/>
  <c r="Z41" i="21"/>
  <c r="Y40" i="21"/>
  <c r="Y41" i="21" s="1"/>
  <c r="Y39" i="21"/>
  <c r="X41" i="21"/>
  <c r="W41" i="21"/>
  <c r="V40" i="21"/>
  <c r="V39" i="21"/>
  <c r="V38" i="21"/>
  <c r="V41" i="21"/>
  <c r="U41" i="21"/>
  <c r="T41" i="21"/>
  <c r="S40" i="21"/>
  <c r="S39" i="21"/>
  <c r="S38" i="21"/>
  <c r="S37" i="21"/>
  <c r="S41" i="21" s="1"/>
  <c r="R41" i="21"/>
  <c r="Q41" i="21"/>
  <c r="AR22" i="21"/>
  <c r="AQ22" i="21"/>
  <c r="AP22" i="21"/>
  <c r="AO22" i="21"/>
  <c r="AN22" i="21"/>
  <c r="AM22" i="21"/>
  <c r="AL22" i="21"/>
  <c r="AK22" i="21"/>
  <c r="AJ22" i="21"/>
  <c r="AI22" i="21"/>
  <c r="AH22" i="21"/>
  <c r="AG22" i="21"/>
  <c r="AF22" i="21"/>
  <c r="AE22" i="21"/>
  <c r="AD22" i="21"/>
  <c r="AC22" i="21"/>
  <c r="AB21" i="21"/>
  <c r="AB22" i="21"/>
  <c r="AA22" i="21"/>
  <c r="Z22" i="21"/>
  <c r="Y21" i="21"/>
  <c r="Y20" i="21"/>
  <c r="Y22" i="21"/>
  <c r="X22" i="21"/>
  <c r="W22" i="21"/>
  <c r="V21" i="21"/>
  <c r="V20" i="21"/>
  <c r="V22" i="21" s="1"/>
  <c r="V19" i="21"/>
  <c r="U22" i="21"/>
  <c r="T22" i="21"/>
  <c r="S21" i="21"/>
  <c r="S20" i="21"/>
  <c r="S19" i="21"/>
  <c r="S18" i="21"/>
  <c r="S22" i="21" s="1"/>
  <c r="R22" i="21"/>
  <c r="Q22" i="21"/>
  <c r="I23" i="21"/>
  <c r="I22" i="21"/>
  <c r="I21" i="21"/>
  <c r="I20" i="21"/>
  <c r="I19" i="21"/>
  <c r="I18" i="21"/>
  <c r="I17" i="21"/>
  <c r="I16" i="21"/>
  <c r="I24" i="21" s="1"/>
  <c r="K11" i="21" s="1"/>
  <c r="K24" i="21"/>
  <c r="J24" i="21"/>
  <c r="H24" i="21"/>
  <c r="G24" i="21"/>
  <c r="F24" i="21"/>
  <c r="AR41" i="21"/>
  <c r="AQ41" i="21"/>
  <c r="AP41" i="21"/>
  <c r="AO41" i="21"/>
  <c r="AN41" i="21"/>
  <c r="AM41" i="21"/>
  <c r="AL41" i="21"/>
  <c r="AK41" i="21"/>
  <c r="AJ41" i="21"/>
  <c r="AI41" i="21"/>
  <c r="AH41" i="21"/>
  <c r="AG41" i="21"/>
  <c r="AF41" i="21"/>
  <c r="AE41" i="21"/>
  <c r="P30" i="21"/>
  <c r="P31" i="21" s="1"/>
  <c r="P32" i="21" s="1"/>
  <c r="P33" i="21" s="1"/>
  <c r="P34" i="21" s="1"/>
  <c r="P35" i="21" s="1"/>
  <c r="P36" i="21" s="1"/>
  <c r="P37" i="21" s="1"/>
  <c r="P38" i="21" s="1"/>
  <c r="P39" i="21" s="1"/>
  <c r="P40" i="21" s="1"/>
  <c r="H6" i="21"/>
  <c r="AB115" i="23" l="1"/>
  <c r="AN115" i="23"/>
  <c r="AZ115" i="23"/>
  <c r="AE72" i="23"/>
  <c r="AK72" i="23"/>
  <c r="AQ72" i="23"/>
  <c r="AW72" i="23"/>
  <c r="BC72" i="23"/>
  <c r="BI72" i="23"/>
  <c r="AI15" i="10"/>
  <c r="AI14" i="10"/>
  <c r="AI13" i="10"/>
  <c r="AI12" i="10"/>
  <c r="AI11" i="10"/>
  <c r="AI10" i="10"/>
  <c r="AI9" i="10"/>
  <c r="AI8" i="10"/>
  <c r="AB153" i="9"/>
  <c r="AB152" i="9"/>
  <c r="AB151" i="9"/>
  <c r="AB150" i="9"/>
  <c r="AB149" i="9"/>
  <c r="AB148" i="9"/>
  <c r="AB147" i="9"/>
  <c r="AB146" i="9"/>
  <c r="AV80" i="9"/>
  <c r="AV81" i="9"/>
  <c r="AV82" i="9"/>
  <c r="AV83" i="9"/>
  <c r="AV84" i="9"/>
  <c r="AV85" i="9"/>
  <c r="AV86" i="9"/>
  <c r="AV87" i="9"/>
  <c r="AV88" i="9"/>
  <c r="AV89" i="9"/>
  <c r="AV90" i="9"/>
  <c r="AV91" i="9"/>
  <c r="AV92" i="9"/>
  <c r="AV93" i="9"/>
  <c r="AV94" i="9"/>
  <c r="AV95" i="9"/>
  <c r="AV96" i="9"/>
  <c r="AV97" i="9"/>
  <c r="AV98" i="9"/>
  <c r="AV99" i="9"/>
  <c r="AV100" i="9"/>
  <c r="AV101" i="9"/>
  <c r="AV102" i="9"/>
  <c r="AV103" i="9"/>
  <c r="AV104" i="9"/>
  <c r="AR81" i="9"/>
  <c r="AR82" i="9"/>
  <c r="AR83" i="9"/>
  <c r="AR84" i="9"/>
  <c r="AR85" i="9"/>
  <c r="AR86" i="9"/>
  <c r="AR87" i="9"/>
  <c r="AR88" i="9"/>
  <c r="AR89" i="9"/>
  <c r="AR90" i="9"/>
  <c r="AR91" i="9"/>
  <c r="AR92" i="9"/>
  <c r="AR93" i="9"/>
  <c r="AR94" i="9"/>
  <c r="AR95" i="9"/>
  <c r="AR96" i="9"/>
  <c r="AR97" i="9"/>
  <c r="AR98" i="9"/>
  <c r="AR99" i="9"/>
  <c r="AR100" i="9"/>
  <c r="AR101" i="9"/>
  <c r="AR102" i="9"/>
  <c r="AR103" i="9"/>
  <c r="AR104" i="9"/>
  <c r="AN80" i="9"/>
  <c r="AN81" i="9"/>
  <c r="AN82" i="9"/>
  <c r="AN83" i="9"/>
  <c r="AN84" i="9"/>
  <c r="AN85" i="9"/>
  <c r="AN86" i="9"/>
  <c r="AN87" i="9"/>
  <c r="AN88" i="9"/>
  <c r="AN89" i="9"/>
  <c r="AN90" i="9"/>
  <c r="AN91" i="9"/>
  <c r="AN92" i="9"/>
  <c r="AN93" i="9"/>
  <c r="AN94" i="9"/>
  <c r="AN95" i="9"/>
  <c r="AN96" i="9"/>
  <c r="AN97" i="9"/>
  <c r="AN98" i="9"/>
  <c r="AN99" i="9"/>
  <c r="AN100" i="9"/>
  <c r="AN101" i="9"/>
  <c r="AN102" i="9"/>
  <c r="AN103" i="9"/>
  <c r="AN104" i="9"/>
  <c r="AJ80" i="9"/>
  <c r="AJ81" i="9"/>
  <c r="AJ82" i="9"/>
  <c r="AJ83" i="9"/>
  <c r="AJ84" i="9"/>
  <c r="AJ85" i="9"/>
  <c r="AJ86" i="9"/>
  <c r="AJ87" i="9"/>
  <c r="AJ88" i="9"/>
  <c r="AJ89" i="9"/>
  <c r="AJ90" i="9"/>
  <c r="AJ91" i="9"/>
  <c r="AJ92" i="9"/>
  <c r="AJ93" i="9"/>
  <c r="AJ94" i="9"/>
  <c r="AJ95" i="9"/>
  <c r="AJ96" i="9"/>
  <c r="AJ97" i="9"/>
  <c r="AJ98" i="9"/>
  <c r="AJ99" i="9"/>
  <c r="AJ100" i="9"/>
  <c r="AJ101" i="9"/>
  <c r="AJ102" i="9"/>
  <c r="AJ103" i="9"/>
  <c r="AJ104" i="9"/>
  <c r="AF81" i="9"/>
  <c r="AF82" i="9"/>
  <c r="AF83" i="9"/>
  <c r="AF84" i="9"/>
  <c r="AF85" i="9"/>
  <c r="AF86" i="9"/>
  <c r="AF87" i="9"/>
  <c r="AF88" i="9"/>
  <c r="AF89" i="9"/>
  <c r="AF90" i="9"/>
  <c r="AF91" i="9"/>
  <c r="AF92" i="9"/>
  <c r="AF93" i="9"/>
  <c r="AF94" i="9"/>
  <c r="AF95" i="9"/>
  <c r="AF96" i="9"/>
  <c r="AF97" i="9"/>
  <c r="AF98" i="9"/>
  <c r="AF99" i="9"/>
  <c r="AF100" i="9"/>
  <c r="AF101" i="9"/>
  <c r="AF102" i="9"/>
  <c r="AF103" i="9"/>
  <c r="AF104" i="9"/>
  <c r="AB80" i="9"/>
  <c r="AB81" i="9"/>
  <c r="AB82" i="9"/>
  <c r="AB83" i="9"/>
  <c r="AB84" i="9"/>
  <c r="AB85" i="9"/>
  <c r="AB86" i="9"/>
  <c r="AB87" i="9"/>
  <c r="AB88" i="9"/>
  <c r="AB89" i="9"/>
  <c r="AB90" i="9"/>
  <c r="AB91" i="9"/>
  <c r="AB92" i="9"/>
  <c r="AB93" i="9"/>
  <c r="AB94" i="9"/>
  <c r="AB95" i="9"/>
  <c r="AB96" i="9"/>
  <c r="AB97" i="9"/>
  <c r="AB98" i="9"/>
  <c r="AB99" i="9"/>
  <c r="AB100" i="9"/>
  <c r="AB101" i="9"/>
  <c r="AB102" i="9"/>
  <c r="AB103" i="9"/>
  <c r="AB104" i="9"/>
  <c r="M41" i="9"/>
  <c r="L25" i="9"/>
  <c r="AB154" i="9" l="1"/>
  <c r="AI16" i="10"/>
  <c r="AB148" i="5"/>
  <c r="AB147" i="5"/>
  <c r="AB146" i="5"/>
  <c r="AB145" i="5"/>
  <c r="AB144" i="5"/>
  <c r="AB143" i="5"/>
  <c r="AB142" i="5"/>
  <c r="AB141" i="5"/>
  <c r="AV75" i="5"/>
  <c r="AV76" i="5"/>
  <c r="AV77" i="5"/>
  <c r="AV78" i="5"/>
  <c r="AV79" i="5"/>
  <c r="AV80" i="5"/>
  <c r="AV81" i="5"/>
  <c r="AV82" i="5"/>
  <c r="AV83" i="5"/>
  <c r="AV84" i="5"/>
  <c r="AV85" i="5"/>
  <c r="AV86" i="5"/>
  <c r="AV87" i="5"/>
  <c r="AV88" i="5"/>
  <c r="AV89" i="5"/>
  <c r="AV90" i="5"/>
  <c r="AV91" i="5"/>
  <c r="AV92" i="5"/>
  <c r="AV93" i="5"/>
  <c r="AV94" i="5"/>
  <c r="AV95" i="5"/>
  <c r="AV96" i="5"/>
  <c r="AV97" i="5"/>
  <c r="AV98" i="5"/>
  <c r="AR75" i="5"/>
  <c r="AR76" i="5"/>
  <c r="AR77" i="5"/>
  <c r="AR78" i="5"/>
  <c r="AR79" i="5"/>
  <c r="AR80" i="5"/>
  <c r="AR81" i="5"/>
  <c r="AR82" i="5"/>
  <c r="AR83" i="5"/>
  <c r="AR84" i="5"/>
  <c r="AR85" i="5"/>
  <c r="AR86" i="5"/>
  <c r="AR87" i="5"/>
  <c r="AR88" i="5"/>
  <c r="AR89" i="5"/>
  <c r="AR90" i="5"/>
  <c r="AR91" i="5"/>
  <c r="AR92" i="5"/>
  <c r="AR93" i="5"/>
  <c r="AR94" i="5"/>
  <c r="AR95" i="5"/>
  <c r="AR96" i="5"/>
  <c r="AR97" i="5"/>
  <c r="AR98" i="5"/>
  <c r="AN97" i="5"/>
  <c r="AN98" i="5"/>
  <c r="AN71" i="5"/>
  <c r="AN72" i="5"/>
  <c r="AN73" i="5"/>
  <c r="AN74" i="5"/>
  <c r="AN75" i="5"/>
  <c r="AN76" i="5"/>
  <c r="AN77" i="5"/>
  <c r="AN78" i="5"/>
  <c r="AN79" i="5"/>
  <c r="AN80" i="5"/>
  <c r="AN81" i="5"/>
  <c r="AN82" i="5"/>
  <c r="AN83" i="5"/>
  <c r="AN84" i="5"/>
  <c r="AN85" i="5"/>
  <c r="AN86" i="5"/>
  <c r="AN87" i="5"/>
  <c r="AN88" i="5"/>
  <c r="AN89" i="5"/>
  <c r="AN90" i="5"/>
  <c r="AN91" i="5"/>
  <c r="AN92" i="5"/>
  <c r="AN93" i="5"/>
  <c r="AN94" i="5"/>
  <c r="AN95" i="5"/>
  <c r="AN96" i="5"/>
  <c r="AJ75" i="5"/>
  <c r="AJ76" i="5"/>
  <c r="AJ77" i="5"/>
  <c r="AJ78" i="5"/>
  <c r="AJ79" i="5"/>
  <c r="AJ80" i="5"/>
  <c r="AJ81" i="5"/>
  <c r="AJ82" i="5"/>
  <c r="AJ83" i="5"/>
  <c r="AJ84" i="5"/>
  <c r="AJ85" i="5"/>
  <c r="AJ86" i="5"/>
  <c r="AJ87" i="5"/>
  <c r="AJ88" i="5"/>
  <c r="AJ89" i="5"/>
  <c r="AJ90" i="5"/>
  <c r="AJ91" i="5"/>
  <c r="AJ92" i="5"/>
  <c r="AJ93" i="5"/>
  <c r="AJ94" i="5"/>
  <c r="AJ95" i="5"/>
  <c r="AJ96" i="5"/>
  <c r="AJ97" i="5"/>
  <c r="AJ98"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BT67" i="14"/>
  <c r="BT68" i="14"/>
  <c r="BT69" i="14"/>
  <c r="BT70" i="14"/>
  <c r="BT71" i="14"/>
  <c r="BT72" i="14"/>
  <c r="BT73" i="14"/>
  <c r="BT74" i="14"/>
  <c r="BT75" i="14"/>
  <c r="BT76" i="14"/>
  <c r="BT77" i="14"/>
  <c r="BT78" i="14"/>
  <c r="BT79" i="14"/>
  <c r="BT80" i="14"/>
  <c r="BT81" i="14"/>
  <c r="BT82" i="14"/>
  <c r="BT83" i="14"/>
  <c r="BT84" i="14"/>
  <c r="BT85" i="14"/>
  <c r="BT86" i="14"/>
  <c r="BT87" i="14"/>
  <c r="BT88" i="14"/>
  <c r="BT89" i="14"/>
  <c r="BT90" i="14"/>
  <c r="BP68" i="14"/>
  <c r="BP69" i="14"/>
  <c r="BP70" i="14"/>
  <c r="BP71" i="14"/>
  <c r="BP72" i="14"/>
  <c r="BP73" i="14"/>
  <c r="BP74" i="14"/>
  <c r="BP75" i="14"/>
  <c r="BP76" i="14"/>
  <c r="BP77" i="14"/>
  <c r="BP78" i="14"/>
  <c r="BP79" i="14"/>
  <c r="BP80" i="14"/>
  <c r="BP81" i="14"/>
  <c r="BP82" i="14"/>
  <c r="BP83" i="14"/>
  <c r="BP84" i="14"/>
  <c r="BP85" i="14"/>
  <c r="BP86" i="14"/>
  <c r="BP87" i="14"/>
  <c r="BP88" i="14"/>
  <c r="BP89" i="14"/>
  <c r="BP90" i="14"/>
  <c r="BL68" i="14"/>
  <c r="BL69" i="14"/>
  <c r="BL70" i="14"/>
  <c r="BL71" i="14"/>
  <c r="BL72" i="14"/>
  <c r="BL73" i="14"/>
  <c r="BL74" i="14"/>
  <c r="BL75" i="14"/>
  <c r="BL76" i="14"/>
  <c r="BL77" i="14"/>
  <c r="BL78" i="14"/>
  <c r="BL79" i="14"/>
  <c r="BL80" i="14"/>
  <c r="BL81" i="14"/>
  <c r="BL82" i="14"/>
  <c r="BL83" i="14"/>
  <c r="BL84" i="14"/>
  <c r="BL85" i="14"/>
  <c r="BL86" i="14"/>
  <c r="BL87" i="14"/>
  <c r="BL88" i="14"/>
  <c r="BL89" i="14"/>
  <c r="BL90" i="14"/>
  <c r="BL91" i="14"/>
  <c r="BH68" i="14"/>
  <c r="BH69" i="14"/>
  <c r="BH70" i="14"/>
  <c r="BH71" i="14"/>
  <c r="BH72" i="14"/>
  <c r="BH73" i="14"/>
  <c r="BH74" i="14"/>
  <c r="BH75" i="14"/>
  <c r="BH76" i="14"/>
  <c r="BH77" i="14"/>
  <c r="BH78" i="14"/>
  <c r="BH79" i="14"/>
  <c r="BH80" i="14"/>
  <c r="BH81" i="14"/>
  <c r="BH82" i="14"/>
  <c r="BH83" i="14"/>
  <c r="BH84" i="14"/>
  <c r="BH85" i="14"/>
  <c r="BH86" i="14"/>
  <c r="BH87" i="14"/>
  <c r="BH88" i="14"/>
  <c r="BH89" i="14"/>
  <c r="BH90" i="14"/>
  <c r="BD67" i="14"/>
  <c r="BD68" i="14"/>
  <c r="BD69" i="14"/>
  <c r="BD70" i="14"/>
  <c r="BD71" i="14"/>
  <c r="BD72" i="14"/>
  <c r="BD73" i="14"/>
  <c r="BD74" i="14"/>
  <c r="BD75" i="14"/>
  <c r="BD76" i="14"/>
  <c r="BD77" i="14"/>
  <c r="BD78" i="14"/>
  <c r="BD79" i="14"/>
  <c r="BD80" i="14"/>
  <c r="BD81" i="14"/>
  <c r="BD82" i="14"/>
  <c r="BD83" i="14"/>
  <c r="BD84" i="14"/>
  <c r="BD85" i="14"/>
  <c r="BD86" i="14"/>
  <c r="BD87" i="14"/>
  <c r="BD88" i="14"/>
  <c r="BD89" i="14"/>
  <c r="BD90" i="14"/>
  <c r="BD91" i="14"/>
  <c r="AZ67" i="14"/>
  <c r="AZ68" i="14"/>
  <c r="AZ69" i="14"/>
  <c r="AZ70" i="14"/>
  <c r="AZ71" i="14"/>
  <c r="AZ72" i="14"/>
  <c r="AZ73" i="14"/>
  <c r="AZ74" i="14"/>
  <c r="AZ75" i="14"/>
  <c r="AZ76" i="14"/>
  <c r="AZ77" i="14"/>
  <c r="AZ78" i="14"/>
  <c r="AZ79" i="14"/>
  <c r="AZ80" i="14"/>
  <c r="AZ81" i="14"/>
  <c r="AZ82" i="14"/>
  <c r="AZ83" i="14"/>
  <c r="AZ84" i="14"/>
  <c r="AZ85" i="14"/>
  <c r="AZ86" i="14"/>
  <c r="AZ87" i="14"/>
  <c r="AZ88" i="14"/>
  <c r="AZ89" i="14"/>
  <c r="AZ90" i="14"/>
  <c r="AZ91" i="14"/>
  <c r="AV68" i="14"/>
  <c r="AV69" i="14"/>
  <c r="AV70" i="14"/>
  <c r="AV71" i="14"/>
  <c r="AV72" i="14"/>
  <c r="AV73" i="14"/>
  <c r="AV74" i="14"/>
  <c r="AV75" i="14"/>
  <c r="AV76" i="14"/>
  <c r="AV77" i="14"/>
  <c r="AV78" i="14"/>
  <c r="AV79" i="14"/>
  <c r="AV80" i="14"/>
  <c r="AV81" i="14"/>
  <c r="AV82" i="14"/>
  <c r="AV83" i="14"/>
  <c r="AV84" i="14"/>
  <c r="AV85" i="14"/>
  <c r="AV86" i="14"/>
  <c r="AV87" i="14"/>
  <c r="AV88" i="14"/>
  <c r="AV89" i="14"/>
  <c r="AV90" i="14"/>
  <c r="AR67" i="14"/>
  <c r="AR68" i="14"/>
  <c r="AR69" i="14"/>
  <c r="AR70" i="14"/>
  <c r="AR71" i="14"/>
  <c r="AR72" i="14"/>
  <c r="AR73" i="14"/>
  <c r="AR74" i="14"/>
  <c r="AR75" i="14"/>
  <c r="AR76" i="14"/>
  <c r="AR77" i="14"/>
  <c r="AR78" i="14"/>
  <c r="AR79" i="14"/>
  <c r="AR80" i="14"/>
  <c r="AR81" i="14"/>
  <c r="AR82" i="14"/>
  <c r="AR83" i="14"/>
  <c r="AR84" i="14"/>
  <c r="AR85" i="14"/>
  <c r="AR86" i="14"/>
  <c r="AR87" i="14"/>
  <c r="AR88" i="14"/>
  <c r="AR89" i="14"/>
  <c r="AR90" i="14"/>
  <c r="AR91" i="14"/>
  <c r="AN66" i="14"/>
  <c r="AN67" i="14"/>
  <c r="AN68" i="14"/>
  <c r="AN69" i="14"/>
  <c r="AN70" i="14"/>
  <c r="AN71" i="14"/>
  <c r="AN72" i="14"/>
  <c r="AN73" i="14"/>
  <c r="AN74" i="14"/>
  <c r="AN75" i="14"/>
  <c r="AN76" i="14"/>
  <c r="AN77" i="14"/>
  <c r="AN78" i="14"/>
  <c r="AN79" i="14"/>
  <c r="AN80" i="14"/>
  <c r="AN81" i="14"/>
  <c r="AN82" i="14"/>
  <c r="AN83" i="14"/>
  <c r="AN84" i="14"/>
  <c r="AN85" i="14"/>
  <c r="AN86" i="14"/>
  <c r="AN87" i="14"/>
  <c r="AN88" i="14"/>
  <c r="AN89" i="14"/>
  <c r="AN90" i="14"/>
  <c r="AN91" i="14"/>
  <c r="AJ91" i="14"/>
  <c r="AJ68" i="14"/>
  <c r="AJ69" i="14"/>
  <c r="AJ70" i="14"/>
  <c r="AJ71" i="14"/>
  <c r="AJ72" i="14"/>
  <c r="AJ73" i="14"/>
  <c r="AJ74" i="14"/>
  <c r="AJ75" i="14"/>
  <c r="AJ76" i="14"/>
  <c r="AJ77" i="14"/>
  <c r="AJ78" i="14"/>
  <c r="AJ79" i="14"/>
  <c r="AJ80" i="14"/>
  <c r="AJ81" i="14"/>
  <c r="AJ82" i="14"/>
  <c r="AJ83" i="14"/>
  <c r="AJ84" i="14"/>
  <c r="AJ85" i="14"/>
  <c r="AJ86" i="14"/>
  <c r="AJ87" i="14"/>
  <c r="AJ88" i="14"/>
  <c r="AJ89" i="14"/>
  <c r="AJ90" i="14"/>
  <c r="AF66" i="14"/>
  <c r="AF67" i="14"/>
  <c r="AF68" i="14"/>
  <c r="AF69" i="14"/>
  <c r="AF70" i="14"/>
  <c r="AF71" i="14"/>
  <c r="AF72" i="14"/>
  <c r="AF73" i="14"/>
  <c r="AF74" i="14"/>
  <c r="AF75" i="14"/>
  <c r="AF76" i="14"/>
  <c r="AF77" i="14"/>
  <c r="AF78" i="14"/>
  <c r="AF79" i="14"/>
  <c r="AF80" i="14"/>
  <c r="AF81" i="14"/>
  <c r="AF82" i="14"/>
  <c r="AF83" i="14"/>
  <c r="AF84" i="14"/>
  <c r="AF85" i="14"/>
  <c r="AF86" i="14"/>
  <c r="AF87" i="14"/>
  <c r="AF88" i="14"/>
  <c r="AF89" i="14"/>
  <c r="AF90" i="14"/>
  <c r="AB88" i="14"/>
  <c r="AB65" i="14"/>
  <c r="AB66" i="14"/>
  <c r="AB67" i="14"/>
  <c r="AB68" i="14"/>
  <c r="AB69" i="14"/>
  <c r="AB70" i="14"/>
  <c r="AB71" i="14"/>
  <c r="AB72" i="14"/>
  <c r="AB73" i="14"/>
  <c r="AB74" i="14"/>
  <c r="AB75" i="14"/>
  <c r="AB76" i="14"/>
  <c r="AB77" i="14"/>
  <c r="AB78" i="14"/>
  <c r="AB79" i="14"/>
  <c r="AB80" i="14"/>
  <c r="AB81" i="14"/>
  <c r="AB82" i="14"/>
  <c r="AB83" i="14"/>
  <c r="AB84" i="14"/>
  <c r="AB85" i="14"/>
  <c r="AB86" i="14"/>
  <c r="AB87" i="14"/>
  <c r="AB89" i="14"/>
  <c r="AB90" i="14"/>
  <c r="K40" i="14"/>
  <c r="I40" i="14"/>
  <c r="H40" i="14"/>
  <c r="AB149" i="5" l="1"/>
  <c r="AV69" i="9"/>
  <c r="AV70" i="9"/>
  <c r="AV71" i="9"/>
  <c r="AV72" i="9"/>
  <c r="AV73" i="9"/>
  <c r="AV74" i="9"/>
  <c r="AV75" i="9"/>
  <c r="AV76" i="9"/>
  <c r="AV77" i="9"/>
  <c r="AV78" i="9"/>
  <c r="AV79" i="9"/>
  <c r="AR80" i="9"/>
  <c r="AF80" i="9"/>
  <c r="AR79" i="9"/>
  <c r="AN79" i="9"/>
  <c r="AJ79" i="9"/>
  <c r="AF79" i="9"/>
  <c r="AB79" i="9"/>
  <c r="AR78" i="9"/>
  <c r="AN78" i="9"/>
  <c r="AJ78" i="9"/>
  <c r="AF78" i="9"/>
  <c r="AB78" i="9"/>
  <c r="AR77" i="9"/>
  <c r="AN77" i="9"/>
  <c r="AJ77" i="9"/>
  <c r="AF77" i="9"/>
  <c r="AB77" i="9"/>
  <c r="AR76" i="9"/>
  <c r="AN76" i="9"/>
  <c r="AJ76" i="9"/>
  <c r="AF76" i="9"/>
  <c r="AB76" i="9"/>
  <c r="AR75" i="9"/>
  <c r="AN75" i="9"/>
  <c r="AJ75" i="9"/>
  <c r="AF75" i="9"/>
  <c r="AB75" i="9"/>
  <c r="AR74" i="9"/>
  <c r="AN74" i="9"/>
  <c r="AJ74" i="9"/>
  <c r="AF74" i="9"/>
  <c r="AB74" i="9"/>
  <c r="AR73" i="9"/>
  <c r="AN73" i="9"/>
  <c r="AJ73" i="9"/>
  <c r="AF73" i="9"/>
  <c r="AB73" i="9"/>
  <c r="AR72" i="9"/>
  <c r="AN72" i="9"/>
  <c r="AJ72" i="9"/>
  <c r="AF72" i="9"/>
  <c r="AB72" i="9"/>
  <c r="AR71" i="9"/>
  <c r="AN71" i="9"/>
  <c r="AJ71" i="9"/>
  <c r="AF71" i="9"/>
  <c r="AB71" i="9"/>
  <c r="AR70" i="9"/>
  <c r="AN70" i="9"/>
  <c r="AJ70" i="9"/>
  <c r="AF70" i="9"/>
  <c r="AB70" i="9"/>
  <c r="AR69" i="9"/>
  <c r="AN69" i="9"/>
  <c r="AJ69" i="9"/>
  <c r="AF69" i="9"/>
  <c r="AB69" i="9"/>
  <c r="AV74" i="5"/>
  <c r="AR74" i="5"/>
  <c r="AJ74" i="5"/>
  <c r="AV73" i="5"/>
  <c r="AR73" i="5"/>
  <c r="AJ73" i="5"/>
  <c r="AV72" i="5"/>
  <c r="AR72" i="5"/>
  <c r="AJ72" i="5"/>
  <c r="AF72" i="5"/>
  <c r="AV71" i="5"/>
  <c r="AR71" i="5"/>
  <c r="AJ71" i="5"/>
  <c r="AF71" i="5"/>
  <c r="AB71" i="5"/>
  <c r="AV70" i="5"/>
  <c r="AR70" i="5"/>
  <c r="AN70" i="5"/>
  <c r="AJ70" i="5"/>
  <c r="AF70" i="5"/>
  <c r="AB70" i="5"/>
  <c r="AV69" i="5"/>
  <c r="AR69" i="5"/>
  <c r="AN69" i="5"/>
  <c r="AJ69" i="5"/>
  <c r="AF69" i="5"/>
  <c r="AB69" i="5"/>
  <c r="AV68" i="5"/>
  <c r="AR68" i="5"/>
  <c r="AN68" i="5"/>
  <c r="AJ68" i="5"/>
  <c r="AF68" i="5"/>
  <c r="AB68" i="5"/>
  <c r="AV67" i="5"/>
  <c r="AR67" i="5"/>
  <c r="AN67" i="5"/>
  <c r="AJ67" i="5"/>
  <c r="AF67" i="5"/>
  <c r="AB67" i="5"/>
  <c r="AV66" i="5"/>
  <c r="AR66" i="5"/>
  <c r="AN66" i="5"/>
  <c r="AJ66" i="5"/>
  <c r="AF66" i="5"/>
  <c r="AB66" i="5"/>
  <c r="AV65" i="5"/>
  <c r="AR65" i="5"/>
  <c r="AN65" i="5"/>
  <c r="AJ65" i="5"/>
  <c r="AF65" i="5"/>
  <c r="AB65" i="5"/>
  <c r="AV64" i="5"/>
  <c r="AR64" i="5"/>
  <c r="AN64" i="5"/>
  <c r="AJ64" i="5"/>
  <c r="AF64" i="5"/>
  <c r="AB64" i="5"/>
  <c r="AV63" i="5"/>
  <c r="AR63" i="5"/>
  <c r="AN63" i="5"/>
  <c r="AJ63" i="5"/>
  <c r="AF63" i="5"/>
  <c r="AB63" i="5"/>
  <c r="AF65" i="14"/>
  <c r="AF64" i="14"/>
  <c r="AF63" i="14"/>
  <c r="AF62" i="14"/>
  <c r="AF61" i="14"/>
  <c r="AF60" i="14"/>
  <c r="AF59" i="14"/>
  <c r="AF58" i="14"/>
  <c r="AF57" i="14"/>
  <c r="AF56" i="14"/>
  <c r="AJ67" i="14"/>
  <c r="AJ66" i="14"/>
  <c r="AJ65" i="14"/>
  <c r="AJ64" i="14"/>
  <c r="AJ63" i="14"/>
  <c r="AJ62" i="14"/>
  <c r="AJ61" i="14"/>
  <c r="AJ60" i="14"/>
  <c r="AJ59" i="14"/>
  <c r="AJ58" i="14"/>
  <c r="AJ57" i="14"/>
  <c r="AJ56" i="14"/>
  <c r="AN65" i="14"/>
  <c r="AN64" i="14"/>
  <c r="AN63" i="14"/>
  <c r="AN62" i="14"/>
  <c r="AN61" i="14"/>
  <c r="AN60" i="14"/>
  <c r="AN59" i="14"/>
  <c r="AN58" i="14"/>
  <c r="AN57" i="14"/>
  <c r="AN56" i="14"/>
  <c r="AR66" i="14"/>
  <c r="AR65" i="14"/>
  <c r="AR64" i="14"/>
  <c r="AR63" i="14"/>
  <c r="AR62" i="14"/>
  <c r="AR61" i="14"/>
  <c r="AR60" i="14"/>
  <c r="AR59" i="14"/>
  <c r="AR58" i="14"/>
  <c r="AR57" i="14"/>
  <c r="AV67" i="14"/>
  <c r="AV66" i="14"/>
  <c r="AV65" i="14"/>
  <c r="AV64" i="14"/>
  <c r="AV63" i="14"/>
  <c r="AV62" i="14"/>
  <c r="AV61" i="14"/>
  <c r="AV60" i="14"/>
  <c r="AV59" i="14"/>
  <c r="AV58" i="14"/>
  <c r="AZ66" i="14"/>
  <c r="AZ65" i="14"/>
  <c r="AZ64" i="14"/>
  <c r="AZ63" i="14"/>
  <c r="AZ62" i="14"/>
  <c r="AZ61" i="14"/>
  <c r="AZ60" i="14"/>
  <c r="AZ59" i="14"/>
  <c r="BD66" i="14"/>
  <c r="BD65" i="14"/>
  <c r="BD64" i="14"/>
  <c r="BD63" i="14"/>
  <c r="BD62" i="14"/>
  <c r="BD61" i="14"/>
  <c r="BD60" i="14"/>
  <c r="BH67" i="14"/>
  <c r="BH66" i="14"/>
  <c r="BH65" i="14"/>
  <c r="BH64" i="14"/>
  <c r="BH63" i="14"/>
  <c r="BH62" i="14"/>
  <c r="BH61" i="14"/>
  <c r="BL67" i="14"/>
  <c r="BL66" i="14"/>
  <c r="BL65" i="14"/>
  <c r="BL64" i="14"/>
  <c r="BL63" i="14"/>
  <c r="BL62" i="14"/>
  <c r="BP67" i="14"/>
  <c r="BP66" i="14"/>
  <c r="BP65" i="14"/>
  <c r="BP64" i="14"/>
  <c r="BP63" i="14"/>
  <c r="BT66" i="14"/>
  <c r="BT65" i="14"/>
  <c r="BT64" i="14"/>
  <c r="BT63" i="14"/>
  <c r="BT62" i="14"/>
  <c r="BT61" i="14"/>
  <c r="BT60" i="14"/>
  <c r="BT59" i="14"/>
  <c r="BT58" i="14"/>
  <c r="BT57" i="14"/>
  <c r="BT56" i="14"/>
  <c r="BT104" i="14" s="1"/>
  <c r="BP62" i="14"/>
  <c r="BP61" i="14"/>
  <c r="BP60" i="14"/>
  <c r="BP59" i="14"/>
  <c r="BP58" i="14"/>
  <c r="BP57" i="14"/>
  <c r="BP56" i="14"/>
  <c r="BL61" i="14"/>
  <c r="BL60" i="14"/>
  <c r="BL59" i="14"/>
  <c r="BL58" i="14"/>
  <c r="BL57" i="14"/>
  <c r="BL56" i="14"/>
  <c r="BH60" i="14"/>
  <c r="BH59" i="14"/>
  <c r="BH58" i="14"/>
  <c r="BH57" i="14"/>
  <c r="BH56" i="14"/>
  <c r="BD59" i="14"/>
  <c r="BD58" i="14"/>
  <c r="BD57" i="14"/>
  <c r="BD56" i="14"/>
  <c r="AZ58" i="14"/>
  <c r="AZ57" i="14"/>
  <c r="AZ56" i="14"/>
  <c r="AV57" i="14"/>
  <c r="AV56" i="14"/>
  <c r="AV55" i="14"/>
  <c r="AR56" i="14"/>
  <c r="AR55" i="14"/>
  <c r="AB64" i="14"/>
  <c r="AB63" i="14"/>
  <c r="AB62" i="14"/>
  <c r="AB61" i="14"/>
  <c r="AB60" i="14"/>
  <c r="AB59" i="14"/>
  <c r="AB58" i="14"/>
  <c r="AB57" i="14"/>
  <c r="AB56" i="14"/>
  <c r="AB53" i="14"/>
  <c r="AB46" i="14" l="1"/>
  <c r="AF68" i="9" l="1"/>
  <c r="J22" i="9"/>
  <c r="H25" i="9"/>
  <c r="I25" i="9"/>
  <c r="K25" i="9"/>
  <c r="M40" i="14" l="1"/>
  <c r="T40" i="14"/>
  <c r="S40" i="14"/>
  <c r="R40" i="14"/>
  <c r="Q40" i="14"/>
  <c r="P40" i="14"/>
  <c r="O40" i="14"/>
  <c r="N40" i="14"/>
  <c r="L40" i="14"/>
  <c r="J40" i="14"/>
  <c r="AB47" i="14" l="1"/>
  <c r="AF49" i="14"/>
  <c r="D11" i="10"/>
  <c r="D12" i="10" s="1"/>
  <c r="D13" i="10" s="1"/>
  <c r="D14" i="10" s="1"/>
  <c r="D15" i="10" s="1"/>
  <c r="D16" i="10" s="1"/>
  <c r="D17" i="10" s="1"/>
  <c r="D18" i="10" s="1"/>
  <c r="D19" i="10" s="1"/>
  <c r="D20" i="10" s="1"/>
  <c r="D21" i="10" s="1"/>
  <c r="D22" i="10" s="1"/>
  <c r="D23" i="10" s="1"/>
  <c r="D24" i="10" s="1"/>
  <c r="D25" i="10" s="1"/>
  <c r="D26" i="10" s="1"/>
  <c r="D27" i="10" s="1"/>
  <c r="D28" i="10" s="1"/>
  <c r="D29" i="10" s="1"/>
  <c r="D30" i="10" s="1"/>
  <c r="D31" i="10" s="1"/>
  <c r="D32" i="10" s="1"/>
  <c r="D33" i="10" s="1"/>
  <c r="D34" i="10" s="1"/>
  <c r="D35" i="10" s="1"/>
  <c r="D36" i="10" s="1"/>
  <c r="D37" i="10" s="1"/>
  <c r="D38" i="10" s="1"/>
  <c r="D39" i="10" s="1"/>
  <c r="D40" i="10" s="1"/>
  <c r="D41" i="10" s="1"/>
  <c r="D42" i="10" s="1"/>
  <c r="D43" i="10" s="1"/>
  <c r="D44" i="10" s="1"/>
  <c r="D45" i="10" s="1"/>
  <c r="D46" i="10" s="1"/>
  <c r="D47" i="10" s="1"/>
  <c r="D48" i="10" s="1"/>
  <c r="D49" i="10" s="1"/>
  <c r="D50" i="10" s="1"/>
  <c r="D51" i="10" s="1"/>
  <c r="D52" i="10" s="1"/>
  <c r="D53" i="10" s="1"/>
  <c r="D54" i="10" s="1"/>
  <c r="D55" i="10" s="1"/>
  <c r="D56" i="10" s="1"/>
  <c r="D57" i="10" s="1"/>
  <c r="D58" i="10" s="1"/>
  <c r="D59" i="10" s="1"/>
  <c r="D60" i="10" s="1"/>
  <c r="D61" i="10" s="1"/>
  <c r="D62" i="10" s="1"/>
  <c r="D63" i="10" s="1"/>
  <c r="D64" i="10" s="1"/>
  <c r="D65" i="10" s="1"/>
  <c r="D66" i="10" s="1"/>
  <c r="D67" i="10" s="1"/>
  <c r="D68" i="10" s="1"/>
  <c r="D69" i="10" s="1"/>
  <c r="D70" i="10" s="1"/>
  <c r="D71" i="10" s="1"/>
  <c r="D72" i="10" s="1"/>
  <c r="D73" i="10" s="1"/>
  <c r="D74" i="10" s="1"/>
  <c r="D75" i="10" s="1"/>
  <c r="D76" i="10" s="1"/>
  <c r="D77" i="10" s="1"/>
  <c r="D78" i="10" s="1"/>
  <c r="D79" i="10" s="1"/>
  <c r="D80" i="10" s="1"/>
  <c r="D81" i="10" s="1"/>
  <c r="D82" i="10" s="1"/>
  <c r="D83" i="10" s="1"/>
  <c r="D84" i="10" s="1"/>
  <c r="D85" i="10" s="1"/>
  <c r="D86" i="10" s="1"/>
  <c r="D87" i="10" s="1"/>
  <c r="D88" i="10" s="1"/>
  <c r="D89" i="10" s="1"/>
  <c r="BP55" i="14" l="1"/>
  <c r="BP104" i="14" s="1"/>
  <c r="BL55" i="14"/>
  <c r="BL54" i="14"/>
  <c r="BH55" i="14"/>
  <c r="BH54" i="14"/>
  <c r="BH53" i="14"/>
  <c r="BD55" i="14"/>
  <c r="BD54" i="14"/>
  <c r="BD53" i="14"/>
  <c r="BD52" i="14"/>
  <c r="AZ55" i="14"/>
  <c r="AZ54" i="14"/>
  <c r="AZ53" i="14"/>
  <c r="AZ52" i="14"/>
  <c r="AZ51" i="14"/>
  <c r="AN55" i="14"/>
  <c r="AJ55" i="14"/>
  <c r="AF55" i="14"/>
  <c r="AB55" i="14"/>
  <c r="AV54" i="14"/>
  <c r="AR54" i="14"/>
  <c r="AN54" i="14"/>
  <c r="AJ54" i="14"/>
  <c r="AF54" i="14"/>
  <c r="AB54" i="14"/>
  <c r="AV53" i="14"/>
  <c r="AR53" i="14"/>
  <c r="AN53" i="14"/>
  <c r="AJ53" i="14"/>
  <c r="AF53" i="14"/>
  <c r="AV52" i="14"/>
  <c r="AR52" i="14"/>
  <c r="AN52" i="14"/>
  <c r="AJ52" i="14"/>
  <c r="AF52" i="14"/>
  <c r="AB52" i="14"/>
  <c r="AV51" i="14"/>
  <c r="AR51" i="14"/>
  <c r="AN51" i="14"/>
  <c r="AJ51" i="14"/>
  <c r="AF51" i="14"/>
  <c r="AB51" i="14"/>
  <c r="AV50" i="14"/>
  <c r="AR50" i="14"/>
  <c r="AN50" i="14"/>
  <c r="AJ50" i="14"/>
  <c r="AF50" i="14"/>
  <c r="AB50" i="14"/>
  <c r="AR49" i="14"/>
  <c r="AN49" i="14"/>
  <c r="AJ49" i="14"/>
  <c r="AB49" i="14"/>
  <c r="AN48" i="14"/>
  <c r="AJ48" i="14"/>
  <c r="AF48" i="14"/>
  <c r="AB48" i="14"/>
  <c r="AJ47" i="14"/>
  <c r="AF47" i="14"/>
  <c r="AF46" i="14"/>
  <c r="AB45" i="14"/>
  <c r="AB104" i="14" s="1"/>
  <c r="X33" i="14"/>
  <c r="X34" i="14" s="1"/>
  <c r="X35" i="14" s="1"/>
  <c r="X36" i="14" s="1"/>
  <c r="X37" i="14" s="1"/>
  <c r="X38" i="14" s="1"/>
  <c r="X39" i="14" s="1"/>
  <c r="X40" i="14" s="1"/>
  <c r="X41" i="14" s="1"/>
  <c r="X42" i="14" s="1"/>
  <c r="X43" i="14" s="1"/>
  <c r="X44" i="14" s="1"/>
  <c r="X45" i="14" s="1"/>
  <c r="X46" i="14" s="1"/>
  <c r="X47" i="14" s="1"/>
  <c r="X48" i="14" s="1"/>
  <c r="X49" i="14" s="1"/>
  <c r="X50" i="14" s="1"/>
  <c r="X51" i="14" s="1"/>
  <c r="X52" i="14" s="1"/>
  <c r="X53" i="14" s="1"/>
  <c r="X54" i="14" s="1"/>
  <c r="X55" i="14" s="1"/>
  <c r="X56" i="14" s="1"/>
  <c r="X57" i="14" s="1"/>
  <c r="X58" i="14" s="1"/>
  <c r="X59" i="14" s="1"/>
  <c r="X60" i="14" s="1"/>
  <c r="X61" i="14" s="1"/>
  <c r="X62" i="14" s="1"/>
  <c r="X63" i="14" s="1"/>
  <c r="X64" i="14" s="1"/>
  <c r="X65" i="14" s="1"/>
  <c r="X66" i="14" s="1"/>
  <c r="X67" i="14" s="1"/>
  <c r="X68" i="14" s="1"/>
  <c r="X69" i="14" s="1"/>
  <c r="X70" i="14" s="1"/>
  <c r="X71" i="14" s="1"/>
  <c r="X72" i="14" s="1"/>
  <c r="X73" i="14" s="1"/>
  <c r="X74" i="14" s="1"/>
  <c r="X75" i="14" s="1"/>
  <c r="X76" i="14" s="1"/>
  <c r="X77" i="14" s="1"/>
  <c r="X78" i="14" s="1"/>
  <c r="X79" i="14" s="1"/>
  <c r="X80" i="14" s="1"/>
  <c r="X81" i="14" s="1"/>
  <c r="X82" i="14" s="1"/>
  <c r="AV68" i="9"/>
  <c r="AV58" i="9"/>
  <c r="AV59" i="9"/>
  <c r="AV60" i="9"/>
  <c r="AV61" i="9"/>
  <c r="AV62" i="9"/>
  <c r="AV63" i="9"/>
  <c r="AV64" i="9"/>
  <c r="AV65" i="9"/>
  <c r="AV66" i="9"/>
  <c r="AV67" i="9"/>
  <c r="AV57" i="9"/>
  <c r="AR58" i="9"/>
  <c r="AR59" i="9"/>
  <c r="AR60" i="9"/>
  <c r="AR61" i="9"/>
  <c r="AR62" i="9"/>
  <c r="AR63" i="9"/>
  <c r="AR64" i="9"/>
  <c r="AR65" i="9"/>
  <c r="AR66" i="9"/>
  <c r="AR67" i="9"/>
  <c r="AR68" i="9"/>
  <c r="AR57" i="9"/>
  <c r="AN57" i="9"/>
  <c r="AN58" i="9"/>
  <c r="AN59" i="9"/>
  <c r="AN60" i="9"/>
  <c r="AN61" i="9"/>
  <c r="AN62" i="9"/>
  <c r="AN63" i="9"/>
  <c r="AN64" i="9"/>
  <c r="AN65" i="9"/>
  <c r="AN66" i="9"/>
  <c r="AN67" i="9"/>
  <c r="AN68" i="9"/>
  <c r="AJ57" i="9"/>
  <c r="AJ58" i="9"/>
  <c r="AJ59" i="9"/>
  <c r="AJ60" i="9"/>
  <c r="AJ61" i="9"/>
  <c r="AJ62" i="9"/>
  <c r="AJ63" i="9"/>
  <c r="AJ64" i="9"/>
  <c r="AJ65" i="9"/>
  <c r="AJ66" i="9"/>
  <c r="AJ67" i="9"/>
  <c r="AJ68" i="9"/>
  <c r="AF57" i="9"/>
  <c r="AF58" i="9"/>
  <c r="AF59" i="9"/>
  <c r="AF60" i="9"/>
  <c r="AF61" i="9"/>
  <c r="AF62" i="9"/>
  <c r="AF63" i="9"/>
  <c r="AF64" i="9"/>
  <c r="AF65" i="9"/>
  <c r="AF66" i="9"/>
  <c r="AF67" i="9"/>
  <c r="AB68" i="9"/>
  <c r="AB67" i="9"/>
  <c r="AB66" i="9"/>
  <c r="AB65" i="9"/>
  <c r="AB64" i="9"/>
  <c r="AB63" i="9"/>
  <c r="AB62" i="9"/>
  <c r="AB61" i="9"/>
  <c r="AB60" i="9"/>
  <c r="AB59" i="9"/>
  <c r="AB58" i="9"/>
  <c r="AB57" i="9"/>
  <c r="AV57" i="5"/>
  <c r="AV56" i="5"/>
  <c r="AV54" i="5"/>
  <c r="AV62" i="5"/>
  <c r="AV61" i="5"/>
  <c r="AV60" i="5"/>
  <c r="AV59" i="5"/>
  <c r="AV58" i="5"/>
  <c r="AV55" i="5"/>
  <c r="AV53" i="5"/>
  <c r="AV52" i="5"/>
  <c r="AV51" i="5"/>
  <c r="AR62" i="5"/>
  <c r="AR61" i="5"/>
  <c r="AR60" i="5"/>
  <c r="AR59" i="5"/>
  <c r="AR58" i="5"/>
  <c r="AR57" i="5"/>
  <c r="AR56" i="5"/>
  <c r="AR55" i="5"/>
  <c r="AR54" i="5"/>
  <c r="AR53" i="5"/>
  <c r="AR52" i="5"/>
  <c r="AR51" i="5"/>
  <c r="AR50" i="5"/>
  <c r="AN56" i="5"/>
  <c r="AN57" i="5"/>
  <c r="AN58" i="5"/>
  <c r="AN59" i="5"/>
  <c r="AN60" i="5"/>
  <c r="AN61" i="5"/>
  <c r="AN62" i="5"/>
  <c r="AN52" i="5"/>
  <c r="AN55" i="5"/>
  <c r="AN54" i="5"/>
  <c r="AN53" i="5"/>
  <c r="AN51" i="5"/>
  <c r="AN50" i="5"/>
  <c r="AN49" i="5"/>
  <c r="AJ62" i="5"/>
  <c r="AJ55" i="5"/>
  <c r="AJ56" i="5"/>
  <c r="AJ57" i="5"/>
  <c r="AJ58" i="5"/>
  <c r="AJ59" i="5"/>
  <c r="AJ60" i="5"/>
  <c r="AJ61" i="5"/>
  <c r="AJ54" i="5"/>
  <c r="AJ53" i="5"/>
  <c r="AJ48" i="5"/>
  <c r="AJ111" i="5" s="1"/>
  <c r="AJ49" i="5"/>
  <c r="AJ50" i="5"/>
  <c r="AJ51" i="5"/>
  <c r="AJ52" i="5"/>
  <c r="AF62" i="5"/>
  <c r="AF61" i="5"/>
  <c r="AF60" i="5"/>
  <c r="AF59" i="5"/>
  <c r="AF58" i="5"/>
  <c r="AF57" i="5"/>
  <c r="AF56" i="5"/>
  <c r="AF55" i="5"/>
  <c r="AF54" i="5"/>
  <c r="AF53" i="5"/>
  <c r="AF52" i="5"/>
  <c r="AF51" i="5"/>
  <c r="AB62" i="5"/>
  <c r="AB61" i="5"/>
  <c r="AB60" i="5"/>
  <c r="AB59" i="5"/>
  <c r="AB58" i="5"/>
  <c r="AB57" i="5"/>
  <c r="AB56" i="5"/>
  <c r="AB55" i="5"/>
  <c r="AB54" i="5"/>
  <c r="AB53" i="5"/>
  <c r="AB52" i="5"/>
  <c r="AB51" i="5"/>
  <c r="AV111" i="5" l="1"/>
  <c r="AN111" i="5"/>
  <c r="AF104" i="14"/>
  <c r="AV104" i="14"/>
  <c r="AZ104" i="14"/>
  <c r="BL104" i="14"/>
  <c r="BD104" i="14"/>
  <c r="BH104" i="14"/>
  <c r="AR111" i="5"/>
  <c r="AJ104" i="14"/>
  <c r="AN104" i="14"/>
  <c r="AR104" i="14"/>
  <c r="X84" i="14"/>
  <c r="X85" i="14" s="1"/>
  <c r="X86" i="14" s="1"/>
  <c r="X87" i="14" s="1"/>
  <c r="X88" i="14" s="1"/>
  <c r="X89" i="14" s="1"/>
  <c r="X90" i="14" s="1"/>
  <c r="X91" i="14" s="1"/>
  <c r="X92" i="14" s="1"/>
  <c r="X93" i="14" s="1"/>
  <c r="X94" i="14" s="1"/>
  <c r="X95" i="14" s="1"/>
  <c r="X96" i="14" s="1"/>
  <c r="X97" i="14" s="1"/>
  <c r="X98" i="14" s="1"/>
  <c r="X99" i="14" s="1"/>
  <c r="X100" i="14" s="1"/>
  <c r="X101" i="14" s="1"/>
  <c r="X102" i="14" s="1"/>
  <c r="X103" i="14" s="1"/>
  <c r="X83" i="14"/>
  <c r="AB51" i="9" l="1"/>
  <c r="AB49" i="9"/>
  <c r="I5" i="9" l="1"/>
  <c r="AV56" i="9" l="1"/>
  <c r="AV55" i="9"/>
  <c r="AV54" i="9"/>
  <c r="AV53" i="9"/>
  <c r="AV52" i="9"/>
  <c r="AV51" i="9"/>
  <c r="AV117" i="9" s="1"/>
  <c r="AR56" i="9"/>
  <c r="AR55" i="9"/>
  <c r="AR54" i="9"/>
  <c r="AR53" i="9"/>
  <c r="AR52" i="9"/>
  <c r="AR51" i="9"/>
  <c r="AR50" i="9"/>
  <c r="AN56" i="9"/>
  <c r="AN55" i="9"/>
  <c r="AN54" i="9"/>
  <c r="AN53" i="9"/>
  <c r="AN52" i="9"/>
  <c r="AN51" i="9"/>
  <c r="AN50" i="9"/>
  <c r="AN49" i="9"/>
  <c r="AJ56" i="9"/>
  <c r="AJ55" i="9"/>
  <c r="AJ54" i="9"/>
  <c r="AJ53" i="9"/>
  <c r="AJ52" i="9"/>
  <c r="AJ50" i="9"/>
  <c r="AJ49" i="9"/>
  <c r="AJ48" i="9"/>
  <c r="AJ51" i="9"/>
  <c r="AF56" i="9"/>
  <c r="AF55" i="9"/>
  <c r="AF54" i="9"/>
  <c r="AF53" i="9"/>
  <c r="AF52" i="9"/>
  <c r="AF51" i="9"/>
  <c r="AB47" i="9"/>
  <c r="AB56" i="9"/>
  <c r="AB55" i="9"/>
  <c r="AB54" i="9"/>
  <c r="AB53" i="9"/>
  <c r="AB52" i="9"/>
  <c r="AF50" i="9"/>
  <c r="AB50" i="9"/>
  <c r="AF49" i="9"/>
  <c r="AF48" i="9"/>
  <c r="AB48" i="9"/>
  <c r="AF47" i="9"/>
  <c r="AB46" i="9"/>
  <c r="T41" i="9"/>
  <c r="S41" i="9"/>
  <c r="R41" i="9"/>
  <c r="Q41" i="9"/>
  <c r="P41" i="9"/>
  <c r="O41" i="9"/>
  <c r="N41" i="9"/>
  <c r="L41" i="9"/>
  <c r="K41" i="9"/>
  <c r="J41" i="9"/>
  <c r="I41" i="9"/>
  <c r="H41" i="9"/>
  <c r="X34" i="9"/>
  <c r="X35" i="9" s="1"/>
  <c r="X36" i="9" s="1"/>
  <c r="X37" i="9" s="1"/>
  <c r="X38" i="9" s="1"/>
  <c r="X39" i="9" s="1"/>
  <c r="X40" i="9" s="1"/>
  <c r="X41" i="9" s="1"/>
  <c r="X42" i="9" s="1"/>
  <c r="X43" i="9" s="1"/>
  <c r="X44" i="9" s="1"/>
  <c r="X45" i="9" s="1"/>
  <c r="X46" i="9" s="1"/>
  <c r="X47" i="9" s="1"/>
  <c r="X48" i="9" s="1"/>
  <c r="X49" i="9" s="1"/>
  <c r="X50" i="9" s="1"/>
  <c r="X51" i="9" s="1"/>
  <c r="X52" i="9" s="1"/>
  <c r="X53" i="9" s="1"/>
  <c r="X54" i="9" s="1"/>
  <c r="X55" i="9" s="1"/>
  <c r="X56" i="9" s="1"/>
  <c r="X57" i="9" s="1"/>
  <c r="X58" i="9" s="1"/>
  <c r="X59" i="9" s="1"/>
  <c r="X60" i="9" s="1"/>
  <c r="X61" i="9" s="1"/>
  <c r="X62" i="9" s="1"/>
  <c r="X63" i="9" s="1"/>
  <c r="X64" i="9" s="1"/>
  <c r="X65" i="9" s="1"/>
  <c r="X66" i="9" s="1"/>
  <c r="X67" i="9" s="1"/>
  <c r="X68" i="9" s="1"/>
  <c r="X69" i="9" s="1"/>
  <c r="X70" i="9" s="1"/>
  <c r="X71" i="9" s="1"/>
  <c r="X72" i="9" s="1"/>
  <c r="X73" i="9" s="1"/>
  <c r="X74" i="9" s="1"/>
  <c r="X75" i="9" s="1"/>
  <c r="X76" i="9" s="1"/>
  <c r="X77" i="9" s="1"/>
  <c r="X78" i="9" s="1"/>
  <c r="X79" i="9" s="1"/>
  <c r="X80" i="9" s="1"/>
  <c r="X81" i="9" s="1"/>
  <c r="X82" i="9" s="1"/>
  <c r="X83" i="9" s="1"/>
  <c r="X84" i="9" s="1"/>
  <c r="X85" i="9" s="1"/>
  <c r="J24" i="9"/>
  <c r="J23" i="9"/>
  <c r="J21" i="9"/>
  <c r="J20" i="9"/>
  <c r="J19" i="9"/>
  <c r="AF50" i="5"/>
  <c r="AF49" i="5"/>
  <c r="AF48" i="5"/>
  <c r="AF47" i="5"/>
  <c r="R41" i="5"/>
  <c r="Q41" i="5"/>
  <c r="AB117" i="9" l="1"/>
  <c r="AF117" i="9"/>
  <c r="AF111" i="5"/>
  <c r="AJ117" i="9"/>
  <c r="AN117" i="9"/>
  <c r="AR117" i="9"/>
  <c r="J25" i="9"/>
  <c r="I13" i="9" s="1"/>
  <c r="X86" i="9"/>
  <c r="X87" i="9" s="1"/>
  <c r="X88" i="9" s="1"/>
  <c r="X89" i="9" s="1"/>
  <c r="X90" i="9" s="1"/>
  <c r="X91" i="9" s="1"/>
  <c r="X92" i="9" s="1"/>
  <c r="X93" i="9" s="1"/>
  <c r="X94" i="9" s="1"/>
  <c r="X95" i="9" s="1"/>
  <c r="X96" i="9" s="1"/>
  <c r="X97" i="9" s="1"/>
  <c r="X98" i="9" s="1"/>
  <c r="X99" i="9" s="1"/>
  <c r="X100" i="9" s="1"/>
  <c r="X101" i="9" s="1"/>
  <c r="X102" i="9" s="1"/>
  <c r="X103" i="9" s="1"/>
  <c r="X104" i="9" s="1"/>
  <c r="X105" i="9" s="1"/>
  <c r="X106" i="9" s="1"/>
  <c r="X107" i="9" s="1"/>
  <c r="X108" i="9" s="1"/>
  <c r="X109" i="9" s="1"/>
  <c r="X110" i="9" s="1"/>
  <c r="X111" i="9" s="1"/>
  <c r="X112" i="9" s="1"/>
  <c r="X113" i="9" s="1"/>
  <c r="X114" i="9" s="1"/>
  <c r="X115" i="9" s="1"/>
  <c r="X116" i="9" s="1"/>
  <c r="P41" i="5"/>
  <c r="O41" i="5"/>
  <c r="I41" i="5" l="1"/>
  <c r="T41" i="5" l="1"/>
  <c r="S41" i="5"/>
  <c r="N41" i="5"/>
  <c r="M41" i="5"/>
  <c r="L41" i="5"/>
  <c r="K41" i="5"/>
  <c r="J41" i="5"/>
  <c r="H41" i="5"/>
  <c r="AB48" i="5" l="1"/>
  <c r="AB47" i="5"/>
  <c r="AB46" i="5"/>
  <c r="AB50" i="5"/>
  <c r="AB49" i="5"/>
  <c r="X34" i="5"/>
  <c r="X35" i="5" s="1"/>
  <c r="X36" i="5" s="1"/>
  <c r="X37" i="5" s="1"/>
  <c r="X38" i="5" s="1"/>
  <c r="X39" i="5" s="1"/>
  <c r="X40" i="5" s="1"/>
  <c r="X41" i="5" s="1"/>
  <c r="X42" i="5" s="1"/>
  <c r="X43" i="5" s="1"/>
  <c r="X44" i="5" s="1"/>
  <c r="X45" i="5" s="1"/>
  <c r="X46" i="5" s="1"/>
  <c r="X47" i="5" s="1"/>
  <c r="X48" i="5" s="1"/>
  <c r="X49" i="5" s="1"/>
  <c r="X50" i="5" s="1"/>
  <c r="X51" i="5" s="1"/>
  <c r="X52" i="5" s="1"/>
  <c r="X53" i="5" s="1"/>
  <c r="X54" i="5" s="1"/>
  <c r="X55" i="5" s="1"/>
  <c r="X56" i="5" s="1"/>
  <c r="X57" i="5" s="1"/>
  <c r="X58" i="5" s="1"/>
  <c r="X59" i="5" s="1"/>
  <c r="X60" i="5" s="1"/>
  <c r="X61" i="5" s="1"/>
  <c r="X62" i="5" s="1"/>
  <c r="X63" i="5" s="1"/>
  <c r="X64" i="5" s="1"/>
  <c r="X65" i="5" s="1"/>
  <c r="X66" i="5" s="1"/>
  <c r="X67" i="5" s="1"/>
  <c r="X68" i="5" s="1"/>
  <c r="X69" i="5" s="1"/>
  <c r="X70" i="5" s="1"/>
  <c r="X71" i="5" s="1"/>
  <c r="X72" i="5" s="1"/>
  <c r="X73" i="5" s="1"/>
  <c r="X74" i="5" s="1"/>
  <c r="X75" i="5" s="1"/>
  <c r="X76" i="5" s="1"/>
  <c r="X77" i="5" s="1"/>
  <c r="X78" i="5" s="1"/>
  <c r="X79" i="5" s="1"/>
  <c r="X80" i="5" s="1"/>
  <c r="X81" i="5" s="1"/>
  <c r="X82" i="5" s="1"/>
  <c r="X83" i="5" s="1"/>
  <c r="X84" i="5" s="1"/>
  <c r="X85" i="5" s="1"/>
  <c r="X86" i="5" s="1"/>
  <c r="X87" i="5" s="1"/>
  <c r="X88" i="5" s="1"/>
  <c r="X89" i="5" s="1"/>
  <c r="AB111" i="5" l="1"/>
  <c r="X91" i="5"/>
  <c r="X92" i="5" s="1"/>
  <c r="X93" i="5" s="1"/>
  <c r="X94" i="5" s="1"/>
  <c r="X95" i="5" s="1"/>
  <c r="X96" i="5" s="1"/>
  <c r="X97" i="5" s="1"/>
  <c r="X98" i="5" s="1"/>
  <c r="X99" i="5" s="1"/>
  <c r="X100" i="5" s="1"/>
  <c r="X101" i="5" s="1"/>
  <c r="X102" i="5" s="1"/>
  <c r="X103" i="5" s="1"/>
  <c r="X104" i="5" s="1"/>
  <c r="X105" i="5" s="1"/>
  <c r="X106" i="5" s="1"/>
  <c r="X107" i="5" s="1"/>
  <c r="X108" i="5" s="1"/>
  <c r="X109" i="5" s="1"/>
  <c r="X110" i="5" s="1"/>
  <c r="X9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B35" authorId="0" shapeId="0" xr:uid="{00000000-0006-0000-0500-000001000000}">
      <text>
        <r>
          <rPr>
            <b/>
            <sz val="9"/>
            <color indexed="81"/>
            <rFont val="Tahoma"/>
            <family val="2"/>
          </rPr>
          <t>Autore:</t>
        </r>
        <r>
          <rPr>
            <sz val="9"/>
            <color indexed="81"/>
            <rFont val="Tahoma"/>
            <family val="2"/>
          </rPr>
          <t xml:space="preserve">
importo da detrarre dal CNI (cellaH24) per applicazione dell'art. 31quinquies.6
CELLA DA NASCONDERE ALL'IMPRESA</t>
        </r>
      </text>
    </comment>
    <comment ref="AB90" authorId="0" shapeId="0" xr:uid="{00000000-0006-0000-0500-000002000000}">
      <text>
        <r>
          <rPr>
            <b/>
            <sz val="9"/>
            <color indexed="81"/>
            <rFont val="Tahoma"/>
            <family val="2"/>
          </rPr>
          <t>Autore:</t>
        </r>
        <r>
          <rPr>
            <sz val="9"/>
            <color indexed="81"/>
            <rFont val="Tahoma"/>
            <family val="2"/>
          </rPr>
          <t xml:space="preserve">
importo da detrarre dal CNI (cellaJ24) per applicazione dell'art. 31quinquies.6
CELLA DA NASCONDERE ALL'IMPRESA</t>
        </r>
      </text>
    </comment>
    <comment ref="AE90" authorId="0" shapeId="0" xr:uid="{00000000-0006-0000-0500-00000300000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AH90" authorId="0" shapeId="0" xr:uid="{00000000-0006-0000-0500-00000400000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AK90" authorId="0" shapeId="0" xr:uid="{00000000-0006-0000-0500-00000500000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AN90" authorId="0" shapeId="0" xr:uid="{00000000-0006-0000-0500-00000600000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AQ90" authorId="0" shapeId="0" xr:uid="{00000000-0006-0000-0500-00000700000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AT90" authorId="0" shapeId="0" xr:uid="{00000000-0006-0000-0500-00000800000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AW90" authorId="0" shapeId="0" xr:uid="{00000000-0006-0000-0500-00000900000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AZ90" authorId="0" shapeId="0" xr:uid="{00000000-0006-0000-0500-00000A00000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BC90" authorId="0" shapeId="0" xr:uid="{00000000-0006-0000-0500-00000B00000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BF90" authorId="0" shapeId="0" xr:uid="{00000000-0006-0000-0500-00000C00000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BI90" authorId="0" shapeId="0" xr:uid="{00000000-0006-0000-0500-00000D00000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E91" authorId="0" shapeId="0" xr:uid="{00000000-0006-0000-0A00-000001000000}">
      <text>
        <r>
          <rPr>
            <b/>
            <sz val="9"/>
            <color indexed="81"/>
            <rFont val="Tahoma"/>
            <family val="2"/>
          </rPr>
          <t>Autore:</t>
        </r>
        <r>
          <rPr>
            <sz val="9"/>
            <color indexed="81"/>
            <rFont val="Tahoma"/>
            <family val="2"/>
          </rPr>
          <t xml:space="preserve">
campi da non mostrare all'impresa</t>
        </r>
      </text>
    </comment>
  </commentList>
</comments>
</file>

<file path=xl/sharedStrings.xml><?xml version="1.0" encoding="utf-8"?>
<sst xmlns="http://schemas.openxmlformats.org/spreadsheetml/2006/main" count="1710" uniqueCount="311">
  <si>
    <t>GJ</t>
  </si>
  <si>
    <t>€</t>
  </si>
  <si>
    <t>Indicare l'ammontare degli eventuali oneri legali sostenuti per le attività di recupero crediti successivamente all'emissione delle fatture.</t>
  </si>
  <si>
    <t>Area di prelievo</t>
  </si>
  <si>
    <t>1. Valle d'Aosta, Piemonte e Liguria</t>
  </si>
  <si>
    <t>2. Lombardia</t>
  </si>
  <si>
    <t>7. Puglia, Basilicata, Calabria e Sicilia</t>
  </si>
  <si>
    <t>6. Abruzzo, Molise, Lazio e Campania</t>
  </si>
  <si>
    <t>5. Toscana, Umbria e Marche</t>
  </si>
  <si>
    <t>4. Friuli-Venezia Giulia ed Emilia-Romagna</t>
  </si>
  <si>
    <t>3. Trentino-Alto Adige e Veneto</t>
  </si>
  <si>
    <t>Totale</t>
  </si>
  <si>
    <r>
      <t>O</t>
    </r>
    <r>
      <rPr>
        <i/>
        <vertAlign val="subscript"/>
        <sz val="11"/>
        <color theme="1"/>
        <rFont val="Calibri"/>
        <family val="2"/>
        <scheme val="minor"/>
      </rPr>
      <t>CC_FUI</t>
    </r>
  </si>
  <si>
    <r>
      <t>O</t>
    </r>
    <r>
      <rPr>
        <i/>
        <vertAlign val="subscript"/>
        <sz val="11"/>
        <color theme="1"/>
        <rFont val="Calibri"/>
        <family val="2"/>
        <scheme val="minor"/>
      </rPr>
      <t>LEG_FUI</t>
    </r>
  </si>
  <si>
    <r>
      <t>CR</t>
    </r>
    <r>
      <rPr>
        <i/>
        <vertAlign val="subscript"/>
        <sz val="11"/>
        <color theme="1"/>
        <rFont val="Calibri"/>
        <family val="2"/>
        <scheme val="minor"/>
      </rPr>
      <t>FUI</t>
    </r>
  </si>
  <si>
    <t>● degli importi direttamente riscossi dai clienti finali, anche parzialmente, inclusi gli interessi di mora eventualmente versati dal cliente finale;</t>
  </si>
  <si>
    <t>● dei crediti eventualmente ceduti;</t>
  </si>
  <si>
    <t xml:space="preserve">Meccanismo di reintegrazione morosità FUI </t>
  </si>
  <si>
    <r>
      <rPr>
        <b/>
        <i/>
        <vertAlign val="subscript"/>
        <sz val="11"/>
        <color theme="1"/>
        <rFont val="Calibri"/>
        <family val="2"/>
      </rPr>
      <t xml:space="preserve"> </t>
    </r>
    <r>
      <rPr>
        <b/>
        <i/>
        <sz val="11"/>
        <color theme="1"/>
        <rFont val="Calibri"/>
        <family val="2"/>
      </rPr>
      <t>CNI</t>
    </r>
    <r>
      <rPr>
        <b/>
        <i/>
        <vertAlign val="subscript"/>
        <sz val="11"/>
        <color theme="1"/>
        <rFont val="Calibri"/>
        <family val="2"/>
      </rPr>
      <t xml:space="preserve">FUI </t>
    </r>
    <r>
      <rPr>
        <b/>
        <i/>
        <sz val="11"/>
        <color theme="1"/>
        <rFont val="Calibri"/>
        <family val="2"/>
      </rPr>
      <t>al lordo dell'IVA</t>
    </r>
  </si>
  <si>
    <r>
      <t>CNI</t>
    </r>
    <r>
      <rPr>
        <b/>
        <i/>
        <vertAlign val="subscript"/>
        <sz val="11"/>
        <color theme="1"/>
        <rFont val="Calibri"/>
        <family val="2"/>
      </rPr>
      <t xml:space="preserve">FUI </t>
    </r>
  </si>
  <si>
    <t>IVA rimborsabile dall'Erario*</t>
  </si>
  <si>
    <t>IVA con regime di esigibilità differita*</t>
  </si>
  <si>
    <r>
      <t>CR</t>
    </r>
    <r>
      <rPr>
        <b/>
        <i/>
        <vertAlign val="subscript"/>
        <sz val="10"/>
        <color theme="1"/>
        <rFont val="Calibri"/>
        <family val="2"/>
        <scheme val="minor"/>
      </rPr>
      <t>FUI</t>
    </r>
  </si>
  <si>
    <r>
      <t>O</t>
    </r>
    <r>
      <rPr>
        <b/>
        <i/>
        <vertAlign val="subscript"/>
        <sz val="10"/>
        <color theme="1"/>
        <rFont val="Calibri"/>
        <family val="2"/>
        <scheme val="minor"/>
      </rPr>
      <t>LEG_FUI</t>
    </r>
  </si>
  <si>
    <t>DATI IMPRESA</t>
  </si>
  <si>
    <t>1)</t>
  </si>
  <si>
    <t>DENOMINAZIONE</t>
  </si>
  <si>
    <t>2)</t>
  </si>
  <si>
    <t>INDIRIZZO</t>
  </si>
  <si>
    <t>3)</t>
  </si>
  <si>
    <t>CODICE FISCALE</t>
  </si>
  <si>
    <t>4)</t>
  </si>
  <si>
    <t>CODICE IBAN</t>
  </si>
  <si>
    <t>5)</t>
  </si>
  <si>
    <t>REFERENTE 1</t>
  </si>
  <si>
    <t>6)</t>
  </si>
  <si>
    <t>TELEFONO REFERENTE 1</t>
  </si>
  <si>
    <t>7)</t>
  </si>
  <si>
    <t>E-MAIL REFERENTE 1</t>
  </si>
  <si>
    <t>8)</t>
  </si>
  <si>
    <t>REFERENTE 2</t>
  </si>
  <si>
    <t>9)</t>
  </si>
  <si>
    <t>TELEFONO REFERENTE 2</t>
  </si>
  <si>
    <t>10)</t>
  </si>
  <si>
    <t>E-MAIL REFERENTE 2</t>
  </si>
  <si>
    <t>SESSIONE DI REINTEGRAZIONE</t>
  </si>
  <si>
    <t>Campi da compilare</t>
  </si>
  <si>
    <r>
      <rPr>
        <i/>
        <sz val="11"/>
        <color theme="1"/>
        <rFont val="Calibri"/>
        <family val="2"/>
      </rPr>
      <t>∑</t>
    </r>
    <r>
      <rPr>
        <i/>
        <vertAlign val="subscript"/>
        <sz val="11"/>
        <color theme="1"/>
        <rFont val="Calibri"/>
        <family val="2"/>
      </rPr>
      <t>m</t>
    </r>
    <r>
      <rPr>
        <i/>
        <sz val="11"/>
        <color theme="1"/>
        <rFont val="Calibri"/>
        <family val="2"/>
        <scheme val="minor"/>
      </rPr>
      <t>V</t>
    </r>
    <r>
      <rPr>
        <i/>
        <vertAlign val="subscript"/>
        <sz val="11"/>
        <color theme="1"/>
        <rFont val="Calibri"/>
        <family val="2"/>
        <scheme val="minor"/>
      </rPr>
      <t>FUIm</t>
    </r>
  </si>
  <si>
    <r>
      <t>∑</t>
    </r>
    <r>
      <rPr>
        <b/>
        <i/>
        <vertAlign val="subscript"/>
        <sz val="10"/>
        <color theme="1"/>
        <rFont val="Calibri"/>
        <family val="2"/>
      </rPr>
      <t>m</t>
    </r>
    <r>
      <rPr>
        <b/>
        <i/>
        <sz val="10"/>
        <color theme="1"/>
        <rFont val="Calibri"/>
        <family val="2"/>
        <scheme val="minor"/>
      </rPr>
      <t>V</t>
    </r>
    <r>
      <rPr>
        <b/>
        <i/>
        <vertAlign val="subscript"/>
        <sz val="10"/>
        <color theme="1"/>
        <rFont val="Calibri"/>
        <family val="2"/>
        <scheme val="minor"/>
      </rPr>
      <t>FUIm</t>
    </r>
  </si>
  <si>
    <t>Fornitore Ultima Istanza</t>
  </si>
  <si>
    <t>Periodo di erogazione del servizio di Fornitura di Ultima Istanza</t>
  </si>
  <si>
    <t>Sessione di reintegrazione</t>
  </si>
  <si>
    <t>ottobre 2012 - settembre 2013</t>
  </si>
  <si>
    <t>● degli importi oggetto di rateizzazione o dilazione di pagamento.</t>
  </si>
  <si>
    <r>
      <rPr>
        <b/>
        <i/>
        <vertAlign val="subscript"/>
        <sz val="10"/>
        <color theme="1"/>
        <rFont val="Calibri"/>
        <family val="2"/>
      </rPr>
      <t xml:space="preserve"> </t>
    </r>
    <r>
      <rPr>
        <b/>
        <i/>
        <sz val="10"/>
        <color theme="1"/>
        <rFont val="Calibri"/>
        <family val="2"/>
      </rPr>
      <t>CNI</t>
    </r>
    <r>
      <rPr>
        <b/>
        <i/>
        <vertAlign val="subscript"/>
        <sz val="10"/>
        <color theme="1"/>
        <rFont val="Calibri"/>
        <family val="2"/>
      </rPr>
      <t xml:space="preserve">FUI </t>
    </r>
    <r>
      <rPr>
        <b/>
        <i/>
        <sz val="10"/>
        <color theme="1"/>
        <rFont val="Calibri"/>
        <family val="2"/>
      </rPr>
      <t>al lordo IVA</t>
    </r>
  </si>
  <si>
    <t>Indicare l'ammontare degli oneri eventualmente sostenuti per la cessione del credito successivamente all'emissione delle fatture di cui al comma 31quinquies.1, lettera a), corrispondenti alle spese generali di gestione della pratica nonché agli eventuali corrispettivi pagati dal cedente a favore dei cessionari, comprensivi degli eventuali sconti sul credito oggetto della cessione. Tali oneri sono ammissibili qualora le società concessionarie dei crediti siano state individuate sollecitando l'offerta di più controparti e selezionando la più efficiente.</t>
  </si>
  <si>
    <t>● costituiti in mora, ai sensi degli articoli 4 e 15 del TIMG, e per le quali si è provveduto a sollecitare i pagamenti;</t>
  </si>
  <si>
    <t>● sottoposti a procedure concorsuali o dichiarati insolventi, previo avvio delle procedure volte a garantire la tutela del credito.</t>
  </si>
  <si>
    <r>
      <t>O</t>
    </r>
    <r>
      <rPr>
        <b/>
        <i/>
        <vertAlign val="subscript"/>
        <sz val="11"/>
        <color theme="1"/>
        <rFont val="Calibri"/>
        <family val="2"/>
      </rPr>
      <t>LEG_ammissibili</t>
    </r>
  </si>
  <si>
    <t>ottobre 2012 - marzo 2013</t>
  </si>
  <si>
    <r>
      <t xml:space="preserve">Ai sensi del comma 31quinquies.1 del TIVG ciascun fornitore di ultima istanza partecipa al meccanismo di reintegrazione morosità con riferimento alla specifica sessione sopra indicata, agli oneri sostenuti relativamente a fatture emesse da almeno 12 mesi nei confronti dei clienti finali </t>
    </r>
    <r>
      <rPr>
        <b/>
        <i/>
        <u/>
        <sz val="10"/>
        <color theme="1"/>
        <rFont val="Calibri"/>
        <family val="2"/>
        <scheme val="minor"/>
      </rPr>
      <t>non disalimentabili:</t>
    </r>
  </si>
  <si>
    <t>Il credito è calcolato al lordo degli importi relativi all'IVA.</t>
  </si>
  <si>
    <r>
      <t>Ammontare massimo di O</t>
    </r>
    <r>
      <rPr>
        <vertAlign val="subscript"/>
        <sz val="10"/>
        <color theme="1"/>
        <rFont val="Calibri"/>
        <family val="2"/>
      </rPr>
      <t>LEG_FUI</t>
    </r>
    <r>
      <rPr>
        <sz val="10"/>
        <color theme="1"/>
        <rFont val="Calibri"/>
        <family val="2"/>
      </rPr>
      <t xml:space="preserve"> ammissibile al meccanismo che ,ai sensi del comma 31quinquies.3 del TIVG, non può essere, per ciascuna sessione di reintegrazione, superiore al 20% del credito non incassato al netto IVA (</t>
    </r>
    <r>
      <rPr>
        <i/>
        <sz val="10"/>
        <color theme="1"/>
        <rFont val="Calibri"/>
        <family val="2"/>
      </rPr>
      <t>CNI</t>
    </r>
    <r>
      <rPr>
        <i/>
        <vertAlign val="subscript"/>
        <sz val="10"/>
        <color theme="1"/>
        <rFont val="Calibri"/>
        <family val="2"/>
      </rPr>
      <t>FUI</t>
    </r>
    <r>
      <rPr>
        <i/>
        <sz val="10"/>
        <color theme="1"/>
        <rFont val="Calibri"/>
        <family val="2"/>
      </rPr>
      <t xml:space="preserve"> al netto IVA</t>
    </r>
    <r>
      <rPr>
        <sz val="10"/>
        <color theme="1"/>
        <rFont val="Calibri"/>
        <family val="2"/>
      </rPr>
      <t>).</t>
    </r>
  </si>
  <si>
    <r>
      <t>O</t>
    </r>
    <r>
      <rPr>
        <b/>
        <i/>
        <vertAlign val="subscript"/>
        <sz val="10"/>
        <color theme="1"/>
        <rFont val="Calibri"/>
        <family val="2"/>
        <scheme val="minor"/>
      </rPr>
      <t>LEG_ammissibili</t>
    </r>
  </si>
  <si>
    <t>aprile 2013 - settembre 2013</t>
  </si>
  <si>
    <r>
      <t>Δ POS</t>
    </r>
    <r>
      <rPr>
        <b/>
        <vertAlign val="superscript"/>
        <sz val="12"/>
        <rFont val="Calibri"/>
        <family val="2"/>
      </rPr>
      <t>CNI_</t>
    </r>
    <r>
      <rPr>
        <b/>
        <vertAlign val="superscript"/>
        <sz val="9"/>
        <rFont val="Calibri"/>
        <family val="2"/>
      </rPr>
      <t>FUI</t>
    </r>
    <r>
      <rPr>
        <b/>
        <vertAlign val="superscript"/>
        <sz val="12"/>
        <rFont val="Calibri"/>
        <family val="2"/>
      </rPr>
      <t xml:space="preserve"> LORDO</t>
    </r>
  </si>
  <si>
    <r>
      <t>Δ POS</t>
    </r>
    <r>
      <rPr>
        <b/>
        <i/>
        <vertAlign val="superscript"/>
        <sz val="12"/>
        <color theme="1"/>
        <rFont val="Calibri"/>
        <family val="2"/>
      </rPr>
      <t>CNI_</t>
    </r>
    <r>
      <rPr>
        <b/>
        <i/>
        <vertAlign val="superscript"/>
        <sz val="9"/>
        <color theme="1"/>
        <rFont val="Calibri"/>
        <family val="2"/>
      </rPr>
      <t>FUI</t>
    </r>
    <r>
      <rPr>
        <b/>
        <i/>
        <vertAlign val="superscript"/>
        <sz val="12"/>
        <color theme="1"/>
        <rFont val="Calibri"/>
        <family val="2"/>
      </rPr>
      <t xml:space="preserve"> LORDO</t>
    </r>
    <r>
      <rPr>
        <b/>
        <i/>
        <vertAlign val="subscript"/>
        <sz val="11"/>
        <color theme="1"/>
        <rFont val="Calibri"/>
        <family val="2"/>
      </rPr>
      <t>2</t>
    </r>
  </si>
  <si>
    <r>
      <t>Δ NEG</t>
    </r>
    <r>
      <rPr>
        <b/>
        <vertAlign val="superscript"/>
        <sz val="12"/>
        <rFont val="Calibri"/>
        <family val="2"/>
      </rPr>
      <t>CNI_</t>
    </r>
    <r>
      <rPr>
        <b/>
        <vertAlign val="superscript"/>
        <sz val="9"/>
        <rFont val="Calibri"/>
        <family val="2"/>
      </rPr>
      <t>FUI</t>
    </r>
    <r>
      <rPr>
        <b/>
        <vertAlign val="superscript"/>
        <sz val="12"/>
        <rFont val="Calibri"/>
        <family val="2"/>
      </rPr>
      <t xml:space="preserve"> LORDO</t>
    </r>
  </si>
  <si>
    <r>
      <t>Δ NEG</t>
    </r>
    <r>
      <rPr>
        <b/>
        <i/>
        <vertAlign val="superscript"/>
        <sz val="12"/>
        <color theme="1"/>
        <rFont val="Calibri"/>
        <family val="2"/>
      </rPr>
      <t>CNI_</t>
    </r>
    <r>
      <rPr>
        <b/>
        <i/>
        <vertAlign val="superscript"/>
        <sz val="9"/>
        <color theme="1"/>
        <rFont val="Calibri"/>
        <family val="2"/>
      </rPr>
      <t>FUI</t>
    </r>
    <r>
      <rPr>
        <b/>
        <i/>
        <vertAlign val="superscript"/>
        <sz val="12"/>
        <color theme="1"/>
        <rFont val="Calibri"/>
        <family val="2"/>
      </rPr>
      <t xml:space="preserve"> LORDO</t>
    </r>
    <r>
      <rPr>
        <b/>
        <i/>
        <vertAlign val="subscript"/>
        <sz val="11"/>
        <color theme="1"/>
        <rFont val="Calibri"/>
        <family val="2"/>
      </rPr>
      <t>2</t>
    </r>
  </si>
  <si>
    <r>
      <t>Δ O</t>
    </r>
    <r>
      <rPr>
        <b/>
        <i/>
        <vertAlign val="subscript"/>
        <sz val="11"/>
        <color theme="1"/>
        <rFont val="Calibri"/>
        <family val="2"/>
      </rPr>
      <t>CC_FUI</t>
    </r>
  </si>
  <si>
    <r>
      <t>IVA Rimborsabile dall'Erario
relativa a
Δ POS</t>
    </r>
    <r>
      <rPr>
        <b/>
        <i/>
        <vertAlign val="superscript"/>
        <sz val="12"/>
        <color theme="1"/>
        <rFont val="Calibri"/>
        <family val="2"/>
      </rPr>
      <t>CNI_</t>
    </r>
    <r>
      <rPr>
        <b/>
        <i/>
        <vertAlign val="superscript"/>
        <sz val="9"/>
        <color theme="1"/>
        <rFont val="Calibri"/>
        <family val="2"/>
      </rPr>
      <t xml:space="preserve">FUI </t>
    </r>
    <r>
      <rPr>
        <b/>
        <i/>
        <vertAlign val="superscript"/>
        <sz val="12"/>
        <color theme="1"/>
        <rFont val="Calibri"/>
        <family val="2"/>
      </rPr>
      <t>LORDO</t>
    </r>
  </si>
  <si>
    <r>
      <t>IVA con regime di esigibilità differita relativa a
Δ POS</t>
    </r>
    <r>
      <rPr>
        <vertAlign val="superscript"/>
        <sz val="11"/>
        <rFont val="Calibri"/>
        <family val="2"/>
      </rPr>
      <t xml:space="preserve"> </t>
    </r>
    <r>
      <rPr>
        <b/>
        <vertAlign val="superscript"/>
        <sz val="12"/>
        <rFont val="Calibri"/>
        <family val="2"/>
      </rPr>
      <t>CNI_</t>
    </r>
    <r>
      <rPr>
        <b/>
        <vertAlign val="superscript"/>
        <sz val="9"/>
        <rFont val="Calibri"/>
        <family val="2"/>
      </rPr>
      <t>FUI</t>
    </r>
    <r>
      <rPr>
        <b/>
        <vertAlign val="superscript"/>
        <sz val="12"/>
        <rFont val="Calibri"/>
        <family val="2"/>
      </rPr>
      <t xml:space="preserve"> LORDO</t>
    </r>
  </si>
  <si>
    <r>
      <t>Δ O</t>
    </r>
    <r>
      <rPr>
        <b/>
        <i/>
        <vertAlign val="subscript"/>
        <sz val="10"/>
        <color theme="1"/>
        <rFont val="Calibri"/>
        <family val="2"/>
      </rPr>
      <t>CC_FUI</t>
    </r>
  </si>
  <si>
    <r>
      <t>Indicare la quota parte del Δ POS</t>
    </r>
    <r>
      <rPr>
        <vertAlign val="superscript"/>
        <sz val="10"/>
        <color theme="1"/>
        <rFont val="Calibri"/>
        <family val="2"/>
      </rPr>
      <t>CNI_FUI</t>
    </r>
    <r>
      <rPr>
        <sz val="10"/>
        <color theme="1"/>
        <rFont val="Calibri"/>
        <family val="2"/>
      </rPr>
      <t xml:space="preserve"> </t>
    </r>
    <r>
      <rPr>
        <vertAlign val="superscript"/>
        <sz val="10"/>
        <color theme="1"/>
        <rFont val="Calibri"/>
        <family val="2"/>
      </rPr>
      <t>LORDO</t>
    </r>
    <r>
      <rPr>
        <sz val="10"/>
        <color theme="1"/>
        <rFont val="Calibri"/>
        <family val="2"/>
      </rPr>
      <t>relativa esclusivamente a successivi conguagli e rettifiche (in aumento).</t>
    </r>
  </si>
  <si>
    <r>
      <t xml:space="preserve">Indicare la quota parte del Δ NEG </t>
    </r>
    <r>
      <rPr>
        <vertAlign val="superscript"/>
        <sz val="10"/>
        <color theme="1"/>
        <rFont val="Calibri"/>
        <family val="2"/>
      </rPr>
      <t>CNI_FUI LORDO</t>
    </r>
    <r>
      <rPr>
        <sz val="10"/>
        <color theme="1"/>
        <rFont val="Calibri"/>
        <family val="2"/>
      </rPr>
      <t xml:space="preserve"> relativa esclusivamente a cessione di crediti già oggetto di reintegrazione avvenuta dopo la presentazione della precedente istanza.</t>
    </r>
  </si>
  <si>
    <t>DATI AGGIORNATI</t>
  </si>
  <si>
    <t>VARIAZIONE RISPETTO ALLA PRECEDENTE DICHIARAZIONE</t>
  </si>
  <si>
    <t>Indicare il totale degli importi indicati nelle fatture di cui sopra al momento dell'emissione.</t>
  </si>
  <si>
    <t>Indicare il credito non incassato decorsi almeno 12 mesi dall'emissione delle fatture di cui sopra comprensivo degli interessi di mora fatturati ai clienti finali e valorizzati al netto:</t>
  </si>
  <si>
    <r>
      <t xml:space="preserve">Indicare la somma dell'energia mensile complessivamente </t>
    </r>
    <r>
      <rPr>
        <u/>
        <sz val="10"/>
        <color theme="1"/>
        <rFont val="Calibri"/>
        <family val="2"/>
      </rPr>
      <t>prelevata</t>
    </r>
    <r>
      <rPr>
        <sz val="10"/>
        <color theme="1"/>
        <rFont val="Calibri"/>
        <family val="2"/>
      </rPr>
      <t xml:space="preserve"> nell'ambito di fornitura di ultima istanza presso i punti di riconsegna non disalimentabili cui è erogato tale servizio, in ciascun mese della sessione di reintegrazione sopra indicata.</t>
    </r>
  </si>
  <si>
    <r>
      <t>Indicare la sommatoria degli O</t>
    </r>
    <r>
      <rPr>
        <vertAlign val="subscript"/>
        <sz val="10"/>
        <color theme="1"/>
        <rFont val="Calibri"/>
        <family val="2"/>
      </rPr>
      <t>CC</t>
    </r>
    <r>
      <rPr>
        <sz val="10"/>
        <color theme="1"/>
        <rFont val="Calibri"/>
        <family val="2"/>
      </rPr>
      <t xml:space="preserve"> </t>
    </r>
    <r>
      <rPr>
        <vertAlign val="subscript"/>
        <sz val="10"/>
        <color theme="1"/>
        <rFont val="Calibri"/>
        <family val="2"/>
      </rPr>
      <t xml:space="preserve">_FUI </t>
    </r>
    <r>
      <rPr>
        <sz val="10"/>
        <color theme="1"/>
        <rFont val="Calibri"/>
        <family val="2"/>
      </rPr>
      <t>relativi ai crediti già oggetto di reintegrazione e che sono stati ceduti dopo la presentazione della precedente istanza.</t>
    </r>
  </si>
  <si>
    <t>ottobre 2013 - settembre 2014</t>
  </si>
  <si>
    <t>mese di erogazione del servizio</t>
  </si>
  <si>
    <t>mese di fatturazione</t>
  </si>
  <si>
    <t xml:space="preserve">  </t>
  </si>
  <si>
    <t>totale</t>
  </si>
  <si>
    <t>1) emissione di nuove fatture riferite al periodo in oggetto che al momento della presentazione dell'istanza precedente non erano ancora ammissibili;</t>
  </si>
  <si>
    <t>2) formazione di nuovi crediti reintegrabili in virtù del mancato rispetto dei piani di rientro;</t>
  </si>
  <si>
    <t>3) successivi conguagli e rettifiche (in aumento).</t>
  </si>
  <si>
    <t>Tali nuove fatture possono includere anche gli interessi di mora eventualmente maturati, fatturati e non incassati.</t>
  </si>
  <si>
    <r>
      <rPr>
        <b/>
        <sz val="10"/>
        <rFont val="Calibri"/>
        <family val="2"/>
        <scheme val="minor"/>
      </rPr>
      <t xml:space="preserve">* </t>
    </r>
    <r>
      <rPr>
        <sz val="10"/>
        <rFont val="Calibri"/>
        <family val="2"/>
        <scheme val="minor"/>
      </rPr>
      <t xml:space="preserve"> limitatamente a fatture emesse a partire dal 1 febbraio 2013</t>
    </r>
  </si>
  <si>
    <t>Indicare l'ammontare degli oneri eventualmente sostenuti per la cessione del credito successivamente all'emissione delle fatture di cui sopra, corrispondenti alle spese generali di gestione della pratica nonché agli eventuali corrispettivi pagati</t>
  </si>
  <si>
    <t xml:space="preserve">dal cedente a favore dei cessionari, comprensivi degli eventuali sconti sul credito oggetto della cessione. Tali oneri sono ammissibili qualora le società concessionarie dei crediti siano state individuate sollecitando l'offerta di più controparti e </t>
  </si>
  <si>
    <t>selezionando la più efficiente.</t>
  </si>
  <si>
    <r>
      <t>O</t>
    </r>
    <r>
      <rPr>
        <b/>
        <i/>
        <vertAlign val="subscript"/>
        <sz val="10"/>
        <color theme="1"/>
        <rFont val="Calibri"/>
        <family val="2"/>
      </rPr>
      <t>CC_FUI</t>
    </r>
  </si>
  <si>
    <t>Indicare la sommatoria, in valore assoluto, di tutti i decrementi rispetto al CNI_FUI al lordo dell'IVA dichiarato nella precedente istanza. Quest'ultimo può infatti diminuire, tra gli altri casi, in seguito a:</t>
  </si>
  <si>
    <t>1) incassi di crediti già oggetto di reintegrazione pervenuti direttamente dai clienti finali dopo la presentazione della precedente istanza;</t>
  </si>
  <si>
    <t>2) cessione di crediti già oggetto di reintegrazione avvenuta dopo la presentazione della precedente istanza;</t>
  </si>
  <si>
    <t>3) successivi conguagli e rettifiche (in diminuzione).</t>
  </si>
  <si>
    <t>Tali importi possono includere anche interessi di mora eventualmente incassati o oggetto di cessione.</t>
  </si>
  <si>
    <r>
      <t>Δ NEG</t>
    </r>
    <r>
      <rPr>
        <b/>
        <i/>
        <vertAlign val="superscript"/>
        <sz val="10"/>
        <color theme="1"/>
        <rFont val="Calibri"/>
        <family val="2"/>
      </rPr>
      <t>CNI_FUI LORDO</t>
    </r>
  </si>
  <si>
    <t>Indicare la somma di tutti gli incrementi rispetto al CNI_FUI al lordo dell'IVA dichiarato nella precedente istanza. Quest'ultimo può infatti aumentare, tra gli altri casi, in seguito a:</t>
  </si>
  <si>
    <r>
      <t xml:space="preserve"> CNI</t>
    </r>
    <r>
      <rPr>
        <b/>
        <i/>
        <vertAlign val="subscript"/>
        <sz val="10"/>
        <color theme="1"/>
        <rFont val="Calibri"/>
        <family val="2"/>
      </rPr>
      <t>FUI</t>
    </r>
    <r>
      <rPr>
        <b/>
        <i/>
        <sz val="10"/>
        <color theme="1"/>
        <rFont val="Calibri"/>
        <family val="2"/>
      </rPr>
      <t xml:space="preserve"> </t>
    </r>
  </si>
  <si>
    <r>
      <t>Δ POS</t>
    </r>
    <r>
      <rPr>
        <b/>
        <i/>
        <vertAlign val="superscript"/>
        <sz val="10"/>
        <color theme="1"/>
        <rFont val="Calibri"/>
        <family val="2"/>
        <scheme val="minor"/>
      </rPr>
      <t>CNI_FUI LORDO</t>
    </r>
  </si>
  <si>
    <r>
      <t>Δ POS</t>
    </r>
    <r>
      <rPr>
        <b/>
        <i/>
        <vertAlign val="superscript"/>
        <sz val="10"/>
        <color theme="1"/>
        <rFont val="Calibri"/>
        <family val="2"/>
      </rPr>
      <t>CNI_FUI LORDO</t>
    </r>
    <r>
      <rPr>
        <b/>
        <i/>
        <vertAlign val="subscript"/>
        <sz val="10"/>
        <color theme="1"/>
        <rFont val="Calibri"/>
        <family val="2"/>
      </rPr>
      <t>2</t>
    </r>
  </si>
  <si>
    <r>
      <t>Δ NEG</t>
    </r>
    <r>
      <rPr>
        <b/>
        <i/>
        <vertAlign val="superscript"/>
        <sz val="10"/>
        <color theme="1"/>
        <rFont val="Calibri"/>
        <family val="2"/>
      </rPr>
      <t>CNI_FUI LORDO</t>
    </r>
    <r>
      <rPr>
        <b/>
        <i/>
        <vertAlign val="subscript"/>
        <sz val="10"/>
        <color theme="1"/>
        <rFont val="Calibri"/>
        <family val="2"/>
      </rPr>
      <t>2</t>
    </r>
  </si>
  <si>
    <t>seconda sessione 2012-2013 (aprile 2013 - settembre 2013)</t>
  </si>
  <si>
    <t>da detrarre da CNI</t>
  </si>
  <si>
    <r>
      <t>CNI</t>
    </r>
    <r>
      <rPr>
        <b/>
        <i/>
        <vertAlign val="subscript"/>
        <sz val="11"/>
        <color theme="1"/>
        <rFont val="Calibri"/>
        <family val="2"/>
        <scheme val="minor"/>
      </rPr>
      <t xml:space="preserve">FUI </t>
    </r>
    <r>
      <rPr>
        <b/>
        <i/>
        <sz val="11"/>
        <color theme="1"/>
        <rFont val="Calibri"/>
        <family val="2"/>
        <scheme val="minor"/>
      </rPr>
      <t>[€]</t>
    </r>
  </si>
  <si>
    <r>
      <t>Δ POS</t>
    </r>
    <r>
      <rPr>
        <b/>
        <i/>
        <vertAlign val="superscript"/>
        <sz val="10"/>
        <color theme="1"/>
        <rFont val="Calibri"/>
        <family val="2"/>
      </rPr>
      <t>CNI_FUI LORDO</t>
    </r>
    <r>
      <rPr>
        <b/>
        <i/>
        <vertAlign val="subscript"/>
        <sz val="10"/>
        <color theme="1"/>
        <rFont val="Calibri"/>
        <family val="2"/>
      </rPr>
      <t>306_2015</t>
    </r>
  </si>
  <si>
    <t>NOTE DI COMPILAZIONE</t>
  </si>
  <si>
    <r>
      <t>Indicare la quota parte del Δ POS</t>
    </r>
    <r>
      <rPr>
        <vertAlign val="superscript"/>
        <sz val="10"/>
        <color theme="1"/>
        <rFont val="Calibri"/>
        <family val="2"/>
      </rPr>
      <t>CNI_FUI</t>
    </r>
    <r>
      <rPr>
        <sz val="10"/>
        <color theme="1"/>
        <rFont val="Calibri"/>
        <family val="2"/>
      </rPr>
      <t xml:space="preserve"> </t>
    </r>
    <r>
      <rPr>
        <vertAlign val="superscript"/>
        <sz val="10"/>
        <color theme="1"/>
        <rFont val="Calibri"/>
        <family val="2"/>
      </rPr>
      <t>LORDO</t>
    </r>
    <r>
      <rPr>
        <vertAlign val="subscript"/>
        <sz val="10"/>
        <color theme="1"/>
        <rFont val="Calibri"/>
        <family val="2"/>
      </rPr>
      <t xml:space="preserve">2  </t>
    </r>
    <r>
      <rPr>
        <sz val="10"/>
        <color theme="1"/>
        <rFont val="Calibri"/>
        <family val="2"/>
      </rPr>
      <t>relativa a fatture emesse secondo quanto previsto dall'art.4 della delibera 306/2015/E/gas</t>
    </r>
  </si>
  <si>
    <t>Indicare per ciascun mese di erogazione  del servizio:</t>
  </si>
  <si>
    <r>
      <t>Δ POS</t>
    </r>
    <r>
      <rPr>
        <vertAlign val="superscript"/>
        <sz val="12"/>
        <rFont val="Calibri"/>
        <family val="2"/>
      </rPr>
      <t>CNI_</t>
    </r>
    <r>
      <rPr>
        <vertAlign val="superscript"/>
        <sz val="9"/>
        <rFont val="Calibri"/>
        <family val="2"/>
      </rPr>
      <t>FUI</t>
    </r>
    <r>
      <rPr>
        <vertAlign val="superscript"/>
        <sz val="12"/>
        <rFont val="Calibri"/>
        <family val="2"/>
      </rPr>
      <t xml:space="preserve"> NETTO</t>
    </r>
  </si>
  <si>
    <r>
      <t>Δ POS</t>
    </r>
    <r>
      <rPr>
        <b/>
        <vertAlign val="superscript"/>
        <sz val="12"/>
        <color theme="1"/>
        <rFont val="Calibri"/>
        <family val="2"/>
      </rPr>
      <t>CNI_</t>
    </r>
    <r>
      <rPr>
        <b/>
        <vertAlign val="superscript"/>
        <sz val="9"/>
        <color theme="1"/>
        <rFont val="Calibri"/>
        <family val="2"/>
      </rPr>
      <t>FUI</t>
    </r>
    <r>
      <rPr>
        <b/>
        <vertAlign val="superscript"/>
        <sz val="12"/>
        <color theme="1"/>
        <rFont val="Calibri"/>
        <family val="2"/>
      </rPr>
      <t xml:space="preserve"> NETTO</t>
    </r>
    <r>
      <rPr>
        <b/>
        <vertAlign val="subscript"/>
        <sz val="11"/>
        <color theme="1"/>
        <rFont val="Calibri"/>
        <family val="2"/>
      </rPr>
      <t>2</t>
    </r>
  </si>
  <si>
    <r>
      <t>Δ POS</t>
    </r>
    <r>
      <rPr>
        <b/>
        <vertAlign val="superscript"/>
        <sz val="12"/>
        <rFont val="Calibri"/>
        <family val="2"/>
      </rPr>
      <t>CNI_</t>
    </r>
    <r>
      <rPr>
        <b/>
        <vertAlign val="superscript"/>
        <sz val="9"/>
        <rFont val="Calibri"/>
        <family val="2"/>
      </rPr>
      <t>FUI</t>
    </r>
    <r>
      <rPr>
        <b/>
        <vertAlign val="superscript"/>
        <sz val="12"/>
        <rFont val="Calibri"/>
        <family val="2"/>
      </rPr>
      <t xml:space="preserve"> NETTO</t>
    </r>
    <r>
      <rPr>
        <b/>
        <vertAlign val="subscript"/>
        <sz val="12"/>
        <rFont val="Calibri"/>
        <family val="2"/>
      </rPr>
      <t>306_2015</t>
    </r>
  </si>
  <si>
    <r>
      <t>Δ POS</t>
    </r>
    <r>
      <rPr>
        <b/>
        <i/>
        <vertAlign val="superscript"/>
        <sz val="10"/>
        <color theme="1"/>
        <rFont val="Calibri"/>
        <family val="2"/>
        <scheme val="minor"/>
      </rPr>
      <t>CNI_FUI NETTO</t>
    </r>
  </si>
  <si>
    <r>
      <t>Δ POS</t>
    </r>
    <r>
      <rPr>
        <b/>
        <i/>
        <vertAlign val="superscript"/>
        <sz val="10"/>
        <color theme="1"/>
        <rFont val="Calibri"/>
        <family val="2"/>
      </rPr>
      <t>CNI_FUI NETTO</t>
    </r>
    <r>
      <rPr>
        <b/>
        <i/>
        <vertAlign val="subscript"/>
        <sz val="10"/>
        <color theme="1"/>
        <rFont val="Calibri"/>
        <family val="2"/>
      </rPr>
      <t>2</t>
    </r>
  </si>
  <si>
    <r>
      <t>Δ POS</t>
    </r>
    <r>
      <rPr>
        <b/>
        <i/>
        <vertAlign val="superscript"/>
        <sz val="10"/>
        <color theme="1"/>
        <rFont val="Calibri"/>
        <family val="2"/>
      </rPr>
      <t>CNI_FUI NETTO</t>
    </r>
    <r>
      <rPr>
        <b/>
        <i/>
        <vertAlign val="subscript"/>
        <sz val="10"/>
        <color theme="1"/>
        <rFont val="Calibri"/>
        <family val="2"/>
      </rPr>
      <t>306_2015</t>
    </r>
  </si>
  <si>
    <r>
      <t>Indicare la quota parte del Δ POS</t>
    </r>
    <r>
      <rPr>
        <vertAlign val="superscript"/>
        <sz val="10"/>
        <color theme="1"/>
        <rFont val="Calibri"/>
        <family val="2"/>
      </rPr>
      <t>CNI_FUI</t>
    </r>
    <r>
      <rPr>
        <sz val="10"/>
        <color theme="1"/>
        <rFont val="Calibri"/>
        <family val="2"/>
      </rPr>
      <t xml:space="preserve"> </t>
    </r>
    <r>
      <rPr>
        <vertAlign val="superscript"/>
        <sz val="10"/>
        <color theme="1"/>
        <rFont val="Calibri"/>
        <family val="2"/>
      </rPr>
      <t>NETTO</t>
    </r>
    <r>
      <rPr>
        <sz val="10"/>
        <color theme="1"/>
        <rFont val="Calibri"/>
        <family val="2"/>
      </rPr>
      <t xml:space="preserve"> relativa esclusivamente a successivi conguagli e rettifiche (in aumento).</t>
    </r>
  </si>
  <si>
    <r>
      <t xml:space="preserve"> la somma di tutti gli incrementi rispetto al CNI_FUI </t>
    </r>
    <r>
      <rPr>
        <u/>
        <sz val="10"/>
        <color theme="1"/>
        <rFont val="Calibri"/>
        <family val="2"/>
        <scheme val="minor"/>
      </rPr>
      <t xml:space="preserve">al netto dell'IVA rimborsabile dall'Erario e dell'IVA con regime di esigibilità differita </t>
    </r>
    <r>
      <rPr>
        <sz val="10"/>
        <color theme="1"/>
        <rFont val="Calibri"/>
        <family val="2"/>
        <scheme val="minor"/>
      </rPr>
      <t xml:space="preserve"> dichiarato nella precedente istanza.</t>
    </r>
  </si>
  <si>
    <r>
      <t>Indicare la quota parte del Δ POS</t>
    </r>
    <r>
      <rPr>
        <vertAlign val="superscript"/>
        <sz val="10"/>
        <color theme="1"/>
        <rFont val="Calibri"/>
        <family val="2"/>
        <scheme val="minor"/>
      </rPr>
      <t>CNI_FUI</t>
    </r>
    <r>
      <rPr>
        <sz val="10"/>
        <color theme="1"/>
        <rFont val="Calibri"/>
        <family val="2"/>
        <scheme val="minor"/>
      </rPr>
      <t xml:space="preserve"> </t>
    </r>
    <r>
      <rPr>
        <vertAlign val="superscript"/>
        <sz val="10"/>
        <color theme="1"/>
        <rFont val="Calibri"/>
        <family val="2"/>
        <scheme val="minor"/>
      </rPr>
      <t>NETTO</t>
    </r>
    <r>
      <rPr>
        <vertAlign val="subscript"/>
        <sz val="10"/>
        <color theme="1"/>
        <rFont val="Calibri"/>
        <family val="2"/>
        <scheme val="minor"/>
      </rPr>
      <t xml:space="preserve">2  </t>
    </r>
    <r>
      <rPr>
        <sz val="10"/>
        <color theme="1"/>
        <rFont val="Calibri"/>
        <family val="2"/>
        <scheme val="minor"/>
      </rPr>
      <t>relativa a fatture emesse secondo quanto previsto dall'art.4 della delibera 306/2015/E/gas</t>
    </r>
  </si>
  <si>
    <t>NB1: Gli importi fatturati entro il dodicesimo mese successivo al mese di erogazione della fornitura del servizio vengono dichiarati in maniera aggregata</t>
  </si>
  <si>
    <t>NB2: Gli importi fatturati oltre il dodicesimo mese successivo al mese di erogazione della fornitura del servizio vengono dichiarati con un dettaglio mensile del mese di fatturazione</t>
  </si>
  <si>
    <t>Dati di fatturazione relativi a variazioni rispetto alle precedenti dichiarazioni (art. 4bis della delibera 589/2014/E/gas, come modificato dalla del. 91/2015/E/gas e delibera 306/2015/E/gas)</t>
  </si>
  <si>
    <r>
      <t>IVA per cui si è ottenuto il  rimborso relativa al Δ POS</t>
    </r>
    <r>
      <rPr>
        <b/>
        <i/>
        <vertAlign val="superscript"/>
        <sz val="11"/>
        <color theme="1"/>
        <rFont val="Calibri"/>
        <family val="2"/>
      </rPr>
      <t>CNI</t>
    </r>
    <r>
      <rPr>
        <b/>
        <i/>
        <vertAlign val="superscript"/>
        <sz val="9"/>
        <color theme="1"/>
        <rFont val="Calibri"/>
        <family val="2"/>
      </rPr>
      <t xml:space="preserve">_FUI </t>
    </r>
    <r>
      <rPr>
        <b/>
        <i/>
        <vertAlign val="superscript"/>
        <sz val="11"/>
        <color theme="1"/>
        <rFont val="Calibri"/>
        <family val="2"/>
      </rPr>
      <t>LORDO</t>
    </r>
  </si>
  <si>
    <r>
      <t xml:space="preserve">IVA versata per cui si era precedentemente  ottenuta la sospensione dei versamenti relativa a
Δ POS </t>
    </r>
    <r>
      <rPr>
        <b/>
        <i/>
        <vertAlign val="superscript"/>
        <sz val="11"/>
        <color theme="1"/>
        <rFont val="Calibri"/>
        <family val="2"/>
      </rPr>
      <t>CNI</t>
    </r>
    <r>
      <rPr>
        <b/>
        <i/>
        <vertAlign val="superscript"/>
        <sz val="9"/>
        <color theme="1"/>
        <rFont val="Calibri"/>
        <family val="2"/>
      </rPr>
      <t xml:space="preserve">_FUI </t>
    </r>
    <r>
      <rPr>
        <b/>
        <i/>
        <vertAlign val="superscript"/>
        <sz val="11"/>
        <color theme="1"/>
        <rFont val="Calibri"/>
        <family val="2"/>
      </rPr>
      <t>LORDO</t>
    </r>
  </si>
  <si>
    <t>importi relativi a fatture emesse entro il termine del dodicesimo mese successivo al mese di erogazione della fornitura del servizio</t>
  </si>
  <si>
    <t>importi relativi a fatture emesse oltre il termine del dodicesimo mese successivo al mese di erogazione della fornitura del servizio</t>
  </si>
  <si>
    <t>prima sessione 2012-2013 (ottobre 2012 - marzo 2013)</t>
  </si>
  <si>
    <t>importi relativi a fatture emesse oltre il termine del ventesimo mese successivo al mese di erogazione della fornitura del servizio</t>
  </si>
  <si>
    <t xml:space="preserve">Il totale degli importi deve essere pari con quanto risultante nelle precedenti celle: G41 - M41 - N41  </t>
  </si>
  <si>
    <t xml:space="preserve">Il totale degli importi deve essere pari con quanto risultante nelle precedenti celle: H41 - O41 - P41  </t>
  </si>
  <si>
    <t xml:space="preserve">Il totale degli importi deve essere pari con quanto risultante nelle precedenti celle: I41 - Q41 - R41  </t>
  </si>
  <si>
    <r>
      <t>Δ POS</t>
    </r>
    <r>
      <rPr>
        <b/>
        <i/>
        <vertAlign val="superscript"/>
        <sz val="12"/>
        <rFont val="Calibri"/>
        <family val="2"/>
      </rPr>
      <t>CNI_</t>
    </r>
    <r>
      <rPr>
        <b/>
        <i/>
        <vertAlign val="superscript"/>
        <sz val="9"/>
        <rFont val="Calibri"/>
        <family val="2"/>
      </rPr>
      <t>FUI</t>
    </r>
    <r>
      <rPr>
        <b/>
        <i/>
        <vertAlign val="superscript"/>
        <sz val="12"/>
        <rFont val="Calibri"/>
        <family val="2"/>
      </rPr>
      <t xml:space="preserve"> LORDO</t>
    </r>
    <r>
      <rPr>
        <b/>
        <i/>
        <vertAlign val="subscript"/>
        <sz val="12"/>
        <rFont val="Calibri"/>
        <family val="2"/>
      </rPr>
      <t>306_2015</t>
    </r>
  </si>
  <si>
    <r>
      <t>IVA Rimborsabile dall'Erario
relativa a
Δ POS</t>
    </r>
    <r>
      <rPr>
        <b/>
        <i/>
        <vertAlign val="superscript"/>
        <sz val="12"/>
        <rFont val="Calibri"/>
        <family val="2"/>
      </rPr>
      <t>CNI_</t>
    </r>
    <r>
      <rPr>
        <b/>
        <i/>
        <vertAlign val="superscript"/>
        <sz val="9"/>
        <rFont val="Calibri"/>
        <family val="2"/>
      </rPr>
      <t xml:space="preserve">FUI </t>
    </r>
    <r>
      <rPr>
        <b/>
        <i/>
        <vertAlign val="superscript"/>
        <sz val="12"/>
        <rFont val="Calibri"/>
        <family val="2"/>
      </rPr>
      <t>LORDO</t>
    </r>
    <r>
      <rPr>
        <b/>
        <i/>
        <vertAlign val="subscript"/>
        <sz val="12"/>
        <rFont val="Calibri"/>
        <family val="2"/>
      </rPr>
      <t>2</t>
    </r>
  </si>
  <si>
    <r>
      <t>IVA con regime di esigibilità differita relativa a
Δ POS</t>
    </r>
    <r>
      <rPr>
        <vertAlign val="superscript"/>
        <sz val="11"/>
        <rFont val="Calibri"/>
        <family val="2"/>
      </rPr>
      <t xml:space="preserve"> </t>
    </r>
    <r>
      <rPr>
        <b/>
        <vertAlign val="superscript"/>
        <sz val="12"/>
        <rFont val="Calibri"/>
        <family val="2"/>
      </rPr>
      <t>CNI_</t>
    </r>
    <r>
      <rPr>
        <b/>
        <vertAlign val="superscript"/>
        <sz val="9"/>
        <rFont val="Calibri"/>
        <family val="2"/>
      </rPr>
      <t>FUI</t>
    </r>
    <r>
      <rPr>
        <b/>
        <vertAlign val="superscript"/>
        <sz val="12"/>
        <rFont val="Calibri"/>
        <family val="2"/>
      </rPr>
      <t xml:space="preserve"> LORDO</t>
    </r>
    <r>
      <rPr>
        <b/>
        <vertAlign val="subscript"/>
        <sz val="12"/>
        <rFont val="Calibri"/>
        <family val="2"/>
      </rPr>
      <t>2</t>
    </r>
  </si>
  <si>
    <r>
      <t>IVA Rimborsabile dall'Erario
relativa a
Δ POS</t>
    </r>
    <r>
      <rPr>
        <b/>
        <i/>
        <vertAlign val="superscript"/>
        <sz val="12"/>
        <rFont val="Calibri"/>
        <family val="2"/>
      </rPr>
      <t>CNI_</t>
    </r>
    <r>
      <rPr>
        <b/>
        <i/>
        <vertAlign val="superscript"/>
        <sz val="9"/>
        <rFont val="Calibri"/>
        <family val="2"/>
      </rPr>
      <t xml:space="preserve">FUI </t>
    </r>
    <r>
      <rPr>
        <b/>
        <i/>
        <vertAlign val="superscript"/>
        <sz val="12"/>
        <rFont val="Calibri"/>
        <family val="2"/>
      </rPr>
      <t>LORDO</t>
    </r>
    <r>
      <rPr>
        <b/>
        <i/>
        <vertAlign val="subscript"/>
        <sz val="12"/>
        <rFont val="Calibri"/>
        <family val="2"/>
      </rPr>
      <t>306_2015</t>
    </r>
  </si>
  <si>
    <r>
      <t>IVA con regime di esigibilità differita relativa a
Δ POS</t>
    </r>
    <r>
      <rPr>
        <vertAlign val="superscript"/>
        <sz val="11"/>
        <rFont val="Calibri"/>
        <family val="2"/>
      </rPr>
      <t xml:space="preserve"> </t>
    </r>
    <r>
      <rPr>
        <b/>
        <vertAlign val="superscript"/>
        <sz val="12"/>
        <rFont val="Calibri"/>
        <family val="2"/>
      </rPr>
      <t>CNI_</t>
    </r>
    <r>
      <rPr>
        <b/>
        <vertAlign val="superscript"/>
        <sz val="9"/>
        <rFont val="Calibri"/>
        <family val="2"/>
      </rPr>
      <t>FUI</t>
    </r>
    <r>
      <rPr>
        <b/>
        <vertAlign val="superscript"/>
        <sz val="12"/>
        <rFont val="Calibri"/>
        <family val="2"/>
      </rPr>
      <t xml:space="preserve"> LORDO</t>
    </r>
    <r>
      <rPr>
        <b/>
        <vertAlign val="subscript"/>
        <sz val="12"/>
        <rFont val="Calibri"/>
        <family val="2"/>
      </rPr>
      <t>306_2015</t>
    </r>
  </si>
  <si>
    <r>
      <t>Δ NEG</t>
    </r>
    <r>
      <rPr>
        <b/>
        <i/>
        <vertAlign val="superscript"/>
        <sz val="12"/>
        <rFont val="Calibri"/>
        <family val="2"/>
      </rPr>
      <t>CNI_</t>
    </r>
    <r>
      <rPr>
        <b/>
        <i/>
        <vertAlign val="superscript"/>
        <sz val="9"/>
        <rFont val="Calibri"/>
        <family val="2"/>
      </rPr>
      <t>FUI</t>
    </r>
    <r>
      <rPr>
        <b/>
        <i/>
        <vertAlign val="superscript"/>
        <sz val="12"/>
        <rFont val="Calibri"/>
        <family val="2"/>
      </rPr>
      <t xml:space="preserve"> LORDO</t>
    </r>
    <r>
      <rPr>
        <b/>
        <i/>
        <vertAlign val="subscript"/>
        <sz val="11"/>
        <rFont val="Calibri"/>
        <family val="2"/>
      </rPr>
      <t>2</t>
    </r>
  </si>
  <si>
    <r>
      <t>Δ O</t>
    </r>
    <r>
      <rPr>
        <b/>
        <i/>
        <vertAlign val="subscript"/>
        <sz val="11"/>
        <rFont val="Calibri"/>
        <family val="2"/>
      </rPr>
      <t>CC_FUI</t>
    </r>
  </si>
  <si>
    <r>
      <t>IVA Rimborsabile dall'Erario
relativa a
Δ POS</t>
    </r>
    <r>
      <rPr>
        <b/>
        <i/>
        <vertAlign val="superscript"/>
        <sz val="12"/>
        <rFont val="Calibri"/>
        <family val="2"/>
      </rPr>
      <t>CNI_</t>
    </r>
    <r>
      <rPr>
        <b/>
        <i/>
        <vertAlign val="superscript"/>
        <sz val="9"/>
        <rFont val="Calibri"/>
        <family val="2"/>
      </rPr>
      <t xml:space="preserve">FUI </t>
    </r>
    <r>
      <rPr>
        <b/>
        <i/>
        <vertAlign val="superscript"/>
        <sz val="12"/>
        <rFont val="Calibri"/>
        <family val="2"/>
      </rPr>
      <t>LORDO</t>
    </r>
  </si>
  <si>
    <r>
      <t>IVA per cui si è ottenuto il  rimborso relativa al Δ POS</t>
    </r>
    <r>
      <rPr>
        <b/>
        <i/>
        <vertAlign val="superscript"/>
        <sz val="11"/>
        <rFont val="Calibri"/>
        <family val="2"/>
      </rPr>
      <t>CNI</t>
    </r>
    <r>
      <rPr>
        <b/>
        <i/>
        <vertAlign val="superscript"/>
        <sz val="9"/>
        <rFont val="Calibri"/>
        <family val="2"/>
      </rPr>
      <t xml:space="preserve">_FUI </t>
    </r>
    <r>
      <rPr>
        <b/>
        <i/>
        <vertAlign val="superscript"/>
        <sz val="11"/>
        <rFont val="Calibri"/>
        <family val="2"/>
      </rPr>
      <t>LORDO</t>
    </r>
  </si>
  <si>
    <r>
      <t xml:space="preserve">IVA versata per cui si era precedentemente  ottenuta la sospensione dei versamenti relativa a
Δ POS </t>
    </r>
    <r>
      <rPr>
        <b/>
        <i/>
        <vertAlign val="superscript"/>
        <sz val="11"/>
        <rFont val="Calibri"/>
        <family val="2"/>
      </rPr>
      <t>CNI</t>
    </r>
    <r>
      <rPr>
        <b/>
        <i/>
        <vertAlign val="superscript"/>
        <sz val="9"/>
        <rFont val="Calibri"/>
        <family val="2"/>
      </rPr>
      <t xml:space="preserve">_FUI </t>
    </r>
    <r>
      <rPr>
        <b/>
        <i/>
        <vertAlign val="superscript"/>
        <sz val="11"/>
        <rFont val="Calibri"/>
        <family val="2"/>
      </rPr>
      <t>LORDO</t>
    </r>
  </si>
  <si>
    <t>Art. 31quinquies dell'allegato A alla delibera ARG/gas 64/09 (TIVG) (come modificato dalle deliberazioni 353/2012/R/gas,  363/2012/R/gas e 540/2012/R/gas) e deliberazione 306/2015/E/gas</t>
  </si>
  <si>
    <r>
      <t>OCC</t>
    </r>
    <r>
      <rPr>
        <b/>
        <i/>
        <vertAlign val="subscript"/>
        <sz val="11"/>
        <color theme="1"/>
        <rFont val="Calibri"/>
        <family val="2"/>
        <scheme val="minor"/>
      </rPr>
      <t xml:space="preserve"> </t>
    </r>
    <r>
      <rPr>
        <b/>
        <i/>
        <sz val="11"/>
        <color theme="1"/>
        <rFont val="Calibri"/>
        <family val="2"/>
        <scheme val="minor"/>
      </rPr>
      <t>[€]</t>
    </r>
  </si>
  <si>
    <t>Mese di erogazione del servizio</t>
  </si>
  <si>
    <t>mese di emissione della fattura orginaria</t>
  </si>
  <si>
    <t>NB: Gli importi dichiarati devono far esclusivo riferimento a quanto dichiarato nelle istanze di reintegrazione trasmesse</t>
  </si>
  <si>
    <r>
      <t>Dettaglio dell'ammontare degli oneri sostenuti dal FUI per la cessione del credito successivamente all'emissione delle fatture (O</t>
    </r>
    <r>
      <rPr>
        <b/>
        <i/>
        <vertAlign val="subscript"/>
        <sz val="16"/>
        <color theme="1"/>
        <rFont val="Calibri"/>
        <family val="2"/>
        <scheme val="minor"/>
      </rPr>
      <t>CC_FUI</t>
    </r>
    <r>
      <rPr>
        <b/>
        <i/>
        <sz val="16"/>
        <color theme="1"/>
        <rFont val="Calibri"/>
        <family val="2"/>
        <scheme val="minor"/>
      </rPr>
      <t xml:space="preserve">) </t>
    </r>
    <r>
      <rPr>
        <b/>
        <i/>
        <u/>
        <sz val="16"/>
        <color theme="1"/>
        <rFont val="Calibri"/>
        <family val="2"/>
        <scheme val="minor"/>
      </rPr>
      <t>non considerando</t>
    </r>
    <r>
      <rPr>
        <b/>
        <i/>
        <sz val="16"/>
        <color theme="1"/>
        <rFont val="Calibri"/>
        <family val="2"/>
        <scheme val="minor"/>
      </rPr>
      <t xml:space="preserve"> gli importi originariamente fatturati in coerenza con le disposizioni del comma 4 della D.306/2015/E/gas</t>
    </r>
  </si>
  <si>
    <t>Art. 31quinquies dell'allegato A alla delibera ARG/gas 64/09 (TIVG) (come modificato dalle deliberazione 418/2014/R/gas)</t>
  </si>
  <si>
    <t>ottobre 2014 - settembre 2015</t>
  </si>
  <si>
    <t>6. Abruzzo, Molise, Basilicata e Puglia</t>
  </si>
  <si>
    <t>7. Lazio e Campania</t>
  </si>
  <si>
    <t>8. Sicilia e Calabria</t>
  </si>
  <si>
    <t>●  degli importi direttamente riscossi dai clienti finali, anche parzialmente, inclusi gli interessi di mora eventualmente versati dal cliente finale;</t>
  </si>
  <si>
    <t>●  dei crediti eventualmente ceduti;</t>
  </si>
  <si>
    <t>●  degli importi oggetto di rateizzazione o dilazione di pagamento;</t>
  </si>
  <si>
    <t>a.t. 2014-2015 (ott 2014 - sett 2015)</t>
  </si>
  <si>
    <r>
      <t xml:space="preserve">la quota parte del credito non incassato </t>
    </r>
    <r>
      <rPr>
        <i/>
        <sz val="10"/>
        <color theme="1"/>
        <rFont val="Calibri"/>
        <family val="2"/>
        <scheme val="minor"/>
      </rPr>
      <t>CNI_FUI al lordo dell'IVA,</t>
    </r>
    <r>
      <rPr>
        <u/>
        <sz val="10"/>
        <color theme="1"/>
        <rFont val="Calibri"/>
        <family val="2"/>
        <scheme val="minor"/>
      </rPr>
      <t>al netto dell'IVA rimborsabile dall'Erario e dell'IVA con regime di esigibilità differita</t>
    </r>
  </si>
  <si>
    <r>
      <t xml:space="preserve"> CNI</t>
    </r>
    <r>
      <rPr>
        <i/>
        <vertAlign val="subscript"/>
        <sz val="11"/>
        <color theme="1"/>
        <rFont val="Calibri"/>
        <family val="2"/>
      </rPr>
      <t>FUI</t>
    </r>
    <r>
      <rPr>
        <i/>
        <sz val="11"/>
        <color theme="1"/>
        <rFont val="Calibri"/>
        <family val="2"/>
      </rPr>
      <t xml:space="preserve">  netto IVA</t>
    </r>
  </si>
  <si>
    <r>
      <t xml:space="preserve"> CNI</t>
    </r>
    <r>
      <rPr>
        <i/>
        <vertAlign val="subscript"/>
        <sz val="11"/>
        <color theme="1"/>
        <rFont val="Calibri"/>
        <family val="2"/>
      </rPr>
      <t xml:space="preserve">FU </t>
    </r>
    <r>
      <rPr>
        <i/>
        <vertAlign val="superscript"/>
        <sz val="11"/>
        <color theme="1"/>
        <rFont val="Calibri"/>
        <family val="2"/>
      </rPr>
      <t xml:space="preserve">1 </t>
    </r>
    <r>
      <rPr>
        <i/>
        <sz val="11"/>
        <color theme="1"/>
        <rFont val="Calibri"/>
        <family val="2"/>
      </rPr>
      <t>netto IVA</t>
    </r>
  </si>
  <si>
    <t>NB1: Gli importi fatturati entro l'ottavo mese successivo al mese di erogazione della fornitura del servizio vengono dichiarati in maniera aggregata</t>
  </si>
  <si>
    <t>NB2: Gli importi fatturati oltre l'ottavo mese successivo al mese di erogazione della fornitura del servizio vengono dichiarati con un dettaglio mensile del mese di fatturazione</t>
  </si>
  <si>
    <r>
      <rPr>
        <sz val="10"/>
        <rFont val="Calibri"/>
        <family val="2"/>
      </rPr>
      <t>Pari alla differenza tra</t>
    </r>
    <r>
      <rPr>
        <i/>
        <sz val="10"/>
        <rFont val="Calibri"/>
        <family val="2"/>
      </rPr>
      <t xml:space="preserve"> CNI</t>
    </r>
    <r>
      <rPr>
        <i/>
        <vertAlign val="subscript"/>
        <sz val="10"/>
        <rFont val="Calibri"/>
        <family val="2"/>
      </rPr>
      <t xml:space="preserve">FUI </t>
    </r>
    <r>
      <rPr>
        <i/>
        <sz val="10"/>
        <rFont val="Calibri"/>
        <family val="2"/>
      </rPr>
      <t xml:space="preserve">al lordo IVA </t>
    </r>
    <r>
      <rPr>
        <sz val="10"/>
        <rFont val="Calibri"/>
        <family val="2"/>
      </rPr>
      <t>e gli elementi</t>
    </r>
    <r>
      <rPr>
        <i/>
        <sz val="10"/>
        <rFont val="Calibri"/>
        <family val="2"/>
      </rPr>
      <t xml:space="preserve"> IVA rimborsabile dall'Erario</t>
    </r>
    <r>
      <rPr>
        <sz val="10"/>
        <rFont val="Calibri"/>
        <family val="2"/>
      </rPr>
      <t xml:space="preserve"> e </t>
    </r>
    <r>
      <rPr>
        <i/>
        <sz val="10"/>
        <rFont val="Calibri"/>
        <family val="2"/>
      </rPr>
      <t xml:space="preserve"> IVA con regime di esigibilità differita </t>
    </r>
  </si>
  <si>
    <r>
      <t>Δ POS</t>
    </r>
    <r>
      <rPr>
        <b/>
        <vertAlign val="superscript"/>
        <sz val="12"/>
        <rFont val="Calibri"/>
        <family val="2"/>
      </rPr>
      <t>CNI_</t>
    </r>
    <r>
      <rPr>
        <b/>
        <vertAlign val="superscript"/>
        <sz val="9"/>
        <rFont val="Calibri"/>
        <family val="2"/>
      </rPr>
      <t>FUI</t>
    </r>
    <r>
      <rPr>
        <b/>
        <vertAlign val="superscript"/>
        <sz val="12"/>
        <rFont val="Calibri"/>
        <family val="2"/>
      </rPr>
      <t xml:space="preserve"> NETTO</t>
    </r>
    <r>
      <rPr>
        <b/>
        <vertAlign val="subscript"/>
        <sz val="11"/>
        <rFont val="Calibri"/>
        <family val="2"/>
      </rPr>
      <t>2</t>
    </r>
  </si>
  <si>
    <t>da detrarre da OCC</t>
  </si>
  <si>
    <r>
      <t>OCC</t>
    </r>
    <r>
      <rPr>
        <b/>
        <i/>
        <vertAlign val="subscript"/>
        <sz val="11"/>
        <color theme="1"/>
        <rFont val="Calibri"/>
        <family val="2"/>
        <scheme val="minor"/>
      </rPr>
      <t xml:space="preserve">FUI </t>
    </r>
    <r>
      <rPr>
        <b/>
        <i/>
        <sz val="11"/>
        <color theme="1"/>
        <rFont val="Calibri"/>
        <family val="2"/>
        <scheme val="minor"/>
      </rPr>
      <t>[€]</t>
    </r>
  </si>
  <si>
    <r>
      <t xml:space="preserve"> OCC</t>
    </r>
    <r>
      <rPr>
        <i/>
        <vertAlign val="subscript"/>
        <sz val="11"/>
        <color theme="1"/>
        <rFont val="Calibri"/>
        <family val="2"/>
      </rPr>
      <t>FUI</t>
    </r>
    <r>
      <rPr>
        <i/>
        <sz val="11"/>
        <color theme="1"/>
        <rFont val="Calibri"/>
        <family val="2"/>
      </rPr>
      <t xml:space="preserve">  netto IVA</t>
    </r>
  </si>
  <si>
    <r>
      <t xml:space="preserve"> OCC</t>
    </r>
    <r>
      <rPr>
        <i/>
        <vertAlign val="subscript"/>
        <sz val="11"/>
        <color theme="1"/>
        <rFont val="Calibri"/>
        <family val="2"/>
      </rPr>
      <t xml:space="preserve">FUI </t>
    </r>
    <r>
      <rPr>
        <i/>
        <vertAlign val="superscript"/>
        <sz val="11"/>
        <color theme="1"/>
        <rFont val="Calibri"/>
        <family val="2"/>
      </rPr>
      <t xml:space="preserve">1 </t>
    </r>
    <r>
      <rPr>
        <i/>
        <sz val="11"/>
        <color theme="1"/>
        <rFont val="Calibri"/>
        <family val="2"/>
      </rPr>
      <t>netto IVA</t>
    </r>
  </si>
  <si>
    <r>
      <t>O</t>
    </r>
    <r>
      <rPr>
        <b/>
        <i/>
        <vertAlign val="subscript"/>
        <sz val="10"/>
        <color theme="1"/>
        <rFont val="Calibri"/>
        <family val="2"/>
        <scheme val="minor"/>
      </rPr>
      <t>CC_FUI</t>
    </r>
    <r>
      <rPr>
        <b/>
        <i/>
        <sz val="10"/>
        <color theme="1"/>
        <rFont val="Calibri"/>
        <family val="2"/>
        <scheme val="minor"/>
      </rPr>
      <t xml:space="preserve"> netto IVA</t>
    </r>
  </si>
  <si>
    <r>
      <t>O</t>
    </r>
    <r>
      <rPr>
        <b/>
        <i/>
        <vertAlign val="subscript"/>
        <sz val="10"/>
        <color theme="1"/>
        <rFont val="Calibri"/>
        <family val="2"/>
        <scheme val="minor"/>
      </rPr>
      <t>CC_FUI</t>
    </r>
    <r>
      <rPr>
        <b/>
        <i/>
        <vertAlign val="superscript"/>
        <sz val="10"/>
        <color theme="1"/>
        <rFont val="Calibri"/>
        <family val="2"/>
        <scheme val="minor"/>
      </rPr>
      <t xml:space="preserve">1 </t>
    </r>
    <r>
      <rPr>
        <b/>
        <i/>
        <sz val="10"/>
        <color theme="1"/>
        <rFont val="Calibri"/>
        <family val="2"/>
        <scheme val="minor"/>
      </rPr>
      <t>netto IVA</t>
    </r>
  </si>
  <si>
    <r>
      <t xml:space="preserve">ammontare degli oneri sostenuti dal FUI per la cessione del credito successivamente all'emissione delle fatture, </t>
    </r>
    <r>
      <rPr>
        <u/>
        <sz val="10"/>
        <color theme="1"/>
        <rFont val="Calibri"/>
        <family val="2"/>
      </rPr>
      <t>al netto dell'IVA rimborsabile dall'Erario e dell'IVA con regime di esigibilità differita</t>
    </r>
  </si>
  <si>
    <r>
      <t xml:space="preserve"> CNI</t>
    </r>
    <r>
      <rPr>
        <b/>
        <vertAlign val="subscript"/>
        <sz val="10"/>
        <color theme="1"/>
        <rFont val="Calibri"/>
        <family val="2"/>
        <scheme val="minor"/>
      </rPr>
      <t>FUI</t>
    </r>
    <r>
      <rPr>
        <b/>
        <sz val="10"/>
        <color theme="1"/>
        <rFont val="Calibri"/>
        <family val="2"/>
        <scheme val="minor"/>
      </rPr>
      <t xml:space="preserve"> netto IVA</t>
    </r>
  </si>
  <si>
    <r>
      <t xml:space="preserve"> CNI</t>
    </r>
    <r>
      <rPr>
        <b/>
        <vertAlign val="subscript"/>
        <sz val="10"/>
        <color theme="1"/>
        <rFont val="Calibri"/>
        <family val="2"/>
        <scheme val="minor"/>
      </rPr>
      <t>FUI</t>
    </r>
    <r>
      <rPr>
        <b/>
        <vertAlign val="superscript"/>
        <sz val="10"/>
        <color theme="1"/>
        <rFont val="Calibri"/>
        <family val="2"/>
        <scheme val="minor"/>
      </rPr>
      <t>1</t>
    </r>
    <r>
      <rPr>
        <b/>
        <sz val="10"/>
        <color theme="1"/>
        <rFont val="Calibri"/>
        <family val="2"/>
        <scheme val="minor"/>
      </rPr>
      <t xml:space="preserve"> netto IVA</t>
    </r>
  </si>
  <si>
    <r>
      <t>CR</t>
    </r>
    <r>
      <rPr>
        <i/>
        <vertAlign val="subscript"/>
        <sz val="11"/>
        <color theme="1"/>
        <rFont val="Calibri"/>
        <family val="2"/>
        <scheme val="minor"/>
      </rPr>
      <t>FUI_TOT</t>
    </r>
  </si>
  <si>
    <r>
      <t>CR</t>
    </r>
    <r>
      <rPr>
        <b/>
        <i/>
        <vertAlign val="subscript"/>
        <sz val="10"/>
        <color theme="1"/>
        <rFont val="Calibri"/>
        <family val="2"/>
        <scheme val="minor"/>
      </rPr>
      <t>FUI_TOT</t>
    </r>
  </si>
  <si>
    <t>Indicare il totale degli importi indicati nelle fatture di cui al comma 31quinquies.1 lettera a) al momento dell'emissione.</t>
  </si>
  <si>
    <t xml:space="preserve">Il totale degli importi deve essere pari con quanto risultante nella precedente cella: I24  </t>
  </si>
  <si>
    <r>
      <t>O</t>
    </r>
    <r>
      <rPr>
        <b/>
        <i/>
        <vertAlign val="subscript"/>
        <sz val="11"/>
        <rFont val="Calibri"/>
        <family val="2"/>
      </rPr>
      <t>CC_FUI_ammessi</t>
    </r>
    <r>
      <rPr>
        <b/>
        <i/>
        <sz val="11"/>
        <rFont val="Calibri"/>
        <family val="2"/>
      </rPr>
      <t xml:space="preserve"> </t>
    </r>
  </si>
  <si>
    <t>calcolo con decalage</t>
  </si>
  <si>
    <r>
      <t>la quota parte del O</t>
    </r>
    <r>
      <rPr>
        <vertAlign val="subscript"/>
        <sz val="10"/>
        <color theme="1"/>
        <rFont val="Calibri"/>
        <family val="2"/>
      </rPr>
      <t>CC_</t>
    </r>
    <r>
      <rPr>
        <i/>
        <vertAlign val="subscript"/>
        <sz val="10"/>
        <color theme="1"/>
        <rFont val="Calibri"/>
        <family val="2"/>
      </rPr>
      <t>FUI</t>
    </r>
    <r>
      <rPr>
        <i/>
        <sz val="10"/>
        <color theme="1"/>
        <rFont val="Calibri"/>
        <family val="2"/>
      </rPr>
      <t xml:space="preserve"> netto IVA</t>
    </r>
    <r>
      <rPr>
        <sz val="10"/>
        <color theme="1"/>
        <rFont val="Calibri"/>
        <family val="2"/>
      </rPr>
      <t xml:space="preserve"> relativa a fatture originariamente emesse secondo quanto previsto dall'art. 31quinquies.6</t>
    </r>
  </si>
  <si>
    <t xml:space="preserve">Il totale degli importi deve essere pari con quanto risultante nelle precedenti celle: G40 - M40 - N40  </t>
  </si>
  <si>
    <t xml:space="preserve">Il totale degli importi deve essere pari con quanto risultante nelle precedenti celle: H40 - O40 - P40  </t>
  </si>
  <si>
    <t xml:space="preserve">Il totale degli importi deve essere pari con quanto risultante nelle precedenti celle: I40 - Q40 - R40  </t>
  </si>
  <si>
    <t>11)</t>
  </si>
  <si>
    <t>Ai sensi del comma 31quinquies.1 del TIVG ciascun fornitore di ultima istanza partecipa al meccanismo di reintegrazione morosità con riferimento alla specifica sessione, agli oneri sostenuti relativamente a fatture emesse da almeno 12 mesi nei confronti dei clienti finali titolari di punti di riconsegna di cui al comma 2.3, lettera c) del TIVG:</t>
  </si>
  <si>
    <r>
      <t>V</t>
    </r>
    <r>
      <rPr>
        <b/>
        <i/>
        <vertAlign val="subscript"/>
        <sz val="10"/>
        <rFont val="Calibri"/>
        <family val="2"/>
        <scheme val="minor"/>
      </rPr>
      <t>FUI</t>
    </r>
  </si>
  <si>
    <r>
      <t>CR</t>
    </r>
    <r>
      <rPr>
        <b/>
        <i/>
        <vertAlign val="subscript"/>
        <sz val="10"/>
        <rFont val="Calibri"/>
        <family val="2"/>
        <scheme val="minor"/>
      </rPr>
      <t>FUI</t>
    </r>
  </si>
  <si>
    <t>Indicare il totale degli importi indicati nelle fatture di cui al comma 31quinquies.1 lettera a) al momento dell'emissione, valorizzati al netto della percentuale di cui al comma 31 quinquies.5, lett.a), nel caso tali fatture siano emesse oltre l'ultimo giorno dell'ottavo mese successivo al mese di erogazione della fornitura</t>
  </si>
  <si>
    <r>
      <t xml:space="preserve">Il </t>
    </r>
    <r>
      <rPr>
        <i/>
        <sz val="10"/>
        <rFont val="Calibri"/>
        <family val="2"/>
      </rPr>
      <t>CNI al lordo dell'IVA</t>
    </r>
    <r>
      <rPr>
        <sz val="10"/>
        <rFont val="Calibri"/>
        <family val="2"/>
      </rPr>
      <t xml:space="preserve"> include la quota parte del valore dell'importo rinunciato a seguito di accordi transattivi o di ristrutturazione del debito, calcolata applicando il criterio di computazione di cui ai comma 31quinquies.5, lettera c) del TIVG come modificato dalla deliberazione 418/2014/R/gas.</t>
    </r>
  </si>
  <si>
    <t>● degli importi oggetto di accordi transattivi o di ristrutturazione del debito;</t>
  </si>
  <si>
    <r>
      <t xml:space="preserve">Ai fini della determinazione dell'IVA da sottrarre a </t>
    </r>
    <r>
      <rPr>
        <i/>
        <sz val="10"/>
        <color theme="1"/>
        <rFont val="Calibri"/>
        <family val="2"/>
      </rPr>
      <t>CNI</t>
    </r>
    <r>
      <rPr>
        <i/>
        <vertAlign val="subscript"/>
        <sz val="10"/>
        <color theme="1"/>
        <rFont val="Calibri"/>
        <family val="2"/>
      </rPr>
      <t>FUI</t>
    </r>
    <r>
      <rPr>
        <i/>
        <sz val="10"/>
        <color theme="1"/>
        <rFont val="Calibri"/>
        <family val="2"/>
      </rPr>
      <t xml:space="preserve"> al lordo IVA </t>
    </r>
    <r>
      <rPr>
        <sz val="10"/>
        <color theme="1"/>
        <rFont val="Calibri"/>
        <family val="2"/>
      </rPr>
      <t>si applicano le disposizioni di cui al comma 31quinquies.5 lettera e) del TIVG come modificato dalla deliberazione 418/2014/R/gas.</t>
    </r>
  </si>
  <si>
    <r>
      <t xml:space="preserve"> CNI</t>
    </r>
    <r>
      <rPr>
        <b/>
        <i/>
        <vertAlign val="subscript"/>
        <sz val="10"/>
        <rFont val="Calibri"/>
        <family val="2"/>
      </rPr>
      <t>FUI</t>
    </r>
    <r>
      <rPr>
        <b/>
        <i/>
        <sz val="10"/>
        <rFont val="Calibri"/>
        <family val="2"/>
      </rPr>
      <t xml:space="preserve"> </t>
    </r>
  </si>
  <si>
    <r>
      <t>O</t>
    </r>
    <r>
      <rPr>
        <b/>
        <i/>
        <vertAlign val="subscript"/>
        <sz val="10"/>
        <rFont val="Calibri"/>
        <family val="2"/>
        <scheme val="minor"/>
      </rPr>
      <t>CC_FUI</t>
    </r>
  </si>
  <si>
    <r>
      <t>O</t>
    </r>
    <r>
      <rPr>
        <b/>
        <i/>
        <vertAlign val="subscript"/>
        <sz val="10"/>
        <rFont val="Calibri"/>
        <family val="2"/>
        <scheme val="minor"/>
      </rPr>
      <t>LEG_FUI</t>
    </r>
  </si>
  <si>
    <r>
      <t>O</t>
    </r>
    <r>
      <rPr>
        <b/>
        <i/>
        <vertAlign val="subscript"/>
        <sz val="10"/>
        <rFont val="Calibri"/>
        <family val="2"/>
        <scheme val="minor"/>
      </rPr>
      <t>LEG_ammissibili</t>
    </r>
  </si>
  <si>
    <t>Ammontare degli oneri per la cessione del credito ammessi,ai sensi del comma 31quinquies.5, al meccanismo di reintegrazione degli oneri della morosità.</t>
  </si>
  <si>
    <r>
      <t>V</t>
    </r>
    <r>
      <rPr>
        <i/>
        <vertAlign val="subscript"/>
        <sz val="11"/>
        <rFont val="Calibri"/>
        <family val="2"/>
        <scheme val="minor"/>
      </rPr>
      <t>FUI</t>
    </r>
  </si>
  <si>
    <t>importi relativi a fatture emesse entro il termine dell'ottavo mese successivo al mese di erogazione della fornitura del servizio (campo da compilare)</t>
  </si>
  <si>
    <t>importi relativi a fatture emesse oltre il termine dell'ottavo mese successivo al mese di erogazione della fornitura del servizio (campo da compilare)</t>
  </si>
  <si>
    <t>Indicare la somma dell'energia mensile complessivamente prelevata nell'ambito di fornitura di ultima istanza presso i punti di riconsegna non disalimentabili cui è erogato tale servizio, in ciascun mese della sessione di reintegrazione sopra indicata.</t>
  </si>
  <si>
    <t>● degli importi oggetto di rateizzazione o dilazione di pagamento;</t>
  </si>
  <si>
    <t xml:space="preserve">● degli importi oggetto di accordi transattivi o di ristrutturazione del debito.  </t>
  </si>
  <si>
    <t>Con esclusivo riferimento agli accordi transattivi o di ristrutturazione del debito conclusi a partire dall'entrata in vigore della deliberazione 526/2015/R/comI, il CNI al lordo dell'IVA include la quota parte del valore dell'importo rinunciato a seguito di accordi transattivi o di ristrutturazione del debito, calcolata applicando il criterio di computazione di cui ai comma 31quinquies.5, lettera c) del TIVG come modificato dalla deliberazione 418/2014/R/gas.</t>
  </si>
  <si>
    <r>
      <t>Indicare la quota parte del Δ POS</t>
    </r>
    <r>
      <rPr>
        <vertAlign val="superscript"/>
        <sz val="10"/>
        <color theme="1"/>
        <rFont val="Calibri"/>
        <family val="2"/>
      </rPr>
      <t>CNI_FUI</t>
    </r>
    <r>
      <rPr>
        <sz val="10"/>
        <color theme="1"/>
        <rFont val="Calibri"/>
        <family val="2"/>
      </rPr>
      <t xml:space="preserve"> </t>
    </r>
    <r>
      <rPr>
        <vertAlign val="superscript"/>
        <sz val="10"/>
        <color theme="1"/>
        <rFont val="Calibri"/>
        <family val="2"/>
      </rPr>
      <t>LORDO</t>
    </r>
    <r>
      <rPr>
        <vertAlign val="subscript"/>
        <sz val="10"/>
        <color theme="1"/>
        <rFont val="Calibri"/>
        <family val="2"/>
      </rPr>
      <t xml:space="preserve">2  </t>
    </r>
    <r>
      <rPr>
        <sz val="10"/>
        <color theme="1"/>
        <rFont val="Calibri"/>
        <family val="2"/>
      </rPr>
      <t>relativa a fatture emesse secondo quanto previsto dall'art.4 della delibera 306/2015/E/gas.</t>
    </r>
  </si>
  <si>
    <t>4) accordi transattivi o di ristrutturazioine del debito con il cliente finale;</t>
  </si>
  <si>
    <t>3) successivi conguagli e rettifiche (in diminuzione);</t>
  </si>
  <si>
    <r>
      <t xml:space="preserve"> da compilare obbligatoriamente nel caso di avvenuta dichiarazione di importi O</t>
    </r>
    <r>
      <rPr>
        <vertAlign val="subscript"/>
        <sz val="11"/>
        <color theme="1"/>
        <rFont val="Calibri"/>
        <family val="2"/>
        <scheme val="minor"/>
      </rPr>
      <t xml:space="preserve">CCFUI </t>
    </r>
    <r>
      <rPr>
        <sz val="11"/>
        <color theme="1"/>
        <rFont val="Calibri"/>
        <family val="2"/>
        <scheme val="minor"/>
      </rPr>
      <t>anche in precedenti istanze di reintegrazione</t>
    </r>
  </si>
  <si>
    <t>ottobre 2015 - settembre 2016</t>
  </si>
  <si>
    <t>RIQUADRO 1</t>
  </si>
  <si>
    <t>RIQUADRO 2</t>
  </si>
  <si>
    <t xml:space="preserve">NOTE DI COMPILAZIONE (RIQUADRO 1) </t>
  </si>
  <si>
    <t>Tempo medio di emissione</t>
  </si>
  <si>
    <t>tra 8° e 9° mese</t>
  </si>
  <si>
    <t>tra 9° e 10° mese</t>
  </si>
  <si>
    <t>tra 10° e 11° mese</t>
  </si>
  <si>
    <t>tra 11° e 12° mese</t>
  </si>
  <si>
    <t>oltre 12° mese</t>
  </si>
  <si>
    <t xml:space="preserve">NOTE DI COMPILAZIONE (RIQUADRO 2) </t>
  </si>
  <si>
    <t>entro 8° mese</t>
  </si>
  <si>
    <t>Con riferimento a ciascuna fattura, il tempo intercorrente tra il mese di di erogazione della fornitura e il mese di emissione della fattura, ponderato sulla base dei consumi mensili</t>
  </si>
  <si>
    <t>NOTA BENE: Per comunicare le tempistiche di fatturazione in relazione al periodo di erogazione del servizio, l'impresa può scegliere alternativamente la compilazione del riquadro 1 oppure del riquadro n. 2</t>
  </si>
  <si>
    <r>
      <t xml:space="preserve"> CNI</t>
    </r>
    <r>
      <rPr>
        <i/>
        <vertAlign val="subscript"/>
        <sz val="11"/>
        <color theme="1"/>
        <rFont val="Calibri"/>
        <family val="2"/>
      </rPr>
      <t xml:space="preserve">FUI </t>
    </r>
    <r>
      <rPr>
        <i/>
        <vertAlign val="superscript"/>
        <sz val="11"/>
        <color theme="1"/>
        <rFont val="Calibri"/>
        <family val="2"/>
      </rPr>
      <t xml:space="preserve">1 </t>
    </r>
    <r>
      <rPr>
        <i/>
        <sz val="11"/>
        <color theme="1"/>
        <rFont val="Calibri"/>
        <family val="2"/>
      </rPr>
      <t>netto IVA</t>
    </r>
  </si>
  <si>
    <r>
      <t>Δ POS</t>
    </r>
    <r>
      <rPr>
        <b/>
        <i/>
        <vertAlign val="superscript"/>
        <sz val="12"/>
        <rFont val="Calibri"/>
        <family val="2"/>
      </rPr>
      <t>CNI_</t>
    </r>
    <r>
      <rPr>
        <b/>
        <i/>
        <vertAlign val="superscript"/>
        <sz val="9"/>
        <rFont val="Calibri"/>
        <family val="2"/>
      </rPr>
      <t>FUI</t>
    </r>
    <r>
      <rPr>
        <b/>
        <i/>
        <vertAlign val="superscript"/>
        <sz val="12"/>
        <rFont val="Calibri"/>
        <family val="2"/>
      </rPr>
      <t xml:space="preserve"> LORDO</t>
    </r>
    <r>
      <rPr>
        <b/>
        <i/>
        <vertAlign val="subscript"/>
        <sz val="11"/>
        <rFont val="Calibri"/>
        <family val="2"/>
      </rPr>
      <t>1</t>
    </r>
  </si>
  <si>
    <r>
      <t>Δ POS</t>
    </r>
    <r>
      <rPr>
        <b/>
        <i/>
        <vertAlign val="superscript"/>
        <sz val="12"/>
        <rFont val="Calibri"/>
        <family val="2"/>
      </rPr>
      <t>CNI_</t>
    </r>
    <r>
      <rPr>
        <b/>
        <i/>
        <vertAlign val="superscript"/>
        <sz val="9"/>
        <rFont val="Calibri"/>
        <family val="2"/>
      </rPr>
      <t>FUI</t>
    </r>
    <r>
      <rPr>
        <b/>
        <i/>
        <vertAlign val="superscript"/>
        <sz val="12"/>
        <rFont val="Calibri"/>
        <family val="2"/>
      </rPr>
      <t xml:space="preserve"> LORDO</t>
    </r>
    <r>
      <rPr>
        <b/>
        <i/>
        <vertAlign val="subscript"/>
        <sz val="12"/>
        <rFont val="Calibri"/>
        <family val="2"/>
      </rPr>
      <t>2</t>
    </r>
  </si>
  <si>
    <r>
      <t>IVA Rimborsabile dall'Erario
relativa a
Δ POS</t>
    </r>
    <r>
      <rPr>
        <b/>
        <i/>
        <vertAlign val="superscript"/>
        <sz val="12"/>
        <rFont val="Calibri"/>
        <family val="2"/>
      </rPr>
      <t>CNI_</t>
    </r>
    <r>
      <rPr>
        <b/>
        <i/>
        <vertAlign val="superscript"/>
        <sz val="9"/>
        <rFont val="Calibri"/>
        <family val="2"/>
      </rPr>
      <t xml:space="preserve">FUI </t>
    </r>
    <r>
      <rPr>
        <b/>
        <i/>
        <vertAlign val="superscript"/>
        <sz val="12"/>
        <rFont val="Calibri"/>
        <family val="2"/>
      </rPr>
      <t>LORDO</t>
    </r>
    <r>
      <rPr>
        <b/>
        <i/>
        <vertAlign val="subscript"/>
        <sz val="12"/>
        <rFont val="Calibri"/>
        <family val="2"/>
      </rPr>
      <t>1</t>
    </r>
  </si>
  <si>
    <r>
      <t>IVA con regime di esigibilità differita relativa a
Δ POS</t>
    </r>
    <r>
      <rPr>
        <vertAlign val="superscript"/>
        <sz val="11"/>
        <rFont val="Calibri"/>
        <family val="2"/>
      </rPr>
      <t xml:space="preserve"> </t>
    </r>
    <r>
      <rPr>
        <b/>
        <vertAlign val="superscript"/>
        <sz val="12"/>
        <rFont val="Calibri"/>
        <family val="2"/>
      </rPr>
      <t>CNI_</t>
    </r>
    <r>
      <rPr>
        <b/>
        <vertAlign val="superscript"/>
        <sz val="9"/>
        <rFont val="Calibri"/>
        <family val="2"/>
      </rPr>
      <t>FUI</t>
    </r>
    <r>
      <rPr>
        <b/>
        <vertAlign val="superscript"/>
        <sz val="12"/>
        <rFont val="Calibri"/>
        <family val="2"/>
      </rPr>
      <t xml:space="preserve"> LORDO</t>
    </r>
    <r>
      <rPr>
        <b/>
        <vertAlign val="subscript"/>
        <sz val="12"/>
        <rFont val="Calibri"/>
        <family val="2"/>
      </rPr>
      <t>1</t>
    </r>
  </si>
  <si>
    <r>
      <t xml:space="preserve"> </t>
    </r>
    <r>
      <rPr>
        <i/>
        <sz val="11"/>
        <color theme="1"/>
        <rFont val="Symbol"/>
        <family val="1"/>
        <charset val="2"/>
      </rPr>
      <t>D</t>
    </r>
    <r>
      <rPr>
        <i/>
        <sz val="11"/>
        <color theme="1"/>
        <rFont val="Calibri"/>
        <family val="2"/>
      </rPr>
      <t>OCC</t>
    </r>
    <r>
      <rPr>
        <i/>
        <vertAlign val="subscript"/>
        <sz val="11"/>
        <color theme="1"/>
        <rFont val="Calibri"/>
        <family val="2"/>
      </rPr>
      <t>FUI</t>
    </r>
    <r>
      <rPr>
        <i/>
        <sz val="11"/>
        <color theme="1"/>
        <rFont val="Calibri"/>
        <family val="2"/>
      </rPr>
      <t xml:space="preserve">  netto IVA</t>
    </r>
  </si>
  <si>
    <r>
      <t xml:space="preserve"> </t>
    </r>
    <r>
      <rPr>
        <i/>
        <sz val="11"/>
        <color theme="1"/>
        <rFont val="Symbol"/>
        <family val="1"/>
        <charset val="2"/>
      </rPr>
      <t>D</t>
    </r>
    <r>
      <rPr>
        <i/>
        <sz val="11"/>
        <color theme="1"/>
        <rFont val="Calibri"/>
        <family val="2"/>
      </rPr>
      <t>OCC</t>
    </r>
    <r>
      <rPr>
        <i/>
        <vertAlign val="subscript"/>
        <sz val="11"/>
        <color theme="1"/>
        <rFont val="Calibri"/>
        <family val="2"/>
      </rPr>
      <t xml:space="preserve">FUI </t>
    </r>
    <r>
      <rPr>
        <i/>
        <vertAlign val="superscript"/>
        <sz val="11"/>
        <color theme="1"/>
        <rFont val="Calibri"/>
        <family val="2"/>
      </rPr>
      <t xml:space="preserve">1 </t>
    </r>
    <r>
      <rPr>
        <i/>
        <sz val="11"/>
        <color theme="1"/>
        <rFont val="Calibri"/>
        <family val="2"/>
      </rPr>
      <t>netto IVA</t>
    </r>
  </si>
  <si>
    <r>
      <t>Δ POS</t>
    </r>
    <r>
      <rPr>
        <b/>
        <vertAlign val="superscript"/>
        <sz val="12"/>
        <rFont val="Calibri"/>
        <family val="2"/>
      </rPr>
      <t>CNI_</t>
    </r>
    <r>
      <rPr>
        <b/>
        <vertAlign val="superscript"/>
        <sz val="9"/>
        <rFont val="Calibri"/>
        <family val="2"/>
      </rPr>
      <t>FUI</t>
    </r>
    <r>
      <rPr>
        <b/>
        <vertAlign val="superscript"/>
        <sz val="12"/>
        <rFont val="Calibri"/>
        <family val="2"/>
      </rPr>
      <t xml:space="preserve"> NETTO</t>
    </r>
    <r>
      <rPr>
        <b/>
        <vertAlign val="subscript"/>
        <sz val="11"/>
        <rFont val="Calibri"/>
        <family val="2"/>
      </rPr>
      <t>1</t>
    </r>
  </si>
  <si>
    <r>
      <rPr>
        <b/>
        <i/>
        <sz val="10"/>
        <color theme="1"/>
        <rFont val="Symbol"/>
        <family val="1"/>
        <charset val="2"/>
      </rPr>
      <t>D</t>
    </r>
    <r>
      <rPr>
        <b/>
        <i/>
        <sz val="10"/>
        <color theme="1"/>
        <rFont val="Calibri"/>
        <family val="2"/>
        <scheme val="minor"/>
      </rPr>
      <t>OCC</t>
    </r>
    <r>
      <rPr>
        <b/>
        <i/>
        <vertAlign val="subscript"/>
        <sz val="10"/>
        <color theme="1"/>
        <rFont val="Calibri"/>
        <family val="2"/>
        <scheme val="minor"/>
      </rPr>
      <t>_FUI</t>
    </r>
    <r>
      <rPr>
        <b/>
        <i/>
        <sz val="10"/>
        <color theme="1"/>
        <rFont val="Calibri"/>
        <family val="2"/>
        <scheme val="minor"/>
      </rPr>
      <t xml:space="preserve"> netto IVA</t>
    </r>
  </si>
  <si>
    <r>
      <rPr>
        <b/>
        <i/>
        <sz val="10"/>
        <color theme="1"/>
        <rFont val="Symbol"/>
        <family val="1"/>
        <charset val="2"/>
      </rPr>
      <t>D</t>
    </r>
    <r>
      <rPr>
        <b/>
        <i/>
        <sz val="10"/>
        <color theme="1"/>
        <rFont val="Calibri"/>
        <family val="2"/>
        <scheme val="minor"/>
      </rPr>
      <t>OCC</t>
    </r>
    <r>
      <rPr>
        <b/>
        <i/>
        <vertAlign val="subscript"/>
        <sz val="10"/>
        <color theme="1"/>
        <rFont val="Calibri"/>
        <family val="2"/>
        <scheme val="minor"/>
      </rPr>
      <t>_FUI</t>
    </r>
    <r>
      <rPr>
        <b/>
        <i/>
        <vertAlign val="superscript"/>
        <sz val="10"/>
        <color theme="1"/>
        <rFont val="Calibri"/>
        <family val="2"/>
        <scheme val="minor"/>
      </rPr>
      <t xml:space="preserve">1 </t>
    </r>
    <r>
      <rPr>
        <b/>
        <i/>
        <sz val="10"/>
        <color theme="1"/>
        <rFont val="Calibri"/>
        <family val="2"/>
        <scheme val="minor"/>
      </rPr>
      <t>netto IVA</t>
    </r>
  </si>
  <si>
    <r>
      <t>Δ POS</t>
    </r>
    <r>
      <rPr>
        <vertAlign val="superscript"/>
        <sz val="12"/>
        <rFont val="Calibri"/>
        <family val="2"/>
      </rPr>
      <t>CNI_</t>
    </r>
    <r>
      <rPr>
        <vertAlign val="superscript"/>
        <sz val="9"/>
        <rFont val="Calibri"/>
        <family val="2"/>
      </rPr>
      <t>FUI</t>
    </r>
    <r>
      <rPr>
        <vertAlign val="superscript"/>
        <sz val="12"/>
        <rFont val="Calibri"/>
        <family val="2"/>
      </rPr>
      <t xml:space="preserve"> NETTO IVA</t>
    </r>
  </si>
  <si>
    <r>
      <t>Δ POS</t>
    </r>
    <r>
      <rPr>
        <b/>
        <vertAlign val="superscript"/>
        <sz val="12"/>
        <rFont val="Calibri"/>
        <family val="2"/>
      </rPr>
      <t>CNI_</t>
    </r>
    <r>
      <rPr>
        <b/>
        <vertAlign val="superscript"/>
        <sz val="9"/>
        <rFont val="Calibri"/>
        <family val="2"/>
      </rPr>
      <t>FUI</t>
    </r>
    <r>
      <rPr>
        <b/>
        <vertAlign val="superscript"/>
        <sz val="12"/>
        <rFont val="Calibri"/>
        <family val="2"/>
      </rPr>
      <t xml:space="preserve"> NETTO IVA</t>
    </r>
    <r>
      <rPr>
        <b/>
        <vertAlign val="subscript"/>
        <sz val="11"/>
        <rFont val="Calibri"/>
        <family val="2"/>
      </rPr>
      <t>1</t>
    </r>
  </si>
  <si>
    <r>
      <t xml:space="preserve"> ΔPOS</t>
    </r>
    <r>
      <rPr>
        <b/>
        <vertAlign val="superscript"/>
        <sz val="10"/>
        <color theme="1"/>
        <rFont val="Calibri"/>
        <family val="2"/>
        <scheme val="minor"/>
      </rPr>
      <t>CNI_FUI</t>
    </r>
    <r>
      <rPr>
        <b/>
        <sz val="10"/>
        <color theme="1"/>
        <rFont val="Calibri"/>
        <family val="2"/>
        <scheme val="minor"/>
      </rPr>
      <t xml:space="preserve"> </t>
    </r>
    <r>
      <rPr>
        <b/>
        <vertAlign val="subscript"/>
        <sz val="10"/>
        <color theme="1"/>
        <rFont val="Calibri"/>
        <family val="2"/>
        <scheme val="minor"/>
      </rPr>
      <t>NETTO IVA</t>
    </r>
  </si>
  <si>
    <r>
      <t>ΔPOS</t>
    </r>
    <r>
      <rPr>
        <b/>
        <vertAlign val="superscript"/>
        <sz val="10"/>
        <color theme="1"/>
        <rFont val="Calibri"/>
        <family val="2"/>
        <scheme val="minor"/>
      </rPr>
      <t xml:space="preserve">CNI_FUI 1 </t>
    </r>
    <r>
      <rPr>
        <b/>
        <vertAlign val="subscript"/>
        <sz val="10"/>
        <color theme="1"/>
        <rFont val="Calibri"/>
        <family val="2"/>
        <scheme val="minor"/>
      </rPr>
      <t>NETTO  IVA</t>
    </r>
  </si>
  <si>
    <r>
      <rPr>
        <b/>
        <sz val="10"/>
        <color theme="1"/>
        <rFont val="Symbol"/>
        <family val="1"/>
        <charset val="2"/>
      </rPr>
      <t xml:space="preserve"> D</t>
    </r>
    <r>
      <rPr>
        <b/>
        <sz val="10"/>
        <color theme="1"/>
        <rFont val="Calibri"/>
        <family val="2"/>
        <scheme val="minor"/>
      </rPr>
      <t>POS</t>
    </r>
    <r>
      <rPr>
        <b/>
        <vertAlign val="superscript"/>
        <sz val="10"/>
        <color theme="1"/>
        <rFont val="Calibri"/>
        <family val="2"/>
        <scheme val="minor"/>
      </rPr>
      <t>CNI_FUI</t>
    </r>
    <r>
      <rPr>
        <b/>
        <sz val="10"/>
        <color theme="1"/>
        <rFont val="Calibri"/>
        <family val="2"/>
        <scheme val="minor"/>
      </rPr>
      <t xml:space="preserve"> </t>
    </r>
    <r>
      <rPr>
        <b/>
        <vertAlign val="subscript"/>
        <sz val="10"/>
        <color theme="1"/>
        <rFont val="Calibri"/>
        <family val="2"/>
        <scheme val="minor"/>
      </rPr>
      <t>netto IVA</t>
    </r>
  </si>
  <si>
    <r>
      <rPr>
        <b/>
        <sz val="10"/>
        <color theme="1"/>
        <rFont val="Symbol"/>
        <family val="1"/>
        <charset val="2"/>
      </rPr>
      <t xml:space="preserve"> D</t>
    </r>
    <r>
      <rPr>
        <b/>
        <sz val="10"/>
        <color theme="1"/>
        <rFont val="Calibri"/>
        <family val="2"/>
        <scheme val="minor"/>
      </rPr>
      <t>POS</t>
    </r>
    <r>
      <rPr>
        <b/>
        <vertAlign val="superscript"/>
        <sz val="10"/>
        <color theme="1"/>
        <rFont val="Calibri"/>
        <family val="2"/>
        <scheme val="minor"/>
      </rPr>
      <t>CNI_FUI</t>
    </r>
    <r>
      <rPr>
        <b/>
        <sz val="10"/>
        <color theme="1"/>
        <rFont val="Calibri"/>
        <family val="2"/>
        <scheme val="minor"/>
      </rPr>
      <t xml:space="preserve"> </t>
    </r>
    <r>
      <rPr>
        <b/>
        <vertAlign val="subscript"/>
        <sz val="10"/>
        <color theme="1"/>
        <rFont val="Calibri"/>
        <family val="2"/>
        <scheme val="minor"/>
      </rPr>
      <t>netto IVA</t>
    </r>
    <r>
      <rPr>
        <b/>
        <sz val="10"/>
        <color theme="1"/>
        <rFont val="Calibri"/>
        <family val="2"/>
        <scheme val="minor"/>
      </rPr>
      <t xml:space="preserve"> 1</t>
    </r>
  </si>
  <si>
    <r>
      <t xml:space="preserve">gli incrementi del credito non incassato CNI_FUI al lordo dell'IVA </t>
    </r>
    <r>
      <rPr>
        <u/>
        <sz val="10"/>
        <color theme="1"/>
        <rFont val="Calibri"/>
        <family val="2"/>
        <scheme val="minor"/>
      </rPr>
      <t>al netto dell'IVA rimborsabile dall'Erario e dell'IVA con regime di esigibilità differita,</t>
    </r>
    <r>
      <rPr>
        <sz val="10"/>
        <color theme="1"/>
        <rFont val="Calibri"/>
        <family val="2"/>
        <scheme val="minor"/>
      </rPr>
      <t xml:space="preserve"> rispetto a quanto dichiarato nella precedente istanza</t>
    </r>
  </si>
  <si>
    <r>
      <t xml:space="preserve">la sommatoria degli OCC </t>
    </r>
    <r>
      <rPr>
        <vertAlign val="subscript"/>
        <sz val="10"/>
        <color theme="1"/>
        <rFont val="Calibri"/>
        <family val="2"/>
      </rPr>
      <t>_FUI</t>
    </r>
    <r>
      <rPr>
        <sz val="10"/>
        <color theme="1"/>
        <rFont val="Calibri"/>
        <family val="2"/>
      </rPr>
      <t xml:space="preserve"> relativi ai crediti già oggetto di reintegrazione e che sono stati ceduti dopo la presentazione della precedente istanza.</t>
    </r>
  </si>
  <si>
    <r>
      <t xml:space="preserve"> CNI</t>
    </r>
    <r>
      <rPr>
        <b/>
        <i/>
        <vertAlign val="subscript"/>
        <sz val="10"/>
        <color rgb="FFFF0000"/>
        <rFont val="Calibri"/>
        <family val="2"/>
      </rPr>
      <t xml:space="preserve">FUI_ammesso </t>
    </r>
  </si>
  <si>
    <r>
      <t>Ammontare del CNI</t>
    </r>
    <r>
      <rPr>
        <i/>
        <vertAlign val="subscript"/>
        <sz val="10"/>
        <color rgb="FFFF0000"/>
        <rFont val="Calibri"/>
        <family val="2"/>
      </rPr>
      <t>FUI</t>
    </r>
    <r>
      <rPr>
        <i/>
        <sz val="10"/>
        <color rgb="FFFF0000"/>
        <rFont val="Calibri"/>
        <family val="2"/>
      </rPr>
      <t xml:space="preserve"> ammesso, ai sensi dell'art. 31quinquies.5 del TIVG, al meccanismo di reintegrazione degli oneri della morosità.</t>
    </r>
  </si>
  <si>
    <t>IVA rimborsabile dall'Erario</t>
  </si>
  <si>
    <t>IVA con regime di esigibilità differita</t>
  </si>
  <si>
    <r>
      <t>Δ POS</t>
    </r>
    <r>
      <rPr>
        <b/>
        <i/>
        <vertAlign val="superscript"/>
        <sz val="10"/>
        <color theme="1"/>
        <rFont val="Calibri"/>
        <family val="2"/>
      </rPr>
      <t>CNI_FUI LORDO</t>
    </r>
    <r>
      <rPr>
        <b/>
        <i/>
        <vertAlign val="subscript"/>
        <sz val="10"/>
        <color theme="1"/>
        <rFont val="Calibri"/>
        <family val="2"/>
      </rPr>
      <t>1</t>
    </r>
  </si>
  <si>
    <r>
      <t>Indicare la quota parte del Δ POS</t>
    </r>
    <r>
      <rPr>
        <vertAlign val="superscript"/>
        <sz val="10"/>
        <color theme="1"/>
        <rFont val="Calibri"/>
        <family val="2"/>
      </rPr>
      <t>CNI_FUI</t>
    </r>
    <r>
      <rPr>
        <sz val="10"/>
        <color theme="1"/>
        <rFont val="Calibri"/>
        <family val="2"/>
      </rPr>
      <t xml:space="preserve"> </t>
    </r>
    <r>
      <rPr>
        <vertAlign val="superscript"/>
        <sz val="10"/>
        <color theme="1"/>
        <rFont val="Calibri"/>
        <family val="2"/>
      </rPr>
      <t>LORDO</t>
    </r>
    <r>
      <rPr>
        <vertAlign val="subscript"/>
        <sz val="10"/>
        <color theme="1"/>
        <rFont val="Calibri"/>
        <family val="2"/>
      </rPr>
      <t xml:space="preserve">  </t>
    </r>
    <r>
      <rPr>
        <sz val="10"/>
        <color theme="1"/>
        <rFont val="Calibri"/>
        <family val="2"/>
      </rPr>
      <t>relativa a fatture emesse secondo quanto previsto dall'art. 31quinquies.6 del TIVG</t>
    </r>
  </si>
  <si>
    <r>
      <t>Indicare la quota parte del Δ POS</t>
    </r>
    <r>
      <rPr>
        <vertAlign val="superscript"/>
        <sz val="10"/>
        <color theme="1"/>
        <rFont val="Calibri"/>
        <family val="2"/>
      </rPr>
      <t>CNI_FUI</t>
    </r>
    <r>
      <rPr>
        <sz val="10"/>
        <color theme="1"/>
        <rFont val="Calibri"/>
        <family val="2"/>
      </rPr>
      <t xml:space="preserve"> </t>
    </r>
    <r>
      <rPr>
        <vertAlign val="superscript"/>
        <sz val="10"/>
        <color theme="1"/>
        <rFont val="Calibri"/>
        <family val="2"/>
      </rPr>
      <t xml:space="preserve">LORDO </t>
    </r>
    <r>
      <rPr>
        <sz val="10"/>
        <color theme="1"/>
        <rFont val="Calibri"/>
        <family val="2"/>
      </rPr>
      <t>relativa esclusivamente a successivi conguagli e rettifiche (in aumento).</t>
    </r>
  </si>
  <si>
    <r>
      <t xml:space="preserve">Relativamente a quet'ultimo punto, il </t>
    </r>
    <r>
      <rPr>
        <sz val="10"/>
        <rFont val="Symbol"/>
        <family val="1"/>
        <charset val="2"/>
      </rPr>
      <t>D</t>
    </r>
    <r>
      <rPr>
        <sz val="10"/>
        <rFont val="Calibri"/>
        <family val="2"/>
      </rPr>
      <t>NEG</t>
    </r>
    <r>
      <rPr>
        <vertAlign val="superscript"/>
        <sz val="10"/>
        <rFont val="Calibri"/>
        <family val="2"/>
      </rPr>
      <t>CNI_FUI LORDO</t>
    </r>
    <r>
      <rPr>
        <sz val="10"/>
        <rFont val="Calibri"/>
        <family val="2"/>
      </rPr>
      <t xml:space="preserve"> deve essere calcolato al netto della quota parte del valore rinunciato calcolata applicando il criterio di computazione di cui ai comma 31quinquies.5, lettera c) del TIVG come modificato dalla deliberazione 418/2014/R/gas.  </t>
    </r>
  </si>
  <si>
    <r>
      <t xml:space="preserve">gli incrementi del credito non incassato </t>
    </r>
    <r>
      <rPr>
        <i/>
        <sz val="10"/>
        <color theme="1"/>
        <rFont val="Calibri"/>
        <family val="2"/>
        <scheme val="minor"/>
      </rPr>
      <t>CNI_FUI al lordo dell'IVA</t>
    </r>
    <r>
      <rPr>
        <sz val="10"/>
        <color theme="1"/>
        <rFont val="Calibri"/>
        <family val="2"/>
        <scheme val="minor"/>
      </rPr>
      <t xml:space="preserve"> </t>
    </r>
    <r>
      <rPr>
        <u/>
        <sz val="10"/>
        <color theme="1"/>
        <rFont val="Calibri"/>
        <family val="2"/>
        <scheme val="minor"/>
      </rPr>
      <t>al netto dell'IVA rimborsabile dall'Erario e dell'IVA con regime di esigibilità differita,</t>
    </r>
    <r>
      <rPr>
        <sz val="10"/>
        <color theme="1"/>
        <rFont val="Calibri"/>
        <family val="2"/>
        <scheme val="minor"/>
      </rPr>
      <t xml:space="preserve"> rispetto a quanto dichiarato nella precedente istanza</t>
    </r>
  </si>
  <si>
    <t>entro 12° mese</t>
  </si>
  <si>
    <t>tra 12° e 13° mese</t>
  </si>
  <si>
    <t>tra 13° e 14° mese</t>
  </si>
  <si>
    <t>tra 14° e 15° mese</t>
  </si>
  <si>
    <t>tra 15° e 16° mese</t>
  </si>
  <si>
    <t>tra 16° e 17° mese</t>
  </si>
  <si>
    <t>tra 17° e 18° mese</t>
  </si>
  <si>
    <t>tra 18° e 19° mese</t>
  </si>
  <si>
    <t>tra 19° e 20° mese</t>
  </si>
  <si>
    <r>
      <t>Δ POS</t>
    </r>
    <r>
      <rPr>
        <vertAlign val="superscript"/>
        <sz val="12"/>
        <rFont val="Calibri"/>
        <family val="2"/>
      </rPr>
      <t>CNI_</t>
    </r>
    <r>
      <rPr>
        <vertAlign val="superscript"/>
        <sz val="9"/>
        <rFont val="Calibri"/>
        <family val="2"/>
      </rPr>
      <t>FUI</t>
    </r>
    <r>
      <rPr>
        <vertAlign val="superscript"/>
        <sz val="12"/>
        <rFont val="Calibri"/>
        <family val="2"/>
      </rPr>
      <t xml:space="preserve"> NETTO </t>
    </r>
  </si>
  <si>
    <r>
      <t>Δ POS</t>
    </r>
    <r>
      <rPr>
        <b/>
        <vertAlign val="superscript"/>
        <sz val="12"/>
        <rFont val="Calibri"/>
        <family val="2"/>
      </rPr>
      <t>CNI_</t>
    </r>
    <r>
      <rPr>
        <b/>
        <vertAlign val="superscript"/>
        <sz val="9"/>
        <rFont val="Calibri"/>
        <family val="2"/>
      </rPr>
      <t>FUI</t>
    </r>
    <r>
      <rPr>
        <b/>
        <vertAlign val="superscript"/>
        <sz val="12"/>
        <rFont val="Calibri"/>
        <family val="2"/>
      </rPr>
      <t xml:space="preserve"> NETTO </t>
    </r>
    <r>
      <rPr>
        <b/>
        <vertAlign val="subscript"/>
        <sz val="11"/>
        <rFont val="Calibri"/>
        <family val="2"/>
      </rPr>
      <t>2</t>
    </r>
  </si>
  <si>
    <r>
      <t>Δ POS</t>
    </r>
    <r>
      <rPr>
        <b/>
        <vertAlign val="superscript"/>
        <sz val="12"/>
        <rFont val="Calibri"/>
        <family val="2"/>
      </rPr>
      <t>CNI_</t>
    </r>
    <r>
      <rPr>
        <b/>
        <vertAlign val="superscript"/>
        <sz val="9"/>
        <rFont val="Calibri"/>
        <family val="2"/>
      </rPr>
      <t>FUI</t>
    </r>
    <r>
      <rPr>
        <b/>
        <vertAlign val="superscript"/>
        <sz val="12"/>
        <rFont val="Calibri"/>
        <family val="2"/>
      </rPr>
      <t xml:space="preserve"> NETTO </t>
    </r>
    <r>
      <rPr>
        <b/>
        <vertAlign val="subscript"/>
        <sz val="12"/>
        <rFont val="Calibri"/>
        <family val="2"/>
      </rPr>
      <t>306_2015</t>
    </r>
  </si>
  <si>
    <r>
      <rPr>
        <b/>
        <sz val="10"/>
        <color theme="1"/>
        <rFont val="Symbol"/>
        <family val="1"/>
        <charset val="2"/>
      </rPr>
      <t xml:space="preserve"> D</t>
    </r>
    <r>
      <rPr>
        <b/>
        <sz val="10"/>
        <color theme="1"/>
        <rFont val="Calibri"/>
        <family val="2"/>
        <scheme val="minor"/>
      </rPr>
      <t>POS</t>
    </r>
    <r>
      <rPr>
        <b/>
        <vertAlign val="superscript"/>
        <sz val="10"/>
        <color theme="1"/>
        <rFont val="Calibri"/>
        <family val="2"/>
        <scheme val="minor"/>
      </rPr>
      <t>CNI_FUI</t>
    </r>
    <r>
      <rPr>
        <b/>
        <sz val="10"/>
        <color theme="1"/>
        <rFont val="Calibri"/>
        <family val="2"/>
        <scheme val="minor"/>
      </rPr>
      <t xml:space="preserve"> </t>
    </r>
    <r>
      <rPr>
        <b/>
        <vertAlign val="subscript"/>
        <sz val="10"/>
        <color theme="1"/>
        <rFont val="Calibri"/>
        <family val="2"/>
        <scheme val="minor"/>
      </rPr>
      <t xml:space="preserve">netto </t>
    </r>
  </si>
  <si>
    <r>
      <rPr>
        <b/>
        <sz val="10"/>
        <color theme="1"/>
        <rFont val="Symbol"/>
        <family val="1"/>
        <charset val="2"/>
      </rPr>
      <t xml:space="preserve"> D</t>
    </r>
    <r>
      <rPr>
        <b/>
        <sz val="10"/>
        <color theme="1"/>
        <rFont val="Calibri"/>
        <family val="2"/>
        <scheme val="minor"/>
      </rPr>
      <t>POS</t>
    </r>
    <r>
      <rPr>
        <b/>
        <vertAlign val="superscript"/>
        <sz val="10"/>
        <color theme="1"/>
        <rFont val="Calibri"/>
        <family val="2"/>
        <scheme val="minor"/>
      </rPr>
      <t>CNI_FUI</t>
    </r>
    <r>
      <rPr>
        <b/>
        <sz val="10"/>
        <color theme="1"/>
        <rFont val="Calibri"/>
        <family val="2"/>
        <scheme val="minor"/>
      </rPr>
      <t xml:space="preserve"> </t>
    </r>
    <r>
      <rPr>
        <b/>
        <vertAlign val="subscript"/>
        <sz val="10"/>
        <color theme="1"/>
        <rFont val="Calibri"/>
        <family val="2"/>
        <scheme val="minor"/>
      </rPr>
      <t xml:space="preserve">netto </t>
    </r>
    <r>
      <rPr>
        <b/>
        <sz val="10"/>
        <color theme="1"/>
        <rFont val="Calibri"/>
        <family val="2"/>
        <scheme val="minor"/>
      </rPr>
      <t xml:space="preserve"> 2</t>
    </r>
  </si>
  <si>
    <r>
      <rPr>
        <b/>
        <sz val="10"/>
        <color theme="1"/>
        <rFont val="Symbol"/>
        <family val="1"/>
        <charset val="2"/>
      </rPr>
      <t xml:space="preserve"> D</t>
    </r>
    <r>
      <rPr>
        <b/>
        <sz val="10"/>
        <color theme="1"/>
        <rFont val="Calibri"/>
        <family val="2"/>
        <scheme val="minor"/>
      </rPr>
      <t>POS</t>
    </r>
    <r>
      <rPr>
        <b/>
        <vertAlign val="superscript"/>
        <sz val="10"/>
        <color theme="1"/>
        <rFont val="Calibri"/>
        <family val="2"/>
        <scheme val="minor"/>
      </rPr>
      <t>CNI_FUI</t>
    </r>
    <r>
      <rPr>
        <b/>
        <sz val="10"/>
        <color theme="1"/>
        <rFont val="Calibri"/>
        <family val="2"/>
        <scheme val="minor"/>
      </rPr>
      <t xml:space="preserve"> </t>
    </r>
    <r>
      <rPr>
        <b/>
        <vertAlign val="subscript"/>
        <sz val="10"/>
        <color theme="1"/>
        <rFont val="Calibri"/>
        <family val="2"/>
        <scheme val="minor"/>
      </rPr>
      <t xml:space="preserve">netto </t>
    </r>
    <r>
      <rPr>
        <b/>
        <sz val="10"/>
        <color theme="1"/>
        <rFont val="Calibri"/>
        <family val="2"/>
        <scheme val="minor"/>
      </rPr>
      <t xml:space="preserve"> 306-2015</t>
    </r>
  </si>
  <si>
    <r>
      <t>Indicare la quota parte del Δ POS</t>
    </r>
    <r>
      <rPr>
        <vertAlign val="superscript"/>
        <sz val="10"/>
        <color theme="1"/>
        <rFont val="Calibri"/>
        <family val="2"/>
        <scheme val="minor"/>
      </rPr>
      <t>CNI_FUI</t>
    </r>
    <r>
      <rPr>
        <sz val="10"/>
        <color theme="1"/>
        <rFont val="Calibri"/>
        <family val="2"/>
        <scheme val="minor"/>
      </rPr>
      <t xml:space="preserve"> </t>
    </r>
    <r>
      <rPr>
        <vertAlign val="subscript"/>
        <sz val="10"/>
        <color theme="1"/>
        <rFont val="Calibri"/>
        <family val="2"/>
        <scheme val="minor"/>
      </rPr>
      <t xml:space="preserve">NETTO </t>
    </r>
    <r>
      <rPr>
        <sz val="10"/>
        <color theme="1"/>
        <rFont val="Calibri"/>
        <family val="2"/>
        <scheme val="minor"/>
      </rPr>
      <t xml:space="preserve"> relativa esclusivamente a successivi conguagli e rettifiche (in aumento).</t>
    </r>
  </si>
  <si>
    <r>
      <rPr>
        <b/>
        <sz val="10"/>
        <color theme="1"/>
        <rFont val="Symbol"/>
        <family val="1"/>
        <charset val="2"/>
      </rPr>
      <t>D</t>
    </r>
    <r>
      <rPr>
        <b/>
        <sz val="10"/>
        <color theme="1"/>
        <rFont val="Calibri"/>
        <family val="2"/>
        <scheme val="minor"/>
      </rPr>
      <t>OCC_</t>
    </r>
    <r>
      <rPr>
        <b/>
        <vertAlign val="subscript"/>
        <sz val="10"/>
        <color theme="1"/>
        <rFont val="Calibri"/>
        <family val="2"/>
        <scheme val="minor"/>
      </rPr>
      <t>FUI</t>
    </r>
    <r>
      <rPr>
        <b/>
        <sz val="10"/>
        <color theme="1"/>
        <rFont val="Calibri"/>
        <family val="2"/>
        <scheme val="minor"/>
      </rPr>
      <t xml:space="preserve"> netto IVA</t>
    </r>
  </si>
  <si>
    <r>
      <rPr>
        <b/>
        <sz val="10"/>
        <color theme="1"/>
        <rFont val="Symbol"/>
        <family val="1"/>
        <charset val="2"/>
      </rPr>
      <t>D</t>
    </r>
    <r>
      <rPr>
        <b/>
        <sz val="10"/>
        <color theme="1"/>
        <rFont val="Calibri"/>
        <family val="2"/>
        <scheme val="minor"/>
      </rPr>
      <t>OCC</t>
    </r>
    <r>
      <rPr>
        <b/>
        <vertAlign val="subscript"/>
        <sz val="10"/>
        <color theme="1"/>
        <rFont val="Calibri"/>
        <family val="2"/>
        <scheme val="minor"/>
      </rPr>
      <t>_FUI</t>
    </r>
    <r>
      <rPr>
        <b/>
        <vertAlign val="superscript"/>
        <sz val="10"/>
        <color theme="1"/>
        <rFont val="Calibri"/>
        <family val="2"/>
        <scheme val="minor"/>
      </rPr>
      <t xml:space="preserve">1 </t>
    </r>
    <r>
      <rPr>
        <b/>
        <sz val="10"/>
        <color theme="1"/>
        <rFont val="Calibri"/>
        <family val="2"/>
        <scheme val="minor"/>
      </rPr>
      <t>netto IVA</t>
    </r>
  </si>
  <si>
    <t>oltre 20° mese</t>
  </si>
  <si>
    <t>OCC_FUI netto IVA</t>
  </si>
  <si>
    <t>a.t. 2016-2017 (ott 2016 - sett 2017)</t>
  </si>
  <si>
    <t xml:space="preserve">Il totale degli importi deve essere pari con quanto risultante nelle precedenti celle: F42 - L42 - M42  </t>
  </si>
  <si>
    <t xml:space="preserve">Il totale degli importi deve essere pari con quanto risultante nelle precedenti celle: G42 - N42 - O42  </t>
  </si>
  <si>
    <t xml:space="preserve">Il totale degli importi deve essere pari con quanto risultante nelle precedenti celle: G42 - N42 - O42 </t>
  </si>
  <si>
    <t>Ai fini della determinazione dell'IVA da sottrarre a CNIFUI al lordo IVA si applicano le disposizioni di cui al comma 31quinquies.5 lettera e) del TIVG come modificato dalla deliberazione 418/2014/R/gas.</t>
  </si>
  <si>
    <t xml:space="preserve">Importo totale relativo all'IVA per cui, alla data di presentazione dell'istanza, il fornitore di ultima istanza ha titolo a richiedere il rimborso e/o il recupero d'imposta sul valore aggiunto all'Erario, anche ai sensi dell'art. 26 del DPR n. 633/1972, per il mancato incasso dei crediti (in tutto o in parte). </t>
  </si>
  <si>
    <t>Importo totale dell'IVA a esigibilità differita secondo i regimi di IVA di seguito indicati:
- regime di IVA per cassa o simili, di cui all'art. 6 par. 5 del DPR n. 633/1972, nei casi in cui il fornitore di ultima istanza ha titolo ad avvalersi di tale regime e pertanto non è tenuto al versamento dell'IVA all'Erario fino alla riscossione del credito;
- regime di Scissione dei pagamenti (c.d. Split Payment), di cui all'art. 17-ter del DPR n. 633/1972,  nei casi in cui il fornitore di ultima istanza si è avvalso di tale regime e pertanto non è tenuto al versamento dell'IVA all'Erario.</t>
  </si>
  <si>
    <r>
      <t xml:space="preserve">Relativamente a quet'ultimo punto, con riferimento agli accordi conclusi a partire dall'entrata in vigore della deliberazione 526/2015/R/com, il </t>
    </r>
    <r>
      <rPr>
        <sz val="10"/>
        <rFont val="Symbol"/>
        <family val="1"/>
        <charset val="2"/>
      </rPr>
      <t>D</t>
    </r>
    <r>
      <rPr>
        <sz val="10"/>
        <rFont val="Calibri"/>
        <family val="2"/>
      </rPr>
      <t>NEG</t>
    </r>
    <r>
      <rPr>
        <vertAlign val="superscript"/>
        <sz val="10"/>
        <rFont val="Calibri"/>
        <family val="2"/>
      </rPr>
      <t>CNI_FUI LORDO</t>
    </r>
    <r>
      <rPr>
        <sz val="10"/>
        <rFont val="Calibri"/>
        <family val="2"/>
      </rPr>
      <t xml:space="preserve"> deve essere calcolato al netto della quota parte del valore rinunciato calcolata applicando il criterio di computazione di cui ai comma 31quinquies.5, lettera c) del TIVG come modificato dalla deliberazione 418/2014/R/gas.  </t>
    </r>
  </si>
  <si>
    <r>
      <t>Ammontare massimo di O</t>
    </r>
    <r>
      <rPr>
        <vertAlign val="subscript"/>
        <sz val="10"/>
        <rFont val="Calibri"/>
        <family val="2"/>
      </rPr>
      <t>LEG_FUI</t>
    </r>
    <r>
      <rPr>
        <sz val="10"/>
        <rFont val="Calibri"/>
        <family val="2"/>
      </rPr>
      <t xml:space="preserve"> ammissibile al meccanismo che ,ai sensi del comma 31quinquies.3 del TIVG, non può essere, per ciascuna sessione di reintegrazione, superiore al 20% del credito non incassato al netto IVA (</t>
    </r>
    <r>
      <rPr>
        <i/>
        <sz val="10"/>
        <rFont val="Calibri"/>
        <family val="2"/>
      </rPr>
      <t>CNI</t>
    </r>
    <r>
      <rPr>
        <i/>
        <vertAlign val="subscript"/>
        <sz val="10"/>
        <rFont val="Calibri"/>
        <family val="2"/>
      </rPr>
      <t>FUI</t>
    </r>
    <r>
      <rPr>
        <i/>
        <sz val="10"/>
        <rFont val="Calibri"/>
        <family val="2"/>
      </rPr>
      <t xml:space="preserve"> al netto IVA</t>
    </r>
    <r>
      <rPr>
        <sz val="10"/>
        <rFont val="Calibri"/>
        <family val="2"/>
      </rPr>
      <t>).</t>
    </r>
  </si>
  <si>
    <r>
      <t>Indicare la quota parte del Δ POS</t>
    </r>
    <r>
      <rPr>
        <vertAlign val="superscript"/>
        <sz val="10"/>
        <rFont val="Calibri"/>
        <family val="2"/>
      </rPr>
      <t>CNI_FUI</t>
    </r>
    <r>
      <rPr>
        <sz val="10"/>
        <rFont val="Calibri"/>
        <family val="2"/>
      </rPr>
      <t xml:space="preserve"> </t>
    </r>
    <r>
      <rPr>
        <vertAlign val="superscript"/>
        <sz val="10"/>
        <rFont val="Calibri"/>
        <family val="2"/>
      </rPr>
      <t>LORDO</t>
    </r>
    <r>
      <rPr>
        <sz val="10"/>
        <rFont val="Calibri"/>
        <family val="2"/>
      </rPr>
      <t>relativa esclusivamente a successivi conguagli e rettifiche (in aumento).</t>
    </r>
  </si>
  <si>
    <r>
      <t>Indicare la quota parte del Δ POS</t>
    </r>
    <r>
      <rPr>
        <vertAlign val="superscript"/>
        <sz val="10"/>
        <rFont val="Calibri"/>
        <family val="2"/>
      </rPr>
      <t>CNI_FUI</t>
    </r>
    <r>
      <rPr>
        <sz val="10"/>
        <rFont val="Calibri"/>
        <family val="2"/>
      </rPr>
      <t xml:space="preserve"> </t>
    </r>
    <r>
      <rPr>
        <vertAlign val="superscript"/>
        <sz val="10"/>
        <rFont val="Calibri"/>
        <family val="2"/>
      </rPr>
      <t>LORDO</t>
    </r>
    <r>
      <rPr>
        <vertAlign val="subscript"/>
        <sz val="10"/>
        <rFont val="Calibri"/>
        <family val="2"/>
      </rPr>
      <t xml:space="preserve">2  </t>
    </r>
    <r>
      <rPr>
        <sz val="10"/>
        <rFont val="Calibri"/>
        <family val="2"/>
      </rPr>
      <t>relativa a fatture emesse secondo quanto previsto dall'art.4 della delibera 306/2015/E/gas</t>
    </r>
  </si>
  <si>
    <r>
      <t xml:space="preserve">Indicare la quota parte del Δ NEG </t>
    </r>
    <r>
      <rPr>
        <vertAlign val="superscript"/>
        <sz val="10"/>
        <rFont val="Calibri"/>
        <family val="2"/>
      </rPr>
      <t>CNI_FUI LORDO</t>
    </r>
    <r>
      <rPr>
        <sz val="10"/>
        <rFont val="Calibri"/>
        <family val="2"/>
      </rPr>
      <t xml:space="preserve"> relativa esclusivamente a cessione di crediti già oggetto di reintegrazione avvenuta dopo la presentazione della precedente istanza.</t>
    </r>
  </si>
  <si>
    <r>
      <t>Indicare l'energia complessivamente prelevata presso i punti di riconsegna cui è fornito il servizio di fornitura di ultima istanza e alla quale è applicato il corrispettivo INA</t>
    </r>
    <r>
      <rPr>
        <vertAlign val="subscript"/>
        <sz val="10"/>
        <rFont val="Calibri"/>
        <family val="2"/>
      </rPr>
      <t>UI</t>
    </r>
    <r>
      <rPr>
        <sz val="10"/>
        <rFont val="Calibri"/>
        <family val="2"/>
      </rPr>
      <t>, nel periodo per cui è quantificato l'ammontare di reintegrazione</t>
    </r>
  </si>
  <si>
    <r>
      <t>Ammontare massimo di O</t>
    </r>
    <r>
      <rPr>
        <vertAlign val="subscript"/>
        <sz val="10"/>
        <rFont val="Calibri"/>
        <family val="2"/>
      </rPr>
      <t>LEG_FUI</t>
    </r>
    <r>
      <rPr>
        <sz val="10"/>
        <rFont val="Calibri"/>
        <family val="2"/>
      </rPr>
      <t xml:space="preserve"> ammissibile al meccanismo che, ai sensi del comma 31quinquies.4 del TIVG, non può essere, per ciascun anno termico di erogazione del servizio di fornitura di ultima istanza, maggiore del 5% del credito non incassato al netto IVA (</t>
    </r>
    <r>
      <rPr>
        <i/>
        <sz val="10"/>
        <rFont val="Calibri"/>
        <family val="2"/>
      </rPr>
      <t>CNI</t>
    </r>
    <r>
      <rPr>
        <i/>
        <vertAlign val="subscript"/>
        <sz val="10"/>
        <rFont val="Calibri"/>
        <family val="2"/>
      </rPr>
      <t>FUI</t>
    </r>
    <r>
      <rPr>
        <sz val="10"/>
        <rFont val="Calibri"/>
        <family val="2"/>
      </rPr>
      <t>).</t>
    </r>
  </si>
  <si>
    <t>ottobre 2017 - settembre 2018</t>
  </si>
  <si>
    <t>a.t. 2017-2018 (ott 2017 - sett 2018)</t>
  </si>
  <si>
    <r>
      <t>la quota parte del</t>
    </r>
    <r>
      <rPr>
        <i/>
        <sz val="10"/>
        <color theme="1"/>
        <rFont val="Calibri"/>
        <family val="2"/>
        <scheme val="minor"/>
      </rPr>
      <t xml:space="preserve"> CNI</t>
    </r>
    <r>
      <rPr>
        <i/>
        <vertAlign val="subscript"/>
        <sz val="10"/>
        <color theme="1"/>
        <rFont val="Calibri"/>
        <family val="2"/>
        <scheme val="minor"/>
      </rPr>
      <t xml:space="preserve">FUI </t>
    </r>
    <r>
      <rPr>
        <i/>
        <sz val="10"/>
        <color theme="1"/>
        <rFont val="Calibri"/>
        <family val="2"/>
        <scheme val="minor"/>
      </rPr>
      <t xml:space="preserve"> netto IVA</t>
    </r>
    <r>
      <rPr>
        <sz val="10"/>
        <color theme="1"/>
        <rFont val="Calibri"/>
        <family val="2"/>
        <scheme val="minor"/>
      </rPr>
      <t xml:space="preserve"> relativa a fatture emesse secondo quanto previsto dall'art. 31quinquies.6</t>
    </r>
  </si>
  <si>
    <r>
      <t xml:space="preserve"> la quota parte del </t>
    </r>
    <r>
      <rPr>
        <i/>
        <sz val="10"/>
        <color theme="1"/>
        <rFont val="Symbol"/>
        <family val="1"/>
        <charset val="2"/>
      </rPr>
      <t>D</t>
    </r>
    <r>
      <rPr>
        <i/>
        <sz val="10"/>
        <color theme="1"/>
        <rFont val="Calibri"/>
        <family val="2"/>
        <scheme val="minor"/>
      </rPr>
      <t>POS</t>
    </r>
    <r>
      <rPr>
        <i/>
        <vertAlign val="superscript"/>
        <sz val="10"/>
        <color theme="1"/>
        <rFont val="Calibri"/>
        <family val="2"/>
        <scheme val="minor"/>
      </rPr>
      <t xml:space="preserve">CNI_FUI </t>
    </r>
    <r>
      <rPr>
        <i/>
        <vertAlign val="subscript"/>
        <sz val="10"/>
        <color theme="1"/>
        <rFont val="Calibri"/>
        <family val="2"/>
        <scheme val="minor"/>
      </rPr>
      <t>netto IVA</t>
    </r>
    <r>
      <rPr>
        <sz val="10"/>
        <color theme="1"/>
        <rFont val="Calibri"/>
        <family val="2"/>
        <scheme val="minor"/>
      </rPr>
      <t xml:space="preserve"> relativa a fatture emesse secondo quanto previsto dall'art. 31quinquies.6</t>
    </r>
  </si>
  <si>
    <r>
      <t xml:space="preserve">la quota parte del </t>
    </r>
    <r>
      <rPr>
        <i/>
        <sz val="10"/>
        <color theme="1"/>
        <rFont val="Symbol"/>
        <family val="1"/>
        <charset val="2"/>
      </rPr>
      <t>D</t>
    </r>
    <r>
      <rPr>
        <i/>
        <sz val="10"/>
        <color theme="1"/>
        <rFont val="Calibri"/>
        <family val="2"/>
        <scheme val="minor"/>
      </rPr>
      <t>POS</t>
    </r>
    <r>
      <rPr>
        <i/>
        <vertAlign val="superscript"/>
        <sz val="10"/>
        <color theme="1"/>
        <rFont val="Calibri"/>
        <family val="2"/>
        <scheme val="minor"/>
      </rPr>
      <t xml:space="preserve">CNI_FUI </t>
    </r>
    <r>
      <rPr>
        <i/>
        <vertAlign val="subscript"/>
        <sz val="10"/>
        <color theme="1"/>
        <rFont val="Calibri"/>
        <family val="2"/>
        <scheme val="minor"/>
      </rPr>
      <t>netto IVA</t>
    </r>
    <r>
      <rPr>
        <sz val="10"/>
        <color theme="1"/>
        <rFont val="Calibri"/>
        <family val="2"/>
        <scheme val="minor"/>
      </rPr>
      <t xml:space="preserve"> relativa a fatture emesse secondo quanto previsto dall'art. 31quinquies.6</t>
    </r>
  </si>
  <si>
    <t>importi relativi a fatture emesse oltre il termine del tredicesimo mese successivo al mese di erogazione della fornitura del servizio (campo da compilare)</t>
  </si>
  <si>
    <r>
      <t xml:space="preserve">la quota parte del </t>
    </r>
    <r>
      <rPr>
        <i/>
        <sz val="10"/>
        <color theme="1"/>
        <rFont val="Symbol"/>
        <family val="1"/>
        <charset val="2"/>
      </rPr>
      <t>D</t>
    </r>
    <r>
      <rPr>
        <i/>
        <sz val="10"/>
        <color theme="1"/>
        <rFont val="Calibri"/>
        <family val="2"/>
        <scheme val="minor"/>
      </rPr>
      <t>POS</t>
    </r>
    <r>
      <rPr>
        <i/>
        <vertAlign val="superscript"/>
        <sz val="10"/>
        <color theme="1"/>
        <rFont val="Calibri"/>
        <family val="2"/>
        <scheme val="minor"/>
      </rPr>
      <t>CNI_FUI</t>
    </r>
    <r>
      <rPr>
        <i/>
        <vertAlign val="subscript"/>
        <sz val="10"/>
        <color theme="1"/>
        <rFont val="Calibri"/>
        <family val="2"/>
        <scheme val="minor"/>
      </rPr>
      <t>netto IVA</t>
    </r>
    <r>
      <rPr>
        <sz val="10"/>
        <color theme="1"/>
        <rFont val="Calibri"/>
        <family val="2"/>
        <scheme val="minor"/>
      </rPr>
      <t xml:space="preserve"> relativa a fatture emesse secondo quanto previsto dall'art. 31quinquies.6</t>
    </r>
  </si>
  <si>
    <r>
      <t>la quota parte del</t>
    </r>
    <r>
      <rPr>
        <i/>
        <sz val="10"/>
        <color theme="1"/>
        <rFont val="Symbol"/>
        <family val="1"/>
        <charset val="2"/>
      </rPr>
      <t xml:space="preserve"> D</t>
    </r>
    <r>
      <rPr>
        <i/>
        <sz val="10"/>
        <color theme="1"/>
        <rFont val="Calibri"/>
        <family val="2"/>
        <scheme val="minor"/>
      </rPr>
      <t>POS</t>
    </r>
    <r>
      <rPr>
        <i/>
        <vertAlign val="superscript"/>
        <sz val="10"/>
        <color theme="1"/>
        <rFont val="Calibri"/>
        <family val="2"/>
        <scheme val="minor"/>
      </rPr>
      <t>CNI_FUI</t>
    </r>
    <r>
      <rPr>
        <i/>
        <vertAlign val="subscript"/>
        <sz val="10"/>
        <color theme="1"/>
        <rFont val="Calibri"/>
        <family val="2"/>
        <scheme val="minor"/>
      </rPr>
      <t>netto IVA</t>
    </r>
    <r>
      <rPr>
        <sz val="10"/>
        <color theme="1"/>
        <rFont val="Calibri"/>
        <family val="2"/>
        <scheme val="minor"/>
      </rPr>
      <t xml:space="preserve"> relativa a fatture emesse secondo quanto previsto dall'art. 31quinquies.6</t>
    </r>
  </si>
  <si>
    <r>
      <t xml:space="preserve"> la quota parte del </t>
    </r>
    <r>
      <rPr>
        <i/>
        <sz val="10"/>
        <color theme="1"/>
        <rFont val="Symbol"/>
        <family val="1"/>
        <charset val="2"/>
      </rPr>
      <t>D</t>
    </r>
    <r>
      <rPr>
        <i/>
        <sz val="10"/>
        <color theme="1"/>
        <rFont val="Calibri"/>
        <family val="2"/>
        <scheme val="minor"/>
      </rPr>
      <t>POS</t>
    </r>
    <r>
      <rPr>
        <i/>
        <vertAlign val="superscript"/>
        <sz val="10"/>
        <color theme="1"/>
        <rFont val="Calibri"/>
        <family val="2"/>
        <scheme val="minor"/>
      </rPr>
      <t>CNI_FUI</t>
    </r>
    <r>
      <rPr>
        <i/>
        <vertAlign val="subscript"/>
        <sz val="10"/>
        <color theme="1"/>
        <rFont val="Calibri"/>
        <family val="2"/>
        <scheme val="minor"/>
      </rPr>
      <t>netto IVA</t>
    </r>
    <r>
      <rPr>
        <sz val="10"/>
        <color theme="1"/>
        <rFont val="Calibri"/>
        <family val="2"/>
        <scheme val="minor"/>
      </rPr>
      <t xml:space="preserve"> relativa a fatture emesse secondo quanto previsto dall'art. 31quinquies.6</t>
    </r>
  </si>
  <si>
    <r>
      <t xml:space="preserve"> la quota parte del </t>
    </r>
    <r>
      <rPr>
        <i/>
        <sz val="10"/>
        <color theme="1"/>
        <rFont val="Symbol"/>
        <family val="1"/>
        <charset val="2"/>
      </rPr>
      <t>D</t>
    </r>
    <r>
      <rPr>
        <i/>
        <sz val="10"/>
        <color theme="1"/>
        <rFont val="Calibri"/>
        <family val="2"/>
        <scheme val="minor"/>
      </rPr>
      <t>POS</t>
    </r>
    <r>
      <rPr>
        <i/>
        <vertAlign val="superscript"/>
        <sz val="10"/>
        <color theme="1"/>
        <rFont val="Calibri"/>
        <family val="2"/>
        <scheme val="minor"/>
      </rPr>
      <t xml:space="preserve">CNI_FUI </t>
    </r>
    <r>
      <rPr>
        <i/>
        <vertAlign val="subscript"/>
        <sz val="10"/>
        <color theme="1"/>
        <rFont val="Calibri"/>
        <family val="2"/>
        <scheme val="minor"/>
      </rPr>
      <t xml:space="preserve">netto </t>
    </r>
    <r>
      <rPr>
        <sz val="10"/>
        <color theme="1"/>
        <rFont val="Calibri"/>
        <family val="2"/>
        <scheme val="minor"/>
      </rPr>
      <t>relativa a fatture emesse secondo quanto previsto dall'art.4 della delibera 306/2015/E/gas</t>
    </r>
  </si>
  <si>
    <t>Art. 31quinquies dell'allegato A alla delibera ARG/gas 64/09 (TIVG) (come modificato dalla deliberazione 465/2016/R/gas)</t>
  </si>
  <si>
    <t>01/10/2018 - 30/09/2019</t>
  </si>
  <si>
    <t>ottobre 2018 - settembre 2019</t>
  </si>
  <si>
    <t>a.t. 2018-2019 (ott 2018 - sett 2019)</t>
  </si>
  <si>
    <t>ottobre 2016- settembre 2017</t>
  </si>
  <si>
    <t>a.t. 2015-2016 (ott 2015 - sett 2016)</t>
  </si>
  <si>
    <t>a.t. 2013-2014 (ott 2013 - sett 2014)</t>
  </si>
  <si>
    <t>NB3: Gli importi dichiarati nelle precedenti tabelle devono far esclusivo riferimento a quanto dichiarato nel riquadro "Variazione rispetto alla precedente dichiarazione", nonché alla situazione aggiornata al 31/10/2020</t>
  </si>
  <si>
    <r>
      <t xml:space="preserve">La somma di tutti gli incrementi rispetto al CNI_FUI </t>
    </r>
    <r>
      <rPr>
        <u/>
        <sz val="10"/>
        <color theme="1"/>
        <rFont val="Calibri"/>
        <family val="2"/>
        <scheme val="minor"/>
      </rPr>
      <t xml:space="preserve">al netto dell'IVA rimborsabile dall'Erario e dell'IVA con regime di esigibilità differita </t>
    </r>
    <r>
      <rPr>
        <sz val="10"/>
        <color theme="1"/>
        <rFont val="Calibri"/>
        <family val="2"/>
        <scheme val="minor"/>
      </rPr>
      <t xml:space="preserve"> dichiarato nella precedente istanza.</t>
    </r>
  </si>
  <si>
    <r>
      <t xml:space="preserve">Gli incrementi del credito non incassato CNI_FUI al lordo dell'IVA </t>
    </r>
    <r>
      <rPr>
        <u/>
        <sz val="10"/>
        <color theme="1"/>
        <rFont val="Calibri"/>
        <family val="2"/>
        <scheme val="minor"/>
      </rPr>
      <t>al netto dell'IVA rimborsabile dall'Erario e dell'IVA con regime di esigibilità differita,</t>
    </r>
    <r>
      <rPr>
        <sz val="10"/>
        <color theme="1"/>
        <rFont val="Calibri"/>
        <family val="2"/>
        <scheme val="minor"/>
      </rPr>
      <t xml:space="preserve"> rispetto a quanto dichiarato nella precedente istanza</t>
    </r>
  </si>
  <si>
    <r>
      <t xml:space="preserve">La quota parte del </t>
    </r>
    <r>
      <rPr>
        <i/>
        <sz val="10"/>
        <color theme="1"/>
        <rFont val="Symbol"/>
        <family val="1"/>
        <charset val="2"/>
      </rPr>
      <t>D</t>
    </r>
    <r>
      <rPr>
        <i/>
        <sz val="10"/>
        <color theme="1"/>
        <rFont val="Calibri"/>
        <family val="2"/>
        <scheme val="minor"/>
      </rPr>
      <t>POS</t>
    </r>
    <r>
      <rPr>
        <i/>
        <vertAlign val="superscript"/>
        <sz val="10"/>
        <color theme="1"/>
        <rFont val="Calibri"/>
        <family val="2"/>
        <scheme val="minor"/>
      </rPr>
      <t>CNI_FUI</t>
    </r>
    <r>
      <rPr>
        <i/>
        <vertAlign val="subscript"/>
        <sz val="10"/>
        <color theme="1"/>
        <rFont val="Calibri"/>
        <family val="2"/>
        <scheme val="minor"/>
      </rPr>
      <t xml:space="preserve">netto </t>
    </r>
    <r>
      <rPr>
        <sz val="10"/>
        <color theme="1"/>
        <rFont val="Calibri"/>
        <family val="2"/>
        <scheme val="minor"/>
      </rPr>
      <t xml:space="preserve"> relativa a fatture emesse secondo quanto previsto dall'art.4 della delibera 306/2015/E/gas</t>
    </r>
  </si>
  <si>
    <r>
      <t xml:space="preserve">La quota parte del </t>
    </r>
    <r>
      <rPr>
        <i/>
        <sz val="10"/>
        <color theme="1"/>
        <rFont val="Symbol"/>
        <family val="1"/>
        <charset val="2"/>
      </rPr>
      <t>D</t>
    </r>
    <r>
      <rPr>
        <i/>
        <sz val="10"/>
        <color theme="1"/>
        <rFont val="Calibri"/>
        <family val="2"/>
        <scheme val="minor"/>
      </rPr>
      <t>POS</t>
    </r>
    <r>
      <rPr>
        <i/>
        <vertAlign val="superscript"/>
        <sz val="10"/>
        <color theme="1"/>
        <rFont val="Calibri"/>
        <family val="2"/>
        <scheme val="minor"/>
      </rPr>
      <t xml:space="preserve">CNI_FUI </t>
    </r>
    <r>
      <rPr>
        <i/>
        <vertAlign val="subscript"/>
        <sz val="10"/>
        <color theme="1"/>
        <rFont val="Calibri"/>
        <family val="2"/>
        <scheme val="minor"/>
      </rPr>
      <t xml:space="preserve">netto </t>
    </r>
    <r>
      <rPr>
        <sz val="10"/>
        <color theme="1"/>
        <rFont val="Calibri"/>
        <family val="2"/>
        <scheme val="minor"/>
      </rPr>
      <t xml:space="preserve"> relativa a fatture emesse secondo quanto previsto dall'art.4 della delibera 306/2015/E/gas</t>
    </r>
  </si>
  <si>
    <t>Indicare il credito non incassato decorsi almeno 12 mesi dall'emissione delle fatture di cui al comma 31quinquies.1, lettera a) comprensivo degli interessi di mora* fatturati ai clienti finali e calcolato al netto:</t>
  </si>
  <si>
    <t>IVA rimborsabile dall'Erario**</t>
  </si>
  <si>
    <t>IVA con regime di esigibilità differita**</t>
  </si>
  <si>
    <r>
      <rPr>
        <b/>
        <sz val="10"/>
        <color theme="1"/>
        <rFont val="Calibri"/>
        <family val="2"/>
        <scheme val="minor"/>
      </rPr>
      <t xml:space="preserve">** </t>
    </r>
    <r>
      <rPr>
        <sz val="10"/>
        <color theme="1"/>
        <rFont val="Calibri"/>
        <family val="2"/>
        <scheme val="minor"/>
      </rPr>
      <t xml:space="preserve"> limitatamente a fatture emesse a partire dal 1 febbraio 2013</t>
    </r>
  </si>
  <si>
    <t>* nei limiti di cui al comma 31quinquies.7, come introdotto dalla del. 407/2018/R/GAS, per la sessione ott2018-sett2019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</si>
</sst>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7" x14ac:knownFonts="1">
    <font>
      <sz val="11"/>
      <color theme="1"/>
      <name val="Calibri"/>
      <family val="2"/>
      <scheme val="minor"/>
    </font>
    <font>
      <sz val="11"/>
      <color theme="1"/>
      <name val="Calibri"/>
      <family val="2"/>
    </font>
    <font>
      <b/>
      <i/>
      <sz val="16"/>
      <color theme="1"/>
      <name val="Calibri"/>
      <family val="2"/>
      <scheme val="minor"/>
    </font>
    <font>
      <b/>
      <i/>
      <sz val="11"/>
      <color theme="1"/>
      <name val="Calibri"/>
      <family val="2"/>
      <scheme val="minor"/>
    </font>
    <font>
      <i/>
      <sz val="11"/>
      <color theme="1"/>
      <name val="Calibri"/>
      <family val="2"/>
      <scheme val="minor"/>
    </font>
    <font>
      <b/>
      <i/>
      <sz val="11"/>
      <color theme="1"/>
      <name val="Calibri"/>
      <family val="2"/>
    </font>
    <font>
      <b/>
      <i/>
      <vertAlign val="subscript"/>
      <sz val="11"/>
      <color theme="1"/>
      <name val="Calibri"/>
      <family val="2"/>
    </font>
    <font>
      <i/>
      <vertAlign val="subscript"/>
      <sz val="11"/>
      <color theme="1"/>
      <name val="Calibri"/>
      <family val="2"/>
      <scheme val="minor"/>
    </font>
    <font>
      <b/>
      <i/>
      <sz val="9"/>
      <color theme="1"/>
      <name val="Calibri"/>
      <family val="2"/>
      <scheme val="minor"/>
    </font>
    <font>
      <i/>
      <sz val="11"/>
      <color theme="1"/>
      <name val="Calibri"/>
      <family val="2"/>
    </font>
    <font>
      <i/>
      <vertAlign val="subscript"/>
      <sz val="11"/>
      <color theme="1"/>
      <name val="Calibri"/>
      <family val="2"/>
    </font>
    <font>
      <b/>
      <i/>
      <sz val="12"/>
      <color theme="1"/>
      <name val="Calibri"/>
      <family val="2"/>
      <scheme val="minor"/>
    </font>
    <font>
      <sz val="11"/>
      <name val="Calibri"/>
      <family val="2"/>
    </font>
    <font>
      <b/>
      <i/>
      <sz val="10"/>
      <color theme="1"/>
      <name val="Calibri"/>
      <family val="2"/>
    </font>
    <font>
      <b/>
      <i/>
      <vertAlign val="subscript"/>
      <sz val="10"/>
      <color theme="1"/>
      <name val="Calibri"/>
      <family val="2"/>
    </font>
    <font>
      <b/>
      <i/>
      <sz val="10"/>
      <color theme="1"/>
      <name val="Calibri"/>
      <family val="2"/>
      <scheme val="minor"/>
    </font>
    <font>
      <b/>
      <i/>
      <vertAlign val="subscript"/>
      <sz val="10"/>
      <color theme="1"/>
      <name val="Calibri"/>
      <family val="2"/>
      <scheme val="minor"/>
    </font>
    <font>
      <sz val="10"/>
      <color theme="1"/>
      <name val="Calibri"/>
      <family val="2"/>
    </font>
    <font>
      <vertAlign val="subscript"/>
      <sz val="10"/>
      <color theme="1"/>
      <name val="Calibri"/>
      <family val="2"/>
    </font>
    <font>
      <sz val="10"/>
      <name val="Calibri"/>
      <family val="2"/>
    </font>
    <font>
      <sz val="10"/>
      <color theme="1"/>
      <name val="Calibri"/>
      <family val="2"/>
      <scheme val="minor"/>
    </font>
    <font>
      <b/>
      <sz val="10"/>
      <color theme="1"/>
      <name val="Calibri"/>
      <family val="2"/>
      <scheme val="minor"/>
    </font>
    <font>
      <b/>
      <i/>
      <sz val="20"/>
      <color theme="1"/>
      <name val="Calibri"/>
      <family val="2"/>
      <scheme val="minor"/>
    </font>
    <font>
      <b/>
      <sz val="14"/>
      <color theme="1"/>
      <name val="Calibri"/>
      <family val="2"/>
      <scheme val="minor"/>
    </font>
    <font>
      <sz val="10"/>
      <name val="Arial"/>
      <family val="2"/>
    </font>
    <font>
      <i/>
      <sz val="10"/>
      <color theme="1"/>
      <name val="Calibri"/>
      <family val="2"/>
    </font>
    <font>
      <i/>
      <vertAlign val="subscript"/>
      <sz val="10"/>
      <color theme="1"/>
      <name val="Calibri"/>
      <family val="2"/>
    </font>
    <font>
      <b/>
      <i/>
      <u/>
      <sz val="10"/>
      <color theme="1"/>
      <name val="Calibri"/>
      <family val="2"/>
      <scheme val="minor"/>
    </font>
    <font>
      <i/>
      <sz val="10"/>
      <name val="Calibri"/>
      <family val="2"/>
    </font>
    <font>
      <i/>
      <vertAlign val="subscript"/>
      <sz val="10"/>
      <name val="Calibri"/>
      <family val="2"/>
    </font>
    <font>
      <vertAlign val="superscript"/>
      <sz val="11"/>
      <name val="Calibri"/>
      <family val="2"/>
    </font>
    <font>
      <b/>
      <vertAlign val="superscript"/>
      <sz val="12"/>
      <name val="Calibri"/>
      <family val="2"/>
    </font>
    <font>
      <b/>
      <vertAlign val="superscript"/>
      <sz val="9"/>
      <name val="Calibri"/>
      <family val="2"/>
    </font>
    <font>
      <b/>
      <i/>
      <vertAlign val="superscript"/>
      <sz val="12"/>
      <color theme="1"/>
      <name val="Calibri"/>
      <family val="2"/>
    </font>
    <font>
      <b/>
      <i/>
      <vertAlign val="superscript"/>
      <sz val="9"/>
      <color theme="1"/>
      <name val="Calibri"/>
      <family val="2"/>
    </font>
    <font>
      <b/>
      <i/>
      <vertAlign val="superscript"/>
      <sz val="10"/>
      <color theme="1"/>
      <name val="Calibri"/>
      <family val="2"/>
    </font>
    <font>
      <vertAlign val="superscript"/>
      <sz val="10"/>
      <color theme="1"/>
      <name val="Calibri"/>
      <family val="2"/>
    </font>
    <font>
      <u/>
      <sz val="10"/>
      <color theme="1"/>
      <name val="Calibri"/>
      <family val="2"/>
    </font>
    <font>
      <sz val="11"/>
      <color rgb="FFFF0000"/>
      <name val="Calibri"/>
      <family val="2"/>
      <scheme val="minor"/>
    </font>
    <font>
      <b/>
      <sz val="11"/>
      <color theme="1"/>
      <name val="Calibri"/>
      <family val="2"/>
      <scheme val="minor"/>
    </font>
    <font>
      <b/>
      <i/>
      <vertAlign val="subscript"/>
      <sz val="11"/>
      <color theme="1"/>
      <name val="Calibri"/>
      <family val="2"/>
      <scheme val="minor"/>
    </font>
    <font>
      <sz val="10"/>
      <color rgb="FFFF0000"/>
      <name val="Calibri"/>
      <family val="2"/>
      <scheme val="minor"/>
    </font>
    <font>
      <sz val="10"/>
      <name val="Calibri"/>
      <family val="2"/>
      <scheme val="minor"/>
    </font>
    <font>
      <b/>
      <sz val="10"/>
      <name val="Calibri"/>
      <family val="2"/>
      <scheme val="minor"/>
    </font>
    <font>
      <b/>
      <i/>
      <vertAlign val="superscript"/>
      <sz val="10"/>
      <color theme="1"/>
      <name val="Calibri"/>
      <family val="2"/>
      <scheme val="minor"/>
    </font>
    <font>
      <sz val="11"/>
      <color rgb="FFFF0000"/>
      <name val="Calibri"/>
      <family val="2"/>
    </font>
    <font>
      <sz val="9"/>
      <color indexed="81"/>
      <name val="Tahoma"/>
      <family val="2"/>
    </font>
    <font>
      <b/>
      <sz val="9"/>
      <color indexed="81"/>
      <name val="Tahoma"/>
      <family val="2"/>
    </font>
    <font>
      <b/>
      <i/>
      <u/>
      <sz val="16"/>
      <name val="Calibri"/>
      <family val="2"/>
      <scheme val="minor"/>
    </font>
    <font>
      <u/>
      <sz val="11"/>
      <name val="Calibri"/>
      <family val="2"/>
      <scheme val="minor"/>
    </font>
    <font>
      <b/>
      <i/>
      <sz val="12"/>
      <name val="Calibri"/>
      <family val="2"/>
      <scheme val="minor"/>
    </font>
    <font>
      <b/>
      <vertAlign val="subscript"/>
      <sz val="12"/>
      <name val="Calibri"/>
      <family val="2"/>
    </font>
    <font>
      <vertAlign val="superscript"/>
      <sz val="12"/>
      <name val="Calibri"/>
      <family val="2"/>
    </font>
    <font>
      <vertAlign val="superscript"/>
      <sz val="9"/>
      <name val="Calibri"/>
      <family val="2"/>
    </font>
    <font>
      <b/>
      <vertAlign val="superscript"/>
      <sz val="12"/>
      <color theme="1"/>
      <name val="Calibri"/>
      <family val="2"/>
    </font>
    <font>
      <b/>
      <vertAlign val="superscript"/>
      <sz val="9"/>
      <color theme="1"/>
      <name val="Calibri"/>
      <family val="2"/>
    </font>
    <font>
      <b/>
      <vertAlign val="subscript"/>
      <sz val="11"/>
      <color theme="1"/>
      <name val="Calibri"/>
      <family val="2"/>
    </font>
    <font>
      <u/>
      <sz val="10"/>
      <color theme="1"/>
      <name val="Calibri"/>
      <family val="2"/>
      <scheme val="minor"/>
    </font>
    <font>
      <vertAlign val="superscript"/>
      <sz val="10"/>
      <color theme="1"/>
      <name val="Calibri"/>
      <family val="2"/>
      <scheme val="minor"/>
    </font>
    <font>
      <vertAlign val="subscript"/>
      <sz val="10"/>
      <color theme="1"/>
      <name val="Calibri"/>
      <family val="2"/>
      <scheme val="minor"/>
    </font>
    <font>
      <b/>
      <u/>
      <sz val="10"/>
      <color theme="1"/>
      <name val="Calibri"/>
      <family val="2"/>
      <scheme val="minor"/>
    </font>
    <font>
      <sz val="11"/>
      <name val="Calibri"/>
      <family val="2"/>
      <scheme val="minor"/>
    </font>
    <font>
      <b/>
      <i/>
      <vertAlign val="superscript"/>
      <sz val="11"/>
      <color theme="1"/>
      <name val="Calibri"/>
      <family val="2"/>
    </font>
    <font>
      <b/>
      <i/>
      <sz val="11"/>
      <name val="Calibri"/>
      <family val="2"/>
    </font>
    <font>
      <b/>
      <i/>
      <vertAlign val="superscript"/>
      <sz val="12"/>
      <name val="Calibri"/>
      <family val="2"/>
    </font>
    <font>
      <b/>
      <i/>
      <vertAlign val="superscript"/>
      <sz val="9"/>
      <name val="Calibri"/>
      <family val="2"/>
    </font>
    <font>
      <b/>
      <i/>
      <vertAlign val="subscript"/>
      <sz val="12"/>
      <name val="Calibri"/>
      <family val="2"/>
    </font>
    <font>
      <b/>
      <i/>
      <vertAlign val="subscript"/>
      <sz val="11"/>
      <name val="Calibri"/>
      <family val="2"/>
    </font>
    <font>
      <b/>
      <i/>
      <vertAlign val="superscript"/>
      <sz val="11"/>
      <name val="Calibri"/>
      <family val="2"/>
    </font>
    <font>
      <b/>
      <i/>
      <sz val="9"/>
      <name val="Calibri"/>
      <family val="2"/>
      <scheme val="minor"/>
    </font>
    <font>
      <b/>
      <i/>
      <sz val="11"/>
      <name val="Calibri"/>
      <family val="2"/>
      <scheme val="minor"/>
    </font>
    <font>
      <b/>
      <i/>
      <vertAlign val="subscript"/>
      <sz val="16"/>
      <color theme="1"/>
      <name val="Calibri"/>
      <family val="2"/>
      <scheme val="minor"/>
    </font>
    <font>
      <b/>
      <i/>
      <u/>
      <sz val="16"/>
      <color theme="1"/>
      <name val="Calibri"/>
      <family val="2"/>
      <scheme val="minor"/>
    </font>
    <font>
      <vertAlign val="subscript"/>
      <sz val="11"/>
      <color theme="1"/>
      <name val="Calibri"/>
      <family val="2"/>
      <scheme val="minor"/>
    </font>
    <font>
      <b/>
      <u/>
      <sz val="11"/>
      <color theme="1"/>
      <name val="Calibri"/>
      <family val="2"/>
      <scheme val="minor"/>
    </font>
    <font>
      <b/>
      <sz val="11"/>
      <color rgb="FFFF0000"/>
      <name val="Calibri"/>
      <family val="2"/>
      <scheme val="minor"/>
    </font>
    <font>
      <i/>
      <sz val="10"/>
      <color theme="1"/>
      <name val="Calibri"/>
      <family val="2"/>
      <scheme val="minor"/>
    </font>
    <font>
      <i/>
      <vertAlign val="subscript"/>
      <sz val="10"/>
      <color theme="1"/>
      <name val="Calibri"/>
      <family val="2"/>
      <scheme val="minor"/>
    </font>
    <font>
      <b/>
      <sz val="12"/>
      <color theme="1"/>
      <name val="Calibri"/>
      <family val="2"/>
      <scheme val="minor"/>
    </font>
    <font>
      <i/>
      <vertAlign val="superscript"/>
      <sz val="11"/>
      <color theme="1"/>
      <name val="Calibri"/>
      <family val="2"/>
    </font>
    <font>
      <i/>
      <sz val="11"/>
      <color rgb="FFFF0000"/>
      <name val="Calibri"/>
      <family val="2"/>
    </font>
    <font>
      <sz val="10"/>
      <color theme="4"/>
      <name val="Calibri"/>
      <family val="2"/>
    </font>
    <font>
      <b/>
      <vertAlign val="subscript"/>
      <sz val="11"/>
      <name val="Calibri"/>
      <family val="2"/>
    </font>
    <font>
      <b/>
      <sz val="11"/>
      <name val="Calibri"/>
      <family val="2"/>
      <scheme val="minor"/>
    </font>
    <font>
      <b/>
      <vertAlign val="subscript"/>
      <sz val="10"/>
      <color theme="1"/>
      <name val="Calibri"/>
      <family val="2"/>
      <scheme val="minor"/>
    </font>
    <font>
      <b/>
      <vertAlign val="superscript"/>
      <sz val="10"/>
      <color theme="1"/>
      <name val="Calibri"/>
      <family val="2"/>
      <scheme val="minor"/>
    </font>
    <font>
      <sz val="12"/>
      <color theme="1"/>
      <name val="Calibri"/>
      <family val="2"/>
      <scheme val="minor"/>
    </font>
    <font>
      <b/>
      <i/>
      <sz val="10"/>
      <name val="Calibri"/>
      <family val="2"/>
      <scheme val="minor"/>
    </font>
    <font>
      <b/>
      <i/>
      <vertAlign val="subscript"/>
      <sz val="10"/>
      <name val="Calibri"/>
      <family val="2"/>
      <scheme val="minor"/>
    </font>
    <font>
      <vertAlign val="subscript"/>
      <sz val="10"/>
      <name val="Calibri"/>
      <family val="2"/>
    </font>
    <font>
      <b/>
      <i/>
      <sz val="10"/>
      <name val="Calibri"/>
      <family val="2"/>
    </font>
    <font>
      <b/>
      <i/>
      <vertAlign val="subscript"/>
      <sz val="10"/>
      <name val="Calibri"/>
      <family val="2"/>
    </font>
    <font>
      <i/>
      <sz val="11"/>
      <name val="Calibri"/>
      <family val="2"/>
      <scheme val="minor"/>
    </font>
    <font>
      <i/>
      <vertAlign val="subscript"/>
      <sz val="11"/>
      <name val="Calibri"/>
      <family val="2"/>
      <scheme val="minor"/>
    </font>
    <font>
      <b/>
      <i/>
      <sz val="14"/>
      <color theme="1"/>
      <name val="Calibri"/>
      <family val="2"/>
      <scheme val="minor"/>
    </font>
    <font>
      <b/>
      <i/>
      <sz val="11"/>
      <color rgb="FFFF0000"/>
      <name val="Calibri"/>
      <family val="2"/>
      <scheme val="minor"/>
    </font>
    <font>
      <i/>
      <sz val="11"/>
      <color theme="1"/>
      <name val="Symbol"/>
      <family val="1"/>
      <charset val="2"/>
    </font>
    <font>
      <b/>
      <sz val="10"/>
      <color theme="1"/>
      <name val="Symbol"/>
      <family val="1"/>
      <charset val="2"/>
    </font>
    <font>
      <b/>
      <i/>
      <sz val="10"/>
      <color theme="1"/>
      <name val="Symbol"/>
      <family val="1"/>
      <charset val="2"/>
    </font>
    <font>
      <i/>
      <sz val="10"/>
      <color theme="1"/>
      <name val="Symbol"/>
      <family val="1"/>
      <charset val="2"/>
    </font>
    <font>
      <i/>
      <vertAlign val="superscript"/>
      <sz val="10"/>
      <color theme="1"/>
      <name val="Calibri"/>
      <family val="2"/>
      <scheme val="minor"/>
    </font>
    <font>
      <b/>
      <i/>
      <sz val="10"/>
      <color rgb="FFFF0000"/>
      <name val="Calibri"/>
      <family val="2"/>
    </font>
    <font>
      <b/>
      <i/>
      <vertAlign val="subscript"/>
      <sz val="10"/>
      <color rgb="FFFF0000"/>
      <name val="Calibri"/>
      <family val="2"/>
    </font>
    <font>
      <i/>
      <sz val="10"/>
      <color rgb="FFFF0000"/>
      <name val="Calibri"/>
      <family val="2"/>
    </font>
    <font>
      <i/>
      <vertAlign val="subscript"/>
      <sz val="10"/>
      <color rgb="FFFF0000"/>
      <name val="Calibri"/>
      <family val="2"/>
    </font>
    <font>
      <sz val="10"/>
      <name val="Symbol"/>
      <family val="1"/>
      <charset val="2"/>
    </font>
    <font>
      <vertAlign val="superscript"/>
      <sz val="10"/>
      <name val="Calibri"/>
      <family val="2"/>
    </font>
  </fonts>
  <fills count="11">
    <fill>
      <patternFill patternType="none"/>
    </fill>
    <fill>
      <patternFill patternType="gray125"/>
    </fill>
    <fill>
      <patternFill patternType="solid">
        <fgColor rgb="FFB2ECC9"/>
        <bgColor indexed="64"/>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rgb="FF99FFCC"/>
        <bgColor indexed="64"/>
      </patternFill>
    </fill>
    <fill>
      <patternFill patternType="solid">
        <fgColor theme="1"/>
        <bgColor indexed="64"/>
      </patternFill>
    </fill>
    <fill>
      <patternFill patternType="solid">
        <fgColor theme="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0" fontId="24" fillId="0" borderId="0"/>
  </cellStyleXfs>
  <cellXfs count="1001">
    <xf numFmtId="0" fontId="0" fillId="0" borderId="0" xfId="0"/>
    <xf numFmtId="4" fontId="0" fillId="2" borderId="1" xfId="0" applyNumberFormat="1" applyFill="1" applyBorder="1" applyProtection="1">
      <protection locked="0"/>
    </xf>
    <xf numFmtId="4" fontId="0" fillId="2" borderId="1" xfId="0" applyNumberFormat="1" applyFill="1" applyBorder="1" applyAlignment="1" applyProtection="1">
      <alignment horizontal="right"/>
      <protection locked="0"/>
    </xf>
    <xf numFmtId="0" fontId="12" fillId="5" borderId="21" xfId="0" applyFont="1" applyFill="1" applyBorder="1" applyAlignment="1" applyProtection="1">
      <alignment horizontal="center" vertical="center"/>
    </xf>
    <xf numFmtId="0" fontId="12" fillId="5" borderId="6"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4" fontId="0" fillId="6" borderId="1" xfId="0" applyNumberFormat="1" applyFill="1" applyBorder="1" applyAlignment="1" applyProtection="1">
      <alignment vertical="center"/>
      <protection locked="0"/>
    </xf>
    <xf numFmtId="4" fontId="0" fillId="2" borderId="29" xfId="0" applyNumberFormat="1" applyFill="1" applyBorder="1" applyAlignment="1" applyProtection="1">
      <alignment horizontal="right"/>
      <protection locked="0"/>
    </xf>
    <xf numFmtId="4" fontId="0" fillId="6" borderId="28" xfId="0" applyNumberFormat="1" applyFill="1" applyBorder="1" applyAlignment="1" applyProtection="1">
      <alignment vertical="center"/>
      <protection locked="0"/>
    </xf>
    <xf numFmtId="4" fontId="0" fillId="7" borderId="28" xfId="0" applyNumberFormat="1" applyFill="1" applyBorder="1" applyAlignment="1" applyProtection="1">
      <alignment vertical="center"/>
      <protection locked="0"/>
    </xf>
    <xf numFmtId="4" fontId="0" fillId="6" borderId="1" xfId="0" applyNumberFormat="1" applyFill="1" applyBorder="1" applyProtection="1">
      <protection locked="0"/>
    </xf>
    <xf numFmtId="4" fontId="0" fillId="7" borderId="1" xfId="0" applyNumberFormat="1" applyFill="1" applyBorder="1" applyProtection="1">
      <protection locked="0"/>
    </xf>
    <xf numFmtId="4" fontId="0" fillId="6" borderId="1" xfId="0" applyNumberFormat="1"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4" fontId="0" fillId="7" borderId="1" xfId="0" applyNumberFormat="1" applyFill="1" applyBorder="1" applyAlignment="1" applyProtection="1">
      <alignment vertical="center"/>
      <protection locked="0"/>
    </xf>
    <xf numFmtId="4" fontId="61" fillId="6" borderId="1" xfId="0" applyNumberFormat="1" applyFont="1" applyFill="1" applyBorder="1" applyAlignment="1" applyProtection="1">
      <alignment vertical="center"/>
      <protection locked="0"/>
    </xf>
    <xf numFmtId="4" fontId="61" fillId="7" borderId="1" xfId="0" applyNumberFormat="1" applyFont="1" applyFill="1" applyBorder="1" applyAlignment="1" applyProtection="1">
      <alignment vertical="center"/>
      <protection locked="0"/>
    </xf>
    <xf numFmtId="4" fontId="0" fillId="2" borderId="3" xfId="0" applyNumberFormat="1" applyFill="1" applyBorder="1" applyProtection="1">
      <protection locked="0"/>
    </xf>
    <xf numFmtId="4" fontId="0" fillId="6" borderId="3" xfId="0" applyNumberFormat="1" applyFill="1" applyBorder="1" applyProtection="1">
      <protection locked="0"/>
    </xf>
    <xf numFmtId="0" fontId="0" fillId="4" borderId="0" xfId="0" applyFill="1" applyBorder="1" applyProtection="1">
      <protection hidden="1"/>
    </xf>
    <xf numFmtId="0" fontId="0" fillId="4" borderId="0" xfId="0" applyFill="1" applyProtection="1">
      <protection hidden="1"/>
    </xf>
    <xf numFmtId="0" fontId="0" fillId="4" borderId="19" xfId="0" applyFill="1" applyBorder="1" applyProtection="1">
      <protection hidden="1"/>
    </xf>
    <xf numFmtId="0" fontId="0" fillId="4" borderId="20" xfId="0" applyFill="1" applyBorder="1" applyProtection="1">
      <protection hidden="1"/>
    </xf>
    <xf numFmtId="0" fontId="0" fillId="4" borderId="19" xfId="0" applyFill="1" applyBorder="1" applyAlignment="1" applyProtection="1">
      <alignment horizontal="right"/>
      <protection hidden="1"/>
    </xf>
    <xf numFmtId="0" fontId="0" fillId="4" borderId="20" xfId="0" applyFill="1" applyBorder="1" applyAlignment="1" applyProtection="1">
      <protection hidden="1"/>
    </xf>
    <xf numFmtId="0" fontId="0" fillId="4" borderId="16" xfId="0" applyFill="1" applyBorder="1" applyAlignment="1" applyProtection="1">
      <alignment horizontal="right"/>
      <protection hidden="1"/>
    </xf>
    <xf numFmtId="0" fontId="0" fillId="4" borderId="17" xfId="0" applyFill="1" applyBorder="1" applyProtection="1">
      <protection hidden="1"/>
    </xf>
    <xf numFmtId="0" fontId="0" fillId="4" borderId="18" xfId="0" applyFill="1" applyBorder="1" applyProtection="1">
      <protection hidden="1"/>
    </xf>
    <xf numFmtId="4" fontId="0" fillId="2" borderId="0" xfId="0" applyNumberFormat="1" applyFill="1" applyBorder="1" applyAlignment="1" applyProtection="1">
      <protection hidden="1"/>
    </xf>
    <xf numFmtId="0" fontId="0" fillId="0" borderId="0" xfId="0" applyProtection="1">
      <protection hidden="1"/>
    </xf>
    <xf numFmtId="4" fontId="0" fillId="0" borderId="0" xfId="0" applyNumberFormat="1" applyFill="1" applyBorder="1" applyAlignment="1" applyProtection="1">
      <protection hidden="1"/>
    </xf>
    <xf numFmtId="0" fontId="20" fillId="4" borderId="0" xfId="0" applyFont="1" applyFill="1" applyProtection="1">
      <protection hidden="1"/>
    </xf>
    <xf numFmtId="0" fontId="38" fillId="4" borderId="0" xfId="0" applyFont="1" applyFill="1" applyAlignment="1" applyProtection="1">
      <alignment horizontal="center"/>
      <protection hidden="1"/>
    </xf>
    <xf numFmtId="0" fontId="22" fillId="4" borderId="0" xfId="0" applyFont="1" applyFill="1" applyBorder="1" applyAlignment="1" applyProtection="1">
      <alignment horizontal="center" vertical="center" wrapText="1"/>
      <protection hidden="1"/>
    </xf>
    <xf numFmtId="0" fontId="11" fillId="4" borderId="0" xfId="0" applyFont="1" applyFill="1" applyBorder="1" applyAlignment="1" applyProtection="1">
      <alignment horizontal="center" vertical="center" wrapText="1"/>
      <protection hidden="1"/>
    </xf>
    <xf numFmtId="0" fontId="0" fillId="4" borderId="13" xfId="0" applyFill="1" applyBorder="1" applyProtection="1">
      <protection hidden="1"/>
    </xf>
    <xf numFmtId="0" fontId="11" fillId="4" borderId="14" xfId="0" applyFont="1" applyFill="1" applyBorder="1" applyAlignment="1" applyProtection="1">
      <alignment horizontal="center" vertical="center" wrapText="1"/>
      <protection hidden="1"/>
    </xf>
    <xf numFmtId="0" fontId="11" fillId="4" borderId="15" xfId="0" applyFont="1" applyFill="1" applyBorder="1" applyAlignment="1" applyProtection="1">
      <alignment horizontal="center" vertical="center" wrapText="1"/>
      <protection hidden="1"/>
    </xf>
    <xf numFmtId="49" fontId="3" fillId="4" borderId="20" xfId="0" applyNumberFormat="1" applyFont="1" applyFill="1" applyBorder="1" applyAlignment="1" applyProtection="1">
      <alignment horizontal="center"/>
      <protection hidden="1"/>
    </xf>
    <xf numFmtId="0" fontId="3" fillId="4" borderId="20" xfId="0" applyFont="1" applyFill="1" applyBorder="1" applyAlignment="1" applyProtection="1">
      <alignment horizontal="center"/>
      <protection hidden="1"/>
    </xf>
    <xf numFmtId="0" fontId="92" fillId="0" borderId="1" xfId="0" applyFont="1" applyBorder="1" applyAlignment="1" applyProtection="1">
      <alignment horizontal="center"/>
      <protection hidden="1"/>
    </xf>
    <xf numFmtId="0" fontId="4" fillId="4" borderId="0" xfId="0" applyFont="1" applyFill="1" applyBorder="1" applyAlignment="1" applyProtection="1">
      <alignment horizontal="center"/>
      <protection hidden="1"/>
    </xf>
    <xf numFmtId="0" fontId="5" fillId="0" borderId="1" xfId="0" applyFont="1" applyBorder="1" applyAlignment="1" applyProtection="1">
      <alignment horizontal="center"/>
      <protection hidden="1"/>
    </xf>
    <xf numFmtId="0" fontId="0" fillId="4" borderId="14" xfId="0" applyFill="1" applyBorder="1" applyProtection="1">
      <protection hidden="1"/>
    </xf>
    <xf numFmtId="0" fontId="38" fillId="4" borderId="14" xfId="0" applyFont="1" applyFill="1" applyBorder="1" applyAlignment="1" applyProtection="1">
      <alignment horizontal="center"/>
      <protection hidden="1"/>
    </xf>
    <xf numFmtId="0" fontId="0" fillId="4" borderId="15" xfId="0" applyFill="1" applyBorder="1" applyProtection="1">
      <protection hidden="1"/>
    </xf>
    <xf numFmtId="0" fontId="8" fillId="0" borderId="1" xfId="0" applyFont="1" applyBorder="1" applyAlignment="1" applyProtection="1">
      <alignment horizontal="center"/>
      <protection hidden="1"/>
    </xf>
    <xf numFmtId="0" fontId="0" fillId="4" borderId="0" xfId="0" applyFill="1" applyBorder="1" applyAlignment="1" applyProtection="1">
      <alignment vertical="center"/>
      <protection hidden="1"/>
    </xf>
    <xf numFmtId="4" fontId="0" fillId="4" borderId="0" xfId="0" applyNumberFormat="1" applyFill="1" applyBorder="1" applyProtection="1">
      <protection hidden="1"/>
    </xf>
    <xf numFmtId="4" fontId="3" fillId="4" borderId="0" xfId="0" applyNumberFormat="1" applyFont="1" applyFill="1" applyBorder="1" applyProtection="1">
      <protection hidden="1"/>
    </xf>
    <xf numFmtId="0" fontId="78" fillId="4" borderId="0" xfId="0" applyFont="1" applyFill="1" applyBorder="1" applyProtection="1">
      <protection hidden="1"/>
    </xf>
    <xf numFmtId="0" fontId="9" fillId="0" borderId="1" xfId="0" applyFont="1" applyBorder="1" applyAlignment="1" applyProtection="1">
      <alignment horizontal="center" vertical="center" wrapText="1"/>
      <protection hidden="1"/>
    </xf>
    <xf numFmtId="0" fontId="80" fillId="4" borderId="1" xfId="0" applyFont="1" applyFill="1" applyBorder="1" applyAlignment="1" applyProtection="1">
      <alignment horizontal="center" vertical="center" wrapText="1"/>
      <protection hidden="1"/>
    </xf>
    <xf numFmtId="0" fontId="5" fillId="0" borderId="32" xfId="0" applyFont="1" applyFill="1" applyBorder="1" applyAlignment="1" applyProtection="1">
      <alignment horizontal="center" vertical="center" wrapText="1"/>
      <protection hidden="1"/>
    </xf>
    <xf numFmtId="0" fontId="5" fillId="0" borderId="32" xfId="0" applyFont="1" applyFill="1" applyBorder="1" applyAlignment="1" applyProtection="1">
      <alignment horizontal="center" vertical="center"/>
      <protection hidden="1"/>
    </xf>
    <xf numFmtId="0" fontId="5" fillId="0" borderId="41" xfId="0" applyFont="1" applyFill="1" applyBorder="1" applyAlignment="1" applyProtection="1">
      <alignment horizontal="center" vertical="center"/>
      <protection hidden="1"/>
    </xf>
    <xf numFmtId="0" fontId="5" fillId="4" borderId="20" xfId="0" applyFont="1" applyFill="1" applyBorder="1" applyAlignment="1" applyProtection="1">
      <alignment horizontal="center" vertical="center"/>
      <protection hidden="1"/>
    </xf>
    <xf numFmtId="17" fontId="0" fillId="0" borderId="1" xfId="0" applyNumberFormat="1" applyBorder="1" applyAlignment="1" applyProtection="1">
      <alignment vertical="center"/>
      <protection hidden="1"/>
    </xf>
    <xf numFmtId="4" fontId="0" fillId="9" borderId="1" xfId="0" applyNumberFormat="1" applyFill="1" applyBorder="1" applyAlignment="1" applyProtection="1">
      <alignment horizontal="center"/>
      <protection hidden="1"/>
    </xf>
    <xf numFmtId="0" fontId="8" fillId="0" borderId="1" xfId="0" applyFont="1" applyFill="1" applyBorder="1" applyAlignment="1" applyProtection="1">
      <alignment horizontal="center"/>
      <protection hidden="1"/>
    </xf>
    <xf numFmtId="0" fontId="8" fillId="0" borderId="29" xfId="0" applyFont="1" applyFill="1" applyBorder="1" applyAlignment="1" applyProtection="1">
      <alignment horizontal="center"/>
      <protection hidden="1"/>
    </xf>
    <xf numFmtId="0" fontId="8" fillId="4" borderId="20" xfId="0" applyFont="1" applyFill="1" applyBorder="1" applyAlignment="1" applyProtection="1">
      <alignment horizontal="center"/>
      <protection hidden="1"/>
    </xf>
    <xf numFmtId="4" fontId="0" fillId="3" borderId="1" xfId="0" applyNumberFormat="1" applyFill="1" applyBorder="1" applyAlignment="1" applyProtection="1">
      <alignment horizontal="right"/>
      <protection hidden="1"/>
    </xf>
    <xf numFmtId="4" fontId="0" fillId="4" borderId="20" xfId="0" applyNumberFormat="1" applyFill="1" applyBorder="1" applyAlignment="1" applyProtection="1">
      <alignment horizontal="right"/>
      <protection hidden="1"/>
    </xf>
    <xf numFmtId="4" fontId="0" fillId="9" borderId="1" xfId="0" applyNumberFormat="1" applyFill="1" applyBorder="1" applyAlignment="1" applyProtection="1">
      <alignment horizontal="center" vertical="center"/>
      <protection hidden="1"/>
    </xf>
    <xf numFmtId="4" fontId="38" fillId="0" borderId="1" xfId="0" applyNumberFormat="1" applyFont="1" applyFill="1" applyBorder="1" applyAlignment="1" applyProtection="1">
      <alignment horizontal="center" vertical="center"/>
      <protection hidden="1"/>
    </xf>
    <xf numFmtId="4" fontId="39" fillId="3" borderId="38" xfId="0" applyNumberFormat="1" applyFont="1" applyFill="1" applyBorder="1" applyAlignment="1" applyProtection="1">
      <alignment horizontal="right"/>
      <protection hidden="1"/>
    </xf>
    <xf numFmtId="4" fontId="39" fillId="4" borderId="20" xfId="0" applyNumberFormat="1" applyFont="1" applyFill="1" applyBorder="1" applyAlignment="1" applyProtection="1">
      <alignment horizontal="right"/>
      <protection hidden="1"/>
    </xf>
    <xf numFmtId="0" fontId="3" fillId="4" borderId="0" xfId="0" applyFont="1" applyFill="1" applyBorder="1" applyAlignment="1" applyProtection="1">
      <alignment horizontal="center"/>
      <protection hidden="1"/>
    </xf>
    <xf numFmtId="4" fontId="3" fillId="4" borderId="0" xfId="0" applyNumberFormat="1" applyFont="1" applyFill="1" applyBorder="1" applyAlignment="1" applyProtection="1">
      <alignment horizontal="right"/>
      <protection hidden="1"/>
    </xf>
    <xf numFmtId="0" fontId="5" fillId="4" borderId="1" xfId="0" applyFont="1" applyFill="1" applyBorder="1" applyAlignment="1" applyProtection="1">
      <alignment horizontal="center"/>
      <protection hidden="1"/>
    </xf>
    <xf numFmtId="0" fontId="5" fillId="4" borderId="20" xfId="0" applyFont="1" applyFill="1" applyBorder="1" applyAlignment="1" applyProtection="1">
      <alignment horizontal="center"/>
      <protection hidden="1"/>
    </xf>
    <xf numFmtId="0" fontId="0" fillId="0" borderId="0" xfId="0" applyBorder="1" applyProtection="1">
      <protection hidden="1"/>
    </xf>
    <xf numFmtId="0" fontId="4" fillId="4" borderId="0" xfId="0" applyFont="1" applyFill="1" applyBorder="1" applyAlignment="1" applyProtection="1">
      <alignment horizontal="right"/>
      <protection hidden="1"/>
    </xf>
    <xf numFmtId="4" fontId="39" fillId="3" borderId="1" xfId="0" applyNumberFormat="1" applyFont="1" applyFill="1" applyBorder="1" applyAlignment="1" applyProtection="1">
      <alignment horizontal="center"/>
      <protection hidden="1"/>
    </xf>
    <xf numFmtId="0" fontId="8" fillId="4" borderId="1" xfId="0" applyFont="1" applyFill="1" applyBorder="1" applyAlignment="1" applyProtection="1">
      <alignment horizontal="center"/>
      <protection hidden="1"/>
    </xf>
    <xf numFmtId="0" fontId="38" fillId="4" borderId="0" xfId="0" applyFont="1" applyFill="1" applyBorder="1" applyAlignment="1" applyProtection="1">
      <alignment horizontal="center"/>
      <protection hidden="1"/>
    </xf>
    <xf numFmtId="0" fontId="0" fillId="4" borderId="19" xfId="0" applyFill="1" applyBorder="1" applyAlignment="1" applyProtection="1">
      <alignment vertical="center"/>
      <protection hidden="1"/>
    </xf>
    <xf numFmtId="4" fontId="3" fillId="3" borderId="1" xfId="0" applyNumberFormat="1" applyFont="1" applyFill="1" applyBorder="1" applyProtection="1">
      <protection hidden="1"/>
    </xf>
    <xf numFmtId="0" fontId="0" fillId="4" borderId="0" xfId="0" applyFill="1" applyAlignment="1" applyProtection="1">
      <alignment vertical="center"/>
      <protection hidden="1"/>
    </xf>
    <xf numFmtId="0" fontId="0" fillId="4" borderId="20" xfId="0" applyFill="1" applyBorder="1" applyAlignment="1" applyProtection="1">
      <alignment vertical="center"/>
      <protection hidden="1"/>
    </xf>
    <xf numFmtId="0" fontId="0" fillId="4" borderId="16" xfId="0" applyFill="1" applyBorder="1" applyProtection="1">
      <protection hidden="1"/>
    </xf>
    <xf numFmtId="0" fontId="1" fillId="4" borderId="0" xfId="0" applyFont="1" applyFill="1" applyAlignment="1" applyProtection="1">
      <alignment vertical="center" wrapText="1"/>
      <protection hidden="1"/>
    </xf>
    <xf numFmtId="0" fontId="1" fillId="4" borderId="19" xfId="0" applyFont="1" applyFill="1" applyBorder="1" applyAlignment="1" applyProtection="1">
      <alignment vertical="center" wrapText="1"/>
      <protection hidden="1"/>
    </xf>
    <xf numFmtId="0" fontId="21" fillId="4" borderId="0" xfId="0" applyFont="1" applyFill="1" applyProtection="1">
      <protection hidden="1"/>
    </xf>
    <xf numFmtId="0" fontId="20" fillId="4" borderId="0" xfId="0" applyFont="1" applyFill="1" applyBorder="1" applyAlignment="1" applyProtection="1">
      <alignment wrapText="1"/>
      <protection hidden="1"/>
    </xf>
    <xf numFmtId="0" fontId="20" fillId="4" borderId="19" xfId="0" applyFont="1" applyFill="1" applyBorder="1" applyAlignment="1" applyProtection="1">
      <alignment wrapText="1"/>
      <protection hidden="1"/>
    </xf>
    <xf numFmtId="4" fontId="75" fillId="3" borderId="1" xfId="0" applyNumberFormat="1" applyFont="1" applyFill="1" applyBorder="1" applyAlignment="1" applyProtection="1">
      <alignment horizontal="center"/>
      <protection hidden="1"/>
    </xf>
    <xf numFmtId="0" fontId="12" fillId="4" borderId="0" xfId="0" applyFont="1" applyFill="1" applyBorder="1" applyAlignment="1" applyProtection="1">
      <alignment vertical="center" wrapText="1"/>
      <protection hidden="1"/>
    </xf>
    <xf numFmtId="0" fontId="12" fillId="4" borderId="19" xfId="0" applyFont="1" applyFill="1" applyBorder="1" applyAlignment="1" applyProtection="1">
      <alignment vertical="center" wrapText="1"/>
      <protection hidden="1"/>
    </xf>
    <xf numFmtId="4" fontId="0" fillId="2" borderId="0" xfId="0" applyNumberFormat="1" applyFill="1" applyBorder="1" applyAlignment="1" applyProtection="1">
      <alignment horizontal="right"/>
      <protection hidden="1"/>
    </xf>
    <xf numFmtId="0" fontId="38" fillId="4" borderId="0" xfId="0" applyFont="1" applyFill="1" applyBorder="1" applyAlignment="1" applyProtection="1">
      <alignment horizontal="center" vertical="center"/>
      <protection hidden="1"/>
    </xf>
    <xf numFmtId="0" fontId="38" fillId="4" borderId="17" xfId="0" applyFont="1" applyFill="1" applyBorder="1" applyAlignment="1" applyProtection="1">
      <alignment horizontal="center" vertical="center"/>
      <protection hidden="1"/>
    </xf>
    <xf numFmtId="0" fontId="0" fillId="4" borderId="17" xfId="0" applyFill="1" applyBorder="1" applyAlignment="1" applyProtection="1">
      <alignment vertical="center"/>
      <protection hidden="1"/>
    </xf>
    <xf numFmtId="0" fontId="61" fillId="0" borderId="0" xfId="0" applyFont="1" applyProtection="1">
      <protection hidden="1"/>
    </xf>
    <xf numFmtId="0" fontId="38" fillId="0" borderId="0" xfId="0" applyFont="1" applyProtection="1">
      <protection hidden="1"/>
    </xf>
    <xf numFmtId="0" fontId="2" fillId="0" borderId="0" xfId="0" applyFont="1" applyAlignment="1" applyProtection="1">
      <alignment vertical="center"/>
      <protection hidden="1"/>
    </xf>
    <xf numFmtId="0" fontId="11"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protection hidden="1"/>
    </xf>
    <xf numFmtId="0" fontId="3" fillId="0" borderId="0" xfId="0" applyFont="1" applyBorder="1" applyAlignment="1" applyProtection="1">
      <alignment horizontal="center"/>
      <protection hidden="1"/>
    </xf>
    <xf numFmtId="0" fontId="0" fillId="0" borderId="19" xfId="0" applyBorder="1" applyProtection="1">
      <protection hidden="1"/>
    </xf>
    <xf numFmtId="0" fontId="0" fillId="0" borderId="20" xfId="0" applyBorder="1" applyProtection="1">
      <protection hidden="1"/>
    </xf>
    <xf numFmtId="0" fontId="9" fillId="0" borderId="1" xfId="0" applyFont="1" applyBorder="1" applyAlignment="1" applyProtection="1">
      <alignment horizontal="center"/>
      <protection hidden="1"/>
    </xf>
    <xf numFmtId="4" fontId="0" fillId="0" borderId="20" xfId="0" applyNumberFormat="1" applyBorder="1" applyProtection="1">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protection hidden="1"/>
    </xf>
    <xf numFmtId="4" fontId="3" fillId="3" borderId="1" xfId="0" applyNumberFormat="1" applyFont="1" applyFill="1" applyBorder="1" applyAlignment="1" applyProtection="1">
      <alignment horizontal="right"/>
      <protection hidden="1"/>
    </xf>
    <xf numFmtId="0" fontId="0" fillId="0" borderId="13" xfId="0" applyBorder="1" applyProtection="1">
      <protection hidden="1"/>
    </xf>
    <xf numFmtId="0" fontId="0" fillId="0" borderId="14" xfId="0" applyBorder="1" applyProtection="1">
      <protection hidden="1"/>
    </xf>
    <xf numFmtId="0" fontId="61" fillId="0" borderId="14" xfId="0" applyFont="1" applyBorder="1" applyProtection="1">
      <protection hidden="1"/>
    </xf>
    <xf numFmtId="0" fontId="0" fillId="0" borderId="15" xfId="0" applyBorder="1" applyProtection="1">
      <protection hidden="1"/>
    </xf>
    <xf numFmtId="0" fontId="0" fillId="0" borderId="16" xfId="0" applyBorder="1" applyProtection="1">
      <protection hidden="1"/>
    </xf>
    <xf numFmtId="0" fontId="3" fillId="0" borderId="17" xfId="0" applyFont="1" applyBorder="1" applyAlignment="1" applyProtection="1">
      <alignment horizontal="center"/>
      <protection hidden="1"/>
    </xf>
    <xf numFmtId="4" fontId="3" fillId="0" borderId="17" xfId="0" applyNumberFormat="1" applyFont="1" applyBorder="1" applyAlignment="1" applyProtection="1">
      <alignment horizontal="right"/>
      <protection hidden="1"/>
    </xf>
    <xf numFmtId="0" fontId="0" fillId="0" borderId="17" xfId="0" applyBorder="1" applyProtection="1">
      <protection hidden="1"/>
    </xf>
    <xf numFmtId="0" fontId="0" fillId="0" borderId="18" xfId="0" applyBorder="1" applyProtection="1">
      <protection hidden="1"/>
    </xf>
    <xf numFmtId="0" fontId="49" fillId="4" borderId="0" xfId="0" applyFont="1" applyFill="1" applyBorder="1" applyAlignment="1" applyProtection="1">
      <protection hidden="1"/>
    </xf>
    <xf numFmtId="0" fontId="61" fillId="0" borderId="0" xfId="0" applyFont="1" applyBorder="1" applyAlignment="1" applyProtection="1">
      <alignment vertical="top"/>
      <protection hidden="1"/>
    </xf>
    <xf numFmtId="4" fontId="3" fillId="0" borderId="0" xfId="0" applyNumberFormat="1" applyFont="1" applyBorder="1" applyAlignment="1" applyProtection="1">
      <alignment horizontal="right"/>
      <protection hidden="1"/>
    </xf>
    <xf numFmtId="0" fontId="61" fillId="0" borderId="0" xfId="0" applyFont="1" applyBorder="1" applyProtection="1">
      <protection hidden="1"/>
    </xf>
    <xf numFmtId="0" fontId="11" fillId="0" borderId="0" xfId="0" applyFont="1" applyBorder="1" applyAlignment="1" applyProtection="1">
      <alignment horizontal="center"/>
      <protection hidden="1"/>
    </xf>
    <xf numFmtId="0" fontId="38" fillId="0" borderId="1" xfId="0" applyFont="1" applyBorder="1" applyAlignment="1" applyProtection="1">
      <alignment horizontal="center"/>
      <protection hidden="1"/>
    </xf>
    <xf numFmtId="0" fontId="63" fillId="0" borderId="1" xfId="0" applyFont="1" applyBorder="1" applyAlignment="1" applyProtection="1">
      <alignment horizontal="center" vertical="center" wrapText="1"/>
      <protection hidden="1"/>
    </xf>
    <xf numFmtId="0" fontId="5" fillId="0" borderId="29"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hidden="1"/>
    </xf>
    <xf numFmtId="0" fontId="45" fillId="4" borderId="1" xfId="0" applyFont="1" applyFill="1" applyBorder="1" applyAlignment="1" applyProtection="1">
      <alignment horizontal="center" vertical="center" wrapText="1"/>
      <protection hidden="1"/>
    </xf>
    <xf numFmtId="0" fontId="61" fillId="0" borderId="19" xfId="0" applyFont="1" applyBorder="1" applyProtection="1">
      <protection hidden="1"/>
    </xf>
    <xf numFmtId="0" fontId="12" fillId="5" borderId="21" xfId="0" applyFont="1" applyFill="1" applyBorder="1" applyAlignment="1" applyProtection="1">
      <alignment horizontal="center" vertical="center"/>
      <protection hidden="1"/>
    </xf>
    <xf numFmtId="0" fontId="12" fillId="5" borderId="6"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0" fontId="12" fillId="5" borderId="23" xfId="0" applyFont="1" applyFill="1" applyBorder="1" applyAlignment="1" applyProtection="1">
      <alignment horizontal="center" vertical="center"/>
      <protection hidden="1"/>
    </xf>
    <xf numFmtId="17" fontId="61" fillId="0" borderId="1" xfId="0" applyNumberFormat="1" applyFont="1" applyBorder="1" applyAlignment="1" applyProtection="1">
      <alignment vertical="center"/>
      <protection hidden="1"/>
    </xf>
    <xf numFmtId="4" fontId="61" fillId="9" borderId="1" xfId="0" applyNumberFormat="1" applyFont="1" applyFill="1" applyBorder="1" applyAlignment="1" applyProtection="1">
      <protection hidden="1"/>
    </xf>
    <xf numFmtId="0" fontId="61" fillId="0" borderId="20" xfId="0" applyFont="1" applyBorder="1" applyProtection="1">
      <protection hidden="1"/>
    </xf>
    <xf numFmtId="4" fontId="61" fillId="9" borderId="1" xfId="0" applyNumberFormat="1" applyFont="1" applyFill="1" applyBorder="1" applyAlignment="1" applyProtection="1">
      <alignment horizontal="center" vertical="center"/>
      <protection hidden="1"/>
    </xf>
    <xf numFmtId="0" fontId="21" fillId="0" borderId="0" xfId="0" applyFont="1" applyProtection="1">
      <protection hidden="1"/>
    </xf>
    <xf numFmtId="0" fontId="20" fillId="0" borderId="0" xfId="0" applyFont="1" applyProtection="1">
      <protection hidden="1"/>
    </xf>
    <xf numFmtId="0" fontId="13" fillId="10" borderId="3" xfId="0" applyFont="1" applyFill="1" applyBorder="1" applyAlignment="1" applyProtection="1">
      <alignment horizontal="center" vertical="center"/>
      <protection hidden="1"/>
    </xf>
    <xf numFmtId="4" fontId="0" fillId="6" borderId="0" xfId="0" applyNumberFormat="1" applyFill="1" applyBorder="1" applyAlignment="1" applyProtection="1">
      <alignment vertical="center"/>
      <protection hidden="1"/>
    </xf>
    <xf numFmtId="0" fontId="13" fillId="10" borderId="3" xfId="0" applyFont="1" applyFill="1" applyBorder="1" applyAlignment="1" applyProtection="1">
      <alignment horizontal="center" vertical="center" wrapText="1"/>
      <protection hidden="1"/>
    </xf>
    <xf numFmtId="0" fontId="61" fillId="0" borderId="17" xfId="0" applyFont="1" applyBorder="1" applyProtection="1">
      <protection hidden="1"/>
    </xf>
    <xf numFmtId="0" fontId="60" fillId="4" borderId="0" xfId="0" applyFont="1" applyFill="1" applyBorder="1" applyAlignment="1" applyProtection="1">
      <alignment vertical="center"/>
      <protection hidden="1"/>
    </xf>
    <xf numFmtId="0" fontId="0" fillId="0" borderId="9" xfId="0" applyBorder="1" applyProtection="1">
      <protection hidden="1"/>
    </xf>
    <xf numFmtId="0" fontId="0" fillId="0" borderId="10" xfId="0" applyBorder="1" applyProtection="1">
      <protection hidden="1"/>
    </xf>
    <xf numFmtId="0" fontId="42" fillId="0" borderId="0" xfId="0" applyFont="1" applyProtection="1">
      <protection hidden="1"/>
    </xf>
    <xf numFmtId="0" fontId="41" fillId="0" borderId="0" xfId="0" applyFont="1" applyProtection="1">
      <protection hidden="1"/>
    </xf>
    <xf numFmtId="0" fontId="87" fillId="10" borderId="1" xfId="0" applyFont="1" applyFill="1" applyBorder="1" applyAlignment="1" applyProtection="1">
      <alignment horizontal="center" vertical="center"/>
      <protection hidden="1"/>
    </xf>
    <xf numFmtId="0" fontId="90" fillId="10" borderId="1" xfId="0" applyFont="1" applyFill="1" applyBorder="1" applyAlignment="1" applyProtection="1">
      <alignment horizontal="center" vertical="center"/>
      <protection hidden="1"/>
    </xf>
    <xf numFmtId="0" fontId="13" fillId="10" borderId="1" xfId="0" applyFont="1" applyFill="1" applyBorder="1" applyAlignment="1" applyProtection="1">
      <alignment horizontal="center" vertical="center"/>
      <protection hidden="1"/>
    </xf>
    <xf numFmtId="0" fontId="90" fillId="10" borderId="1" xfId="0" applyFont="1" applyFill="1" applyBorder="1" applyAlignment="1" applyProtection="1">
      <alignment horizontal="center" vertical="center" wrapText="1"/>
      <protection hidden="1"/>
    </xf>
    <xf numFmtId="0" fontId="0" fillId="0" borderId="40" xfId="0" applyBorder="1" applyProtection="1">
      <protection hidden="1"/>
    </xf>
    <xf numFmtId="0" fontId="63" fillId="0" borderId="29" xfId="0" applyFont="1" applyBorder="1" applyAlignment="1" applyProtection="1">
      <alignment horizontal="center" vertical="center" wrapText="1"/>
      <protection hidden="1"/>
    </xf>
    <xf numFmtId="0" fontId="1" fillId="0" borderId="1" xfId="0" applyFont="1" applyBorder="1" applyAlignment="1" applyProtection="1">
      <alignment horizontal="center" vertical="center" wrapText="1"/>
      <protection hidden="1"/>
    </xf>
    <xf numFmtId="0" fontId="38" fillId="0" borderId="19" xfId="0" applyFont="1" applyBorder="1" applyProtection="1">
      <protection hidden="1"/>
    </xf>
    <xf numFmtId="0" fontId="38" fillId="0" borderId="20" xfId="0" applyFont="1" applyBorder="1" applyProtection="1">
      <protection hidden="1"/>
    </xf>
    <xf numFmtId="0" fontId="39" fillId="4" borderId="20" xfId="0" applyFont="1" applyFill="1" applyBorder="1" applyAlignment="1" applyProtection="1">
      <alignment horizontal="center" vertical="center"/>
      <protection hidden="1"/>
    </xf>
    <xf numFmtId="17" fontId="0" fillId="0" borderId="3" xfId="0" applyNumberFormat="1" applyBorder="1" applyAlignment="1" applyProtection="1">
      <alignment horizontal="center"/>
      <protection hidden="1"/>
    </xf>
    <xf numFmtId="17" fontId="0" fillId="0" borderId="1" xfId="0" applyNumberFormat="1" applyBorder="1" applyProtection="1">
      <protection hidden="1"/>
    </xf>
    <xf numFmtId="4" fontId="0" fillId="9" borderId="1" xfId="0" applyNumberFormat="1" applyFill="1" applyBorder="1" applyProtection="1">
      <protection hidden="1"/>
    </xf>
    <xf numFmtId="4" fontId="0" fillId="3" borderId="1" xfId="0" applyNumberFormat="1" applyFill="1" applyBorder="1" applyProtection="1">
      <protection hidden="1"/>
    </xf>
    <xf numFmtId="0" fontId="38" fillId="4" borderId="0" xfId="0" applyFont="1" applyFill="1" applyBorder="1" applyAlignment="1" applyProtection="1">
      <protection hidden="1"/>
    </xf>
    <xf numFmtId="4" fontId="75" fillId="3" borderId="1" xfId="0" applyNumberFormat="1" applyFont="1" applyFill="1" applyBorder="1" applyProtection="1">
      <protection hidden="1"/>
    </xf>
    <xf numFmtId="0" fontId="0" fillId="8" borderId="7" xfId="0" applyFill="1" applyBorder="1" applyProtection="1">
      <protection hidden="1"/>
    </xf>
    <xf numFmtId="4" fontId="0" fillId="6" borderId="2" xfId="0" applyNumberFormat="1" applyFill="1" applyBorder="1" applyProtection="1">
      <protection hidden="1"/>
    </xf>
    <xf numFmtId="0" fontId="0" fillId="7" borderId="6" xfId="0" applyFill="1" applyBorder="1" applyProtection="1">
      <protection hidden="1"/>
    </xf>
    <xf numFmtId="0" fontId="74" fillId="4" borderId="0" xfId="0" applyFont="1" applyFill="1" applyBorder="1" applyAlignment="1" applyProtection="1">
      <alignment vertical="center"/>
      <protection hidden="1"/>
    </xf>
    <xf numFmtId="0" fontId="0" fillId="4" borderId="17" xfId="0" applyFill="1" applyBorder="1" applyAlignment="1" applyProtection="1">
      <protection hidden="1"/>
    </xf>
    <xf numFmtId="0" fontId="0" fillId="4" borderId="14" xfId="0" applyFill="1" applyBorder="1" applyAlignment="1" applyProtection="1">
      <protection hidden="1"/>
    </xf>
    <xf numFmtId="0" fontId="81" fillId="4" borderId="0" xfId="0" applyFont="1" applyFill="1" applyBorder="1" applyAlignment="1" applyProtection="1">
      <alignment horizontal="left" vertical="center" wrapText="1"/>
      <protection hidden="1"/>
    </xf>
    <xf numFmtId="17" fontId="0" fillId="0" borderId="1" xfId="0" applyNumberFormat="1" applyBorder="1" applyAlignment="1" applyProtection="1">
      <alignment horizontal="right" vertical="center"/>
      <protection hidden="1"/>
    </xf>
    <xf numFmtId="0" fontId="39" fillId="4" borderId="0" xfId="0" applyFont="1" applyFill="1" applyBorder="1" applyAlignment="1" applyProtection="1">
      <alignment horizontal="right"/>
      <protection hidden="1"/>
    </xf>
    <xf numFmtId="0" fontId="38" fillId="4" borderId="17" xfId="0" applyFont="1" applyFill="1" applyBorder="1" applyAlignment="1" applyProtection="1">
      <alignment horizontal="center"/>
      <protection hidden="1"/>
    </xf>
    <xf numFmtId="0" fontId="2" fillId="4" borderId="0" xfId="0" applyFont="1" applyFill="1" applyBorder="1" applyAlignment="1" applyProtection="1">
      <alignment vertical="center"/>
      <protection hidden="1"/>
    </xf>
    <xf numFmtId="0" fontId="38" fillId="4" borderId="0" xfId="0" applyFont="1" applyFill="1" applyBorder="1" applyProtection="1">
      <protection hidden="1"/>
    </xf>
    <xf numFmtId="0" fontId="75" fillId="4" borderId="0" xfId="0" applyFont="1" applyFill="1" applyBorder="1" applyProtection="1">
      <protection hidden="1"/>
    </xf>
    <xf numFmtId="0" fontId="0" fillId="4" borderId="1" xfId="0" applyFill="1" applyBorder="1" applyAlignment="1" applyProtection="1">
      <alignment horizontal="right" vertical="center"/>
      <protection hidden="1"/>
    </xf>
    <xf numFmtId="4" fontId="39" fillId="4" borderId="0" xfId="0" applyNumberFormat="1" applyFont="1" applyFill="1" applyBorder="1" applyProtection="1">
      <protection hidden="1"/>
    </xf>
    <xf numFmtId="0" fontId="80" fillId="2" borderId="1" xfId="0" applyFont="1" applyFill="1" applyBorder="1" applyAlignment="1" applyProtection="1">
      <alignment horizontal="center" vertical="center" wrapText="1"/>
      <protection hidden="1"/>
    </xf>
    <xf numFmtId="0" fontId="63" fillId="4" borderId="0" xfId="0" applyFont="1" applyFill="1" applyBorder="1" applyAlignment="1" applyProtection="1">
      <alignment horizontal="center"/>
      <protection hidden="1"/>
    </xf>
    <xf numFmtId="0" fontId="69" fillId="4" borderId="0" xfId="0" applyFont="1" applyFill="1" applyBorder="1" applyAlignment="1" applyProtection="1">
      <alignment horizontal="center"/>
      <protection hidden="1"/>
    </xf>
    <xf numFmtId="4" fontId="70" fillId="4" borderId="0" xfId="0" applyNumberFormat="1" applyFont="1" applyFill="1" applyBorder="1" applyProtection="1">
      <protection hidden="1"/>
    </xf>
    <xf numFmtId="4" fontId="3" fillId="3" borderId="1" xfId="0" applyNumberFormat="1" applyFont="1" applyFill="1" applyBorder="1" applyAlignment="1" applyProtection="1">
      <alignment vertical="center"/>
      <protection hidden="1"/>
    </xf>
    <xf numFmtId="4" fontId="39" fillId="4" borderId="0" xfId="0" applyNumberFormat="1" applyFont="1" applyFill="1" applyBorder="1" applyAlignment="1" applyProtection="1">
      <alignment horizontal="center"/>
      <protection hidden="1"/>
    </xf>
    <xf numFmtId="4" fontId="75" fillId="4" borderId="0" xfId="0" applyNumberFormat="1" applyFont="1" applyFill="1" applyBorder="1" applyAlignment="1" applyProtection="1">
      <alignment horizontal="center"/>
      <protection hidden="1"/>
    </xf>
    <xf numFmtId="0" fontId="38" fillId="4" borderId="0" xfId="0" applyFont="1" applyFill="1" applyProtection="1">
      <protection hidden="1"/>
    </xf>
    <xf numFmtId="0" fontId="38" fillId="4" borderId="14" xfId="0" applyFont="1" applyFill="1" applyBorder="1" applyProtection="1">
      <protection hidden="1"/>
    </xf>
    <xf numFmtId="0" fontId="38" fillId="4" borderId="17" xfId="0" applyFont="1" applyFill="1" applyBorder="1" applyProtection="1">
      <protection hidden="1"/>
    </xf>
    <xf numFmtId="4" fontId="38" fillId="9" borderId="1" xfId="0" applyNumberFormat="1" applyFont="1" applyFill="1" applyBorder="1" applyAlignment="1" applyProtection="1">
      <alignment horizontal="center"/>
      <protection hidden="1"/>
    </xf>
    <xf numFmtId="0" fontId="5" fillId="4" borderId="0" xfId="0" applyFont="1" applyFill="1" applyBorder="1" applyAlignment="1" applyProtection="1">
      <alignment horizontal="center"/>
      <protection hidden="1"/>
    </xf>
    <xf numFmtId="0" fontId="8" fillId="4" borderId="0" xfId="0" applyFont="1" applyFill="1" applyBorder="1" applyAlignment="1" applyProtection="1">
      <alignment horizontal="center"/>
      <protection hidden="1"/>
    </xf>
    <xf numFmtId="0" fontId="3" fillId="4" borderId="17" xfId="0" applyFont="1" applyFill="1" applyBorder="1" applyAlignment="1" applyProtection="1">
      <alignment horizontal="center"/>
      <protection hidden="1"/>
    </xf>
    <xf numFmtId="4" fontId="3" fillId="4" borderId="17" xfId="0" applyNumberFormat="1" applyFont="1" applyFill="1" applyBorder="1" applyAlignment="1" applyProtection="1">
      <alignment horizontal="right"/>
      <protection hidden="1"/>
    </xf>
    <xf numFmtId="0" fontId="92" fillId="0" borderId="1" xfId="0" applyFont="1" applyBorder="1" applyAlignment="1" applyProtection="1">
      <alignment horizontal="center" vertical="center"/>
      <protection hidden="1"/>
    </xf>
    <xf numFmtId="0" fontId="4" fillId="4" borderId="0" xfId="0" applyFont="1" applyFill="1" applyBorder="1" applyAlignment="1" applyProtection="1">
      <alignment horizontal="center" vertical="center"/>
      <protection hidden="1"/>
    </xf>
    <xf numFmtId="0" fontId="94" fillId="4" borderId="0" xfId="0" applyFont="1" applyFill="1" applyAlignment="1" applyProtection="1">
      <alignment vertical="center"/>
      <protection hidden="1"/>
    </xf>
    <xf numFmtId="0" fontId="94" fillId="4" borderId="0" xfId="0" applyFont="1" applyFill="1" applyBorder="1" applyAlignment="1" applyProtection="1">
      <alignment vertical="center"/>
      <protection hidden="1"/>
    </xf>
    <xf numFmtId="0" fontId="38" fillId="0" borderId="16" xfId="0" applyFont="1" applyBorder="1" applyProtection="1">
      <protection hidden="1"/>
    </xf>
    <xf numFmtId="0" fontId="21" fillId="4" borderId="0" xfId="0" applyFont="1" applyFill="1" applyBorder="1" applyProtection="1">
      <protection hidden="1"/>
    </xf>
    <xf numFmtId="0" fontId="69" fillId="4" borderId="17" xfId="0" applyFont="1" applyFill="1" applyBorder="1" applyAlignment="1" applyProtection="1">
      <alignment horizontal="center"/>
      <protection hidden="1"/>
    </xf>
    <xf numFmtId="0" fontId="8" fillId="4" borderId="18" xfId="0" applyFont="1" applyFill="1" applyBorder="1" applyAlignment="1" applyProtection="1">
      <alignment horizontal="center"/>
      <protection hidden="1"/>
    </xf>
    <xf numFmtId="0" fontId="12" fillId="0" borderId="0" xfId="0" applyFont="1" applyBorder="1" applyAlignment="1" applyProtection="1">
      <alignment horizontal="center" vertical="center" wrapText="1"/>
      <protection hidden="1"/>
    </xf>
    <xf numFmtId="0" fontId="38" fillId="4" borderId="19" xfId="0" applyFont="1" applyFill="1" applyBorder="1" applyProtection="1">
      <protection hidden="1"/>
    </xf>
    <xf numFmtId="0" fontId="95" fillId="4" borderId="0" xfId="0" applyFont="1" applyFill="1" applyBorder="1" applyAlignment="1" applyProtection="1">
      <alignment horizontal="center"/>
      <protection hidden="1"/>
    </xf>
    <xf numFmtId="4" fontId="95" fillId="4" borderId="0" xfId="0" applyNumberFormat="1" applyFont="1" applyFill="1" applyBorder="1" applyAlignment="1" applyProtection="1">
      <alignment horizontal="right"/>
      <protection hidden="1"/>
    </xf>
    <xf numFmtId="0" fontId="61" fillId="4" borderId="18" xfId="0" applyFont="1" applyFill="1" applyBorder="1" applyProtection="1">
      <protection hidden="1"/>
    </xf>
    <xf numFmtId="0" fontId="80" fillId="4" borderId="3" xfId="0" applyFont="1" applyFill="1" applyBorder="1" applyAlignment="1" applyProtection="1">
      <alignment horizontal="center" vertical="center" wrapText="1"/>
      <protection hidden="1"/>
    </xf>
    <xf numFmtId="4" fontId="61" fillId="2" borderId="1" xfId="0" applyNumberFormat="1" applyFont="1" applyFill="1" applyBorder="1" applyAlignment="1" applyProtection="1">
      <alignment horizontal="right" vertical="center"/>
      <protection locked="0"/>
    </xf>
    <xf numFmtId="4" fontId="61" fillId="2" borderId="29" xfId="0" applyNumberFormat="1" applyFont="1" applyFill="1" applyBorder="1" applyAlignment="1" applyProtection="1">
      <alignment horizontal="right" vertical="center"/>
      <protection locked="0"/>
    </xf>
    <xf numFmtId="4" fontId="70" fillId="3" borderId="1" xfId="0" applyNumberFormat="1" applyFont="1" applyFill="1" applyBorder="1" applyAlignment="1" applyProtection="1">
      <alignment horizontal="right" vertical="center"/>
      <protection hidden="1"/>
    </xf>
    <xf numFmtId="4" fontId="70" fillId="3" borderId="29" xfId="0" applyNumberFormat="1" applyFont="1" applyFill="1" applyBorder="1" applyAlignment="1" applyProtection="1">
      <alignment horizontal="right" vertical="center"/>
      <protection hidden="1"/>
    </xf>
    <xf numFmtId="17" fontId="0" fillId="0" borderId="3" xfId="0" applyNumberFormat="1" applyBorder="1" applyAlignment="1" applyProtection="1">
      <alignment vertical="center"/>
      <protection hidden="1"/>
    </xf>
    <xf numFmtId="0" fontId="0" fillId="4" borderId="9" xfId="0" applyFill="1" applyBorder="1" applyProtection="1">
      <protection hidden="1"/>
    </xf>
    <xf numFmtId="0" fontId="0" fillId="4" borderId="10" xfId="0" applyFill="1" applyBorder="1" applyProtection="1">
      <protection hidden="1"/>
    </xf>
    <xf numFmtId="0" fontId="0" fillId="4" borderId="8" xfId="0" applyFill="1" applyBorder="1" applyProtection="1">
      <protection hidden="1"/>
    </xf>
    <xf numFmtId="0" fontId="101" fillId="10" borderId="1" xfId="0" applyFont="1" applyFill="1" applyBorder="1" applyAlignment="1" applyProtection="1">
      <alignment horizontal="center" vertical="center" wrapText="1"/>
      <protection hidden="1"/>
    </xf>
    <xf numFmtId="0" fontId="13" fillId="10" borderId="1" xfId="0" applyFont="1" applyFill="1" applyBorder="1" applyAlignment="1" applyProtection="1">
      <alignment horizontal="center" vertical="center" wrapText="1"/>
      <protection hidden="1"/>
    </xf>
    <xf numFmtId="4" fontId="0" fillId="2" borderId="0" xfId="0" applyNumberFormat="1" applyFill="1" applyBorder="1" applyAlignment="1" applyProtection="1">
      <alignment horizontal="right" vertical="center"/>
      <protection hidden="1"/>
    </xf>
    <xf numFmtId="0" fontId="80" fillId="4" borderId="0" xfId="0" applyFont="1" applyFill="1" applyBorder="1" applyAlignment="1" applyProtection="1">
      <alignment horizontal="center" vertical="center" wrapText="1"/>
      <protection hidden="1"/>
    </xf>
    <xf numFmtId="0" fontId="9" fillId="0" borderId="20" xfId="0" applyFont="1" applyBorder="1" applyAlignment="1" applyProtection="1">
      <alignment horizontal="center" vertical="center" wrapText="1"/>
      <protection hidden="1"/>
    </xf>
    <xf numFmtId="4" fontId="39" fillId="4" borderId="20" xfId="0" applyNumberFormat="1" applyFont="1" applyFill="1" applyBorder="1" applyProtection="1">
      <protection hidden="1"/>
    </xf>
    <xf numFmtId="0" fontId="61" fillId="0" borderId="2" xfId="0" applyFont="1" applyBorder="1" applyProtection="1">
      <protection hidden="1"/>
    </xf>
    <xf numFmtId="0" fontId="12" fillId="0" borderId="3" xfId="0" applyFont="1" applyBorder="1" applyAlignment="1" applyProtection="1">
      <alignment horizontal="center" vertical="center" wrapText="1"/>
      <protection hidden="1"/>
    </xf>
    <xf numFmtId="4" fontId="0" fillId="2" borderId="1" xfId="0" applyNumberFormat="1" applyFill="1" applyBorder="1" applyAlignment="1" applyProtection="1">
      <alignment vertical="center"/>
      <protection locked="0"/>
    </xf>
    <xf numFmtId="4" fontId="0" fillId="2" borderId="1" xfId="0" applyNumberFormat="1" applyFill="1" applyBorder="1" applyAlignment="1" applyProtection="1">
      <alignment horizontal="right" vertical="center"/>
      <protection locked="0"/>
    </xf>
    <xf numFmtId="0" fontId="38" fillId="4" borderId="0" xfId="0" applyFont="1" applyFill="1" applyBorder="1" applyAlignment="1" applyProtection="1">
      <alignment vertical="center"/>
      <protection hidden="1"/>
    </xf>
    <xf numFmtId="0" fontId="38" fillId="4" borderId="0" xfId="0" applyFont="1" applyFill="1" applyAlignment="1" applyProtection="1">
      <alignment vertical="center"/>
      <protection hidden="1"/>
    </xf>
    <xf numFmtId="0" fontId="0" fillId="4" borderId="13" xfId="0" applyFill="1" applyBorder="1" applyAlignment="1" applyProtection="1">
      <alignment vertical="center"/>
      <protection hidden="1"/>
    </xf>
    <xf numFmtId="0" fontId="0" fillId="4" borderId="14" xfId="0" applyFill="1" applyBorder="1" applyAlignment="1" applyProtection="1">
      <alignment vertical="center"/>
      <protection hidden="1"/>
    </xf>
    <xf numFmtId="0" fontId="38" fillId="4" borderId="14" xfId="0" applyFont="1" applyFill="1" applyBorder="1" applyAlignment="1" applyProtection="1">
      <alignment horizontal="center" vertical="center"/>
      <protection hidden="1"/>
    </xf>
    <xf numFmtId="0" fontId="0" fillId="4" borderId="15" xfId="0" applyFill="1" applyBorder="1" applyAlignment="1" applyProtection="1">
      <alignment vertical="center"/>
      <protection hidden="1"/>
    </xf>
    <xf numFmtId="0" fontId="38" fillId="0" borderId="0" xfId="0" applyFont="1" applyBorder="1" applyAlignment="1" applyProtection="1">
      <alignment vertical="center"/>
      <protection hidden="1"/>
    </xf>
    <xf numFmtId="0" fontId="61" fillId="0" borderId="20" xfId="0" applyFont="1" applyBorder="1" applyAlignment="1" applyProtection="1">
      <alignment vertical="center"/>
      <protection hidden="1"/>
    </xf>
    <xf numFmtId="0" fontId="39" fillId="4" borderId="0" xfId="0" applyFont="1" applyFill="1" applyBorder="1" applyAlignment="1" applyProtection="1">
      <alignment horizontal="right" vertical="center"/>
      <protection hidden="1"/>
    </xf>
    <xf numFmtId="4" fontId="39" fillId="4" borderId="0" xfId="0" applyNumberFormat="1" applyFont="1" applyFill="1" applyBorder="1" applyAlignment="1" applyProtection="1">
      <alignment vertical="center"/>
      <protection hidden="1"/>
    </xf>
    <xf numFmtId="4" fontId="39" fillId="4" borderId="20" xfId="0" applyNumberFormat="1" applyFont="1" applyFill="1" applyBorder="1" applyAlignment="1" applyProtection="1">
      <alignment vertical="center"/>
      <protection hidden="1"/>
    </xf>
    <xf numFmtId="0" fontId="75" fillId="4" borderId="0" xfId="0" applyFont="1" applyFill="1" applyBorder="1" applyAlignment="1" applyProtection="1">
      <alignment vertical="center"/>
      <protection hidden="1"/>
    </xf>
    <xf numFmtId="0" fontId="0" fillId="4" borderId="16" xfId="0" applyFill="1" applyBorder="1" applyAlignment="1" applyProtection="1">
      <alignment vertical="center"/>
      <protection hidden="1"/>
    </xf>
    <xf numFmtId="0" fontId="0" fillId="4" borderId="18" xfId="0" applyFill="1" applyBorder="1" applyAlignment="1" applyProtection="1">
      <alignment vertical="center"/>
      <protection hidden="1"/>
    </xf>
    <xf numFmtId="0" fontId="38" fillId="4" borderId="0" xfId="0" applyFont="1" applyFill="1" applyAlignment="1" applyProtection="1">
      <alignment horizontal="center" vertical="center"/>
      <protection hidden="1"/>
    </xf>
    <xf numFmtId="0" fontId="21" fillId="4" borderId="0" xfId="0" applyFont="1" applyFill="1" applyAlignment="1" applyProtection="1">
      <alignment vertical="center"/>
      <protection hidden="1"/>
    </xf>
    <xf numFmtId="0" fontId="0" fillId="0" borderId="0" xfId="0" applyAlignment="1" applyProtection="1">
      <alignment vertical="center"/>
      <protection hidden="1"/>
    </xf>
    <xf numFmtId="0" fontId="4" fillId="0" borderId="0" xfId="0"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0" borderId="19" xfId="0" applyBorder="1" applyAlignment="1" applyProtection="1">
      <alignment vertical="center"/>
      <protection hidden="1"/>
    </xf>
    <xf numFmtId="0" fontId="0" fillId="0" borderId="20" xfId="0" applyBorder="1" applyAlignment="1" applyProtection="1">
      <alignment vertical="center"/>
      <protection hidden="1"/>
    </xf>
    <xf numFmtId="0" fontId="9" fillId="0" borderId="1" xfId="0" applyFont="1" applyBorder="1" applyAlignment="1" applyProtection="1">
      <alignment horizontal="center" vertical="center"/>
      <protection hidden="1"/>
    </xf>
    <xf numFmtId="0" fontId="63" fillId="0" borderId="0" xfId="0" applyFont="1" applyFill="1"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0" fontId="69" fillId="0" borderId="0" xfId="0" applyFont="1" applyFill="1" applyBorder="1" applyAlignment="1" applyProtection="1">
      <alignment horizontal="center" vertical="center"/>
      <protection hidden="1"/>
    </xf>
    <xf numFmtId="4" fontId="70" fillId="0" borderId="0" xfId="0" applyNumberFormat="1" applyFont="1" applyFill="1" applyBorder="1" applyAlignment="1" applyProtection="1">
      <alignment vertical="center"/>
      <protection hidden="1"/>
    </xf>
    <xf numFmtId="4" fontId="0" fillId="3" borderId="1" xfId="0" applyNumberFormat="1" applyFill="1" applyBorder="1" applyAlignment="1" applyProtection="1">
      <alignment horizontal="right" vertical="center"/>
      <protection hidden="1"/>
    </xf>
    <xf numFmtId="4" fontId="3" fillId="3" borderId="1" xfId="0" applyNumberFormat="1" applyFont="1" applyFill="1" applyBorder="1" applyAlignment="1" applyProtection="1">
      <alignment horizontal="right" vertical="center"/>
      <protection hidden="1"/>
    </xf>
    <xf numFmtId="0" fontId="0" fillId="0" borderId="13" xfId="0" applyBorder="1" applyAlignment="1" applyProtection="1">
      <alignment vertical="center"/>
      <protection hidden="1"/>
    </xf>
    <xf numFmtId="0" fontId="0" fillId="0" borderId="14" xfId="0" applyBorder="1" applyAlignment="1" applyProtection="1">
      <alignment vertical="center"/>
      <protection hidden="1"/>
    </xf>
    <xf numFmtId="0" fontId="0" fillId="0" borderId="15" xfId="0" applyBorder="1" applyAlignment="1" applyProtection="1">
      <alignment vertical="center"/>
      <protection hidden="1"/>
    </xf>
    <xf numFmtId="0" fontId="0" fillId="0" borderId="16" xfId="0" applyBorder="1" applyAlignment="1" applyProtection="1">
      <alignment vertical="center"/>
      <protection hidden="1"/>
    </xf>
    <xf numFmtId="0" fontId="3" fillId="0" borderId="17" xfId="0" applyFont="1" applyBorder="1" applyAlignment="1" applyProtection="1">
      <alignment horizontal="center" vertical="center"/>
      <protection hidden="1"/>
    </xf>
    <xf numFmtId="4" fontId="3" fillId="0" borderId="17" xfId="0" applyNumberFormat="1" applyFont="1" applyBorder="1" applyAlignment="1" applyProtection="1">
      <alignment horizontal="right" vertical="center"/>
      <protection hidden="1"/>
    </xf>
    <xf numFmtId="0" fontId="0" fillId="0" borderId="17" xfId="0" applyBorder="1" applyAlignment="1" applyProtection="1">
      <alignment vertical="center"/>
      <protection hidden="1"/>
    </xf>
    <xf numFmtId="0" fontId="0" fillId="0" borderId="18" xfId="0" applyBorder="1" applyAlignment="1" applyProtection="1">
      <alignment vertical="center"/>
      <protection hidden="1"/>
    </xf>
    <xf numFmtId="0" fontId="49" fillId="4" borderId="0" xfId="0" applyFont="1" applyFill="1" applyBorder="1" applyAlignment="1" applyProtection="1">
      <alignment vertical="center"/>
      <protection hidden="1"/>
    </xf>
    <xf numFmtId="4" fontId="3" fillId="0" borderId="0" xfId="0" applyNumberFormat="1" applyFont="1" applyBorder="1" applyAlignment="1" applyProtection="1">
      <alignment horizontal="right" vertical="center"/>
      <protection hidden="1"/>
    </xf>
    <xf numFmtId="0" fontId="0" fillId="0" borderId="40" xfId="0" applyBorder="1" applyAlignment="1" applyProtection="1">
      <alignment vertical="center"/>
      <protection hidden="1"/>
    </xf>
    <xf numFmtId="0" fontId="11" fillId="0" borderId="0" xfId="0" applyFont="1" applyBorder="1" applyAlignment="1" applyProtection="1">
      <alignment horizontal="center" vertical="center"/>
      <protection hidden="1"/>
    </xf>
    <xf numFmtId="0" fontId="38" fillId="0" borderId="1" xfId="0" applyFont="1" applyBorder="1" applyAlignment="1" applyProtection="1">
      <alignment horizontal="center" vertical="center"/>
      <protection hidden="1"/>
    </xf>
    <xf numFmtId="4" fontId="0" fillId="9" borderId="1" xfId="0" applyNumberFormat="1" applyFill="1" applyBorder="1" applyAlignment="1" applyProtection="1">
      <alignment vertical="center"/>
      <protection hidden="1"/>
    </xf>
    <xf numFmtId="4" fontId="3" fillId="3" borderId="29" xfId="0" applyNumberFormat="1" applyFont="1" applyFill="1" applyBorder="1" applyAlignment="1" applyProtection="1">
      <alignment horizontal="right" vertical="center"/>
      <protection hidden="1"/>
    </xf>
    <xf numFmtId="0" fontId="21" fillId="0" borderId="0" xfId="0" applyFont="1" applyAlignment="1" applyProtection="1">
      <alignment vertical="center"/>
      <protection hidden="1"/>
    </xf>
    <xf numFmtId="0" fontId="20" fillId="0" borderId="0" xfId="0" applyFont="1" applyAlignment="1" applyProtection="1">
      <alignment vertical="center"/>
      <protection hidden="1"/>
    </xf>
    <xf numFmtId="0" fontId="38" fillId="0" borderId="0" xfId="0" applyFont="1" applyAlignment="1" applyProtection="1">
      <alignment vertical="center"/>
      <protection hidden="1"/>
    </xf>
    <xf numFmtId="0" fontId="38" fillId="0" borderId="19" xfId="0" applyFont="1" applyBorder="1" applyAlignment="1" applyProtection="1">
      <alignment vertical="center"/>
      <protection hidden="1"/>
    </xf>
    <xf numFmtId="0" fontId="38" fillId="0" borderId="20" xfId="0" applyFont="1" applyBorder="1" applyAlignment="1" applyProtection="1">
      <alignment vertical="center"/>
      <protection hidden="1"/>
    </xf>
    <xf numFmtId="0" fontId="4" fillId="4" borderId="0" xfId="0" applyFont="1" applyFill="1" applyBorder="1" applyAlignment="1" applyProtection="1">
      <alignment horizontal="right" vertical="center"/>
      <protection hidden="1"/>
    </xf>
    <xf numFmtId="0" fontId="0" fillId="7" borderId="0" xfId="0" applyFill="1" applyBorder="1" applyAlignment="1" applyProtection="1">
      <alignment vertical="center"/>
      <protection hidden="1"/>
    </xf>
    <xf numFmtId="4" fontId="0" fillId="7" borderId="3" xfId="0" applyNumberFormat="1" applyFill="1" applyBorder="1" applyProtection="1">
      <protection locked="0"/>
    </xf>
    <xf numFmtId="0" fontId="38" fillId="9" borderId="1" xfId="0" applyFont="1" applyFill="1" applyBorder="1" applyAlignment="1" applyProtection="1">
      <protection hidden="1"/>
    </xf>
    <xf numFmtId="0" fontId="38" fillId="9" borderId="1" xfId="0" applyFont="1" applyFill="1" applyBorder="1" applyProtection="1">
      <protection hidden="1"/>
    </xf>
    <xf numFmtId="4" fontId="75" fillId="9" borderId="1" xfId="0" applyNumberFormat="1" applyFont="1" applyFill="1" applyBorder="1" applyAlignment="1" applyProtection="1">
      <alignment horizontal="center"/>
      <protection hidden="1"/>
    </xf>
    <xf numFmtId="4" fontId="38" fillId="9" borderId="0" xfId="0" applyNumberFormat="1" applyFont="1" applyFill="1" applyBorder="1" applyAlignment="1" applyProtection="1">
      <alignment horizontal="center"/>
      <protection hidden="1"/>
    </xf>
    <xf numFmtId="4" fontId="38" fillId="0" borderId="3" xfId="0" applyNumberFormat="1" applyFont="1" applyFill="1" applyBorder="1" applyAlignment="1" applyProtection="1">
      <alignment horizontal="center" vertical="center"/>
      <protection hidden="1"/>
    </xf>
    <xf numFmtId="4" fontId="75" fillId="3" borderId="33" xfId="0" applyNumberFormat="1" applyFont="1" applyFill="1" applyBorder="1" applyAlignment="1" applyProtection="1">
      <alignment horizontal="center"/>
      <protection hidden="1"/>
    </xf>
    <xf numFmtId="0" fontId="0" fillId="4" borderId="40" xfId="0" applyFill="1" applyBorder="1" applyProtection="1">
      <protection hidden="1"/>
    </xf>
    <xf numFmtId="4" fontId="0" fillId="7" borderId="1" xfId="0" applyNumberFormat="1" applyFill="1" applyBorder="1" applyAlignment="1" applyProtection="1">
      <alignment horizontal="center" vertical="center"/>
      <protection locked="0"/>
    </xf>
    <xf numFmtId="0" fontId="5" fillId="0" borderId="1" xfId="0" applyFont="1" applyFill="1" applyBorder="1" applyAlignment="1" applyProtection="1">
      <alignment horizontal="center" vertical="center" wrapText="1"/>
      <protection hidden="1"/>
    </xf>
    <xf numFmtId="0" fontId="5" fillId="0" borderId="1" xfId="0" applyFont="1" applyFill="1" applyBorder="1" applyAlignment="1" applyProtection="1">
      <alignment horizontal="center" vertical="center"/>
      <protection hidden="1"/>
    </xf>
    <xf numFmtId="4" fontId="39" fillId="3" borderId="1" xfId="0" applyNumberFormat="1" applyFont="1" applyFill="1" applyBorder="1" applyAlignment="1" applyProtection="1">
      <alignment horizontal="right"/>
      <protection hidden="1"/>
    </xf>
    <xf numFmtId="0" fontId="0" fillId="10" borderId="21" xfId="0" applyFill="1" applyBorder="1" applyAlignment="1" applyProtection="1">
      <alignment horizontal="center" vertical="center" wrapText="1"/>
      <protection hidden="1"/>
    </xf>
    <xf numFmtId="0" fontId="61" fillId="4" borderId="0" xfId="0" applyFont="1" applyFill="1" applyProtection="1">
      <protection hidden="1"/>
    </xf>
    <xf numFmtId="0" fontId="61" fillId="4" borderId="0" xfId="0" applyFont="1" applyFill="1" applyAlignment="1" applyProtection="1">
      <alignment horizontal="center"/>
      <protection hidden="1"/>
    </xf>
    <xf numFmtId="0" fontId="61" fillId="4" borderId="0" xfId="0" applyFont="1" applyFill="1" applyBorder="1" applyProtection="1">
      <protection hidden="1"/>
    </xf>
    <xf numFmtId="0" fontId="92" fillId="4" borderId="0" xfId="0" applyFont="1" applyFill="1" applyBorder="1" applyAlignment="1" applyProtection="1">
      <alignment horizontal="right"/>
      <protection hidden="1"/>
    </xf>
    <xf numFmtId="4" fontId="83" fillId="4" borderId="0" xfId="0" applyNumberFormat="1" applyFont="1" applyFill="1" applyBorder="1" applyAlignment="1" applyProtection="1">
      <alignment horizontal="center"/>
      <protection hidden="1"/>
    </xf>
    <xf numFmtId="0" fontId="61" fillId="4" borderId="20" xfId="0" applyFont="1" applyFill="1" applyBorder="1" applyProtection="1">
      <protection hidden="1"/>
    </xf>
    <xf numFmtId="0" fontId="0" fillId="7" borderId="0" xfId="0" applyFill="1" applyBorder="1" applyProtection="1">
      <protection hidden="1"/>
    </xf>
    <xf numFmtId="0" fontId="42" fillId="0" borderId="0" xfId="0" applyFont="1" applyBorder="1" applyAlignment="1" applyProtection="1">
      <alignment vertical="center"/>
      <protection hidden="1"/>
    </xf>
    <xf numFmtId="0" fontId="41" fillId="0" borderId="0" xfId="0" applyFont="1" applyBorder="1" applyAlignment="1" applyProtection="1">
      <alignment vertical="center"/>
      <protection hidden="1"/>
    </xf>
    <xf numFmtId="4" fontId="0" fillId="6" borderId="0" xfId="0" applyNumberFormat="1" applyFill="1" applyBorder="1" applyAlignment="1" applyProtection="1">
      <alignment horizontal="right"/>
      <protection hidden="1"/>
    </xf>
    <xf numFmtId="4" fontId="0" fillId="0" borderId="17" xfId="0" applyNumberFormat="1" applyFill="1" applyBorder="1" applyAlignment="1" applyProtection="1">
      <alignment horizontal="center" vertical="center"/>
      <protection hidden="1"/>
    </xf>
    <xf numFmtId="2" fontId="38" fillId="4" borderId="1" xfId="0" applyNumberFormat="1" applyFont="1" applyFill="1" applyBorder="1" applyProtection="1">
      <protection hidden="1"/>
    </xf>
    <xf numFmtId="164" fontId="75" fillId="4" borderId="0" xfId="0" applyNumberFormat="1" applyFont="1" applyFill="1" applyBorder="1" applyProtection="1">
      <protection hidden="1"/>
    </xf>
    <xf numFmtId="2" fontId="75" fillId="4" borderId="0" xfId="0" applyNumberFormat="1" applyFont="1" applyFill="1" applyBorder="1" applyProtection="1">
      <protection hidden="1"/>
    </xf>
    <xf numFmtId="4" fontId="0" fillId="7" borderId="0" xfId="0" applyNumberFormat="1" applyFill="1" applyBorder="1" applyAlignment="1" applyProtection="1">
      <alignment horizontal="right"/>
      <protection hidden="1"/>
    </xf>
    <xf numFmtId="17" fontId="0" fillId="0" borderId="0" xfId="0" applyNumberFormat="1" applyProtection="1">
      <protection hidden="1"/>
    </xf>
    <xf numFmtId="0" fontId="38" fillId="0" borderId="0" xfId="0" applyFont="1" applyAlignment="1" applyProtection="1">
      <alignment horizontal="center"/>
      <protection hidden="1"/>
    </xf>
    <xf numFmtId="0" fontId="38" fillId="0" borderId="14" xfId="0" applyFont="1" applyBorder="1" applyAlignment="1" applyProtection="1">
      <alignment horizontal="center"/>
      <protection hidden="1"/>
    </xf>
    <xf numFmtId="0" fontId="38" fillId="0" borderId="0" xfId="0" applyFont="1" applyBorder="1" applyAlignment="1" applyProtection="1">
      <alignment horizontal="center"/>
      <protection hidden="1"/>
    </xf>
    <xf numFmtId="4" fontId="38" fillId="6" borderId="1" xfId="0" applyNumberFormat="1" applyFont="1" applyFill="1" applyBorder="1" applyAlignment="1" applyProtection="1">
      <alignment horizontal="center" vertical="center"/>
      <protection hidden="1"/>
    </xf>
    <xf numFmtId="4" fontId="38" fillId="7" borderId="1" xfId="0" applyNumberFormat="1" applyFont="1" applyFill="1" applyBorder="1" applyAlignment="1" applyProtection="1">
      <alignment horizontal="center" vertical="center"/>
      <protection hidden="1"/>
    </xf>
    <xf numFmtId="0" fontId="38" fillId="0" borderId="17" xfId="0" applyFont="1" applyBorder="1" applyAlignment="1" applyProtection="1">
      <alignment horizontal="center"/>
      <protection hidden="1"/>
    </xf>
    <xf numFmtId="0" fontId="0" fillId="4" borderId="17" xfId="0" applyFill="1" applyBorder="1" applyAlignment="1" applyProtection="1">
      <alignment horizontal="center"/>
      <protection hidden="1"/>
    </xf>
    <xf numFmtId="0" fontId="0" fillId="4" borderId="0" xfId="0" applyFill="1" applyAlignment="1" applyProtection="1">
      <alignment horizontal="center"/>
      <protection hidden="1"/>
    </xf>
    <xf numFmtId="0" fontId="38" fillId="0" borderId="0" xfId="0" applyFont="1" applyBorder="1" applyAlignment="1" applyProtection="1">
      <alignment horizontal="center" vertical="top"/>
      <protection hidden="1"/>
    </xf>
    <xf numFmtId="4" fontId="75" fillId="3" borderId="1" xfId="0" applyNumberFormat="1"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0" xfId="0" applyBorder="1" applyAlignment="1" applyProtection="1">
      <alignment horizontal="center" vertical="center"/>
      <protection hidden="1"/>
    </xf>
    <xf numFmtId="4" fontId="38" fillId="6" borderId="28" xfId="0" applyNumberFormat="1" applyFont="1" applyFill="1" applyBorder="1" applyAlignment="1" applyProtection="1">
      <alignment horizontal="center" vertical="center"/>
      <protection hidden="1"/>
    </xf>
    <xf numFmtId="4" fontId="38" fillId="7" borderId="28" xfId="0" applyNumberFormat="1" applyFont="1" applyFill="1" applyBorder="1" applyAlignment="1" applyProtection="1">
      <alignment horizontal="center" vertical="center"/>
      <protection hidden="1"/>
    </xf>
    <xf numFmtId="0" fontId="0" fillId="0" borderId="17" xfId="0" applyBorder="1" applyAlignment="1" applyProtection="1">
      <alignment horizontal="center" vertical="center"/>
      <protection hidden="1"/>
    </xf>
    <xf numFmtId="0" fontId="0" fillId="4" borderId="0" xfId="0" applyFill="1" applyBorder="1" applyAlignment="1" applyProtection="1">
      <alignment horizontal="center" vertical="center"/>
      <protection hidden="1"/>
    </xf>
    <xf numFmtId="0" fontId="0" fillId="4" borderId="14" xfId="0" applyFill="1" applyBorder="1" applyAlignment="1" applyProtection="1">
      <alignment horizontal="center" vertical="center"/>
      <protection hidden="1"/>
    </xf>
    <xf numFmtId="0" fontId="0" fillId="4" borderId="17" xfId="0" applyFill="1" applyBorder="1" applyAlignment="1" applyProtection="1">
      <alignment horizontal="center" vertical="center"/>
      <protection hidden="1"/>
    </xf>
    <xf numFmtId="0" fontId="0" fillId="4" borderId="0" xfId="0" applyFill="1" applyAlignment="1" applyProtection="1">
      <alignment horizontal="center" vertical="center"/>
      <protection hidden="1"/>
    </xf>
    <xf numFmtId="0" fontId="38" fillId="4" borderId="1" xfId="0" applyFont="1" applyFill="1" applyBorder="1" applyAlignment="1" applyProtection="1">
      <alignment vertical="center"/>
      <protection hidden="1"/>
    </xf>
    <xf numFmtId="0" fontId="0" fillId="4" borderId="0" xfId="0" applyFill="1" applyBorder="1" applyAlignment="1" applyProtection="1">
      <alignment horizontal="left" vertical="center" wrapText="1"/>
      <protection hidden="1"/>
    </xf>
    <xf numFmtId="0" fontId="13" fillId="10" borderId="28" xfId="0" applyFont="1" applyFill="1" applyBorder="1" applyAlignment="1" applyProtection="1">
      <alignment horizontal="center" vertical="center" wrapText="1"/>
      <protection hidden="1"/>
    </xf>
    <xf numFmtId="0" fontId="17" fillId="4" borderId="0" xfId="0" applyFont="1" applyFill="1" applyBorder="1" applyAlignment="1" applyProtection="1">
      <alignment horizontal="left" vertical="center" wrapText="1"/>
      <protection hidden="1"/>
    </xf>
    <xf numFmtId="0" fontId="20" fillId="4" borderId="0" xfId="0" applyFont="1" applyFill="1" applyBorder="1" applyAlignment="1" applyProtection="1">
      <protection hidden="1"/>
    </xf>
    <xf numFmtId="0" fontId="0" fillId="4" borderId="0" xfId="0" applyFill="1" applyBorder="1" applyAlignment="1" applyProtection="1">
      <protection hidden="1"/>
    </xf>
    <xf numFmtId="4" fontId="0" fillId="2" borderId="1" xfId="0" applyNumberFormat="1" applyFill="1" applyBorder="1" applyAlignment="1" applyProtection="1">
      <alignment horizontal="center" vertical="center"/>
    </xf>
    <xf numFmtId="0" fontId="80" fillId="2" borderId="1" xfId="0" applyFont="1" applyFill="1" applyBorder="1" applyAlignment="1" applyProtection="1">
      <alignment horizontal="center" vertical="center" wrapText="1"/>
      <protection locked="0" hidden="1"/>
    </xf>
    <xf numFmtId="2" fontId="38" fillId="4" borderId="1" xfId="0" applyNumberFormat="1" applyFont="1" applyFill="1" applyBorder="1" applyProtection="1">
      <protection locked="0" hidden="1"/>
    </xf>
    <xf numFmtId="0" fontId="38" fillId="9" borderId="1" xfId="0" applyFont="1" applyFill="1" applyBorder="1" applyAlignment="1" applyProtection="1">
      <alignment horizontal="center" vertical="center"/>
    </xf>
    <xf numFmtId="4" fontId="38" fillId="9" borderId="0" xfId="0" applyNumberFormat="1" applyFont="1" applyFill="1" applyBorder="1" applyAlignment="1" applyProtection="1">
      <alignment horizontal="center" vertical="center"/>
    </xf>
    <xf numFmtId="0" fontId="38" fillId="9" borderId="0" xfId="0" applyFont="1" applyFill="1" applyBorder="1" applyAlignment="1" applyProtection="1">
      <alignment horizontal="center" vertical="center"/>
    </xf>
    <xf numFmtId="0" fontId="38" fillId="9" borderId="1" xfId="0" applyFont="1" applyFill="1" applyBorder="1" applyAlignment="1" applyProtection="1">
      <alignment horizontal="center"/>
    </xf>
    <xf numFmtId="4" fontId="0" fillId="4" borderId="20" xfId="0" applyNumberFormat="1" applyFill="1" applyBorder="1" applyAlignment="1" applyProtection="1">
      <alignment horizontal="center" vertical="center"/>
    </xf>
    <xf numFmtId="4" fontId="38" fillId="6" borderId="1" xfId="0" applyNumberFormat="1" applyFont="1" applyFill="1" applyBorder="1" applyAlignment="1" applyProtection="1">
      <alignment horizontal="center" vertical="center"/>
    </xf>
    <xf numFmtId="4" fontId="38" fillId="7" borderId="1" xfId="0" applyNumberFormat="1" applyFont="1" applyFill="1" applyBorder="1" applyAlignment="1" applyProtection="1">
      <alignment horizontal="center" vertical="center"/>
    </xf>
    <xf numFmtId="0" fontId="0" fillId="0" borderId="0" xfId="0" applyAlignment="1" applyProtection="1">
      <alignment horizontal="center" vertical="center"/>
    </xf>
    <xf numFmtId="0" fontId="2" fillId="0" borderId="0" xfId="0" applyFont="1" applyAlignment="1" applyProtection="1">
      <alignment vertical="center"/>
    </xf>
    <xf numFmtId="0" fontId="11" fillId="0" borderId="0" xfId="0" applyFont="1" applyBorder="1" applyAlignment="1" applyProtection="1">
      <alignment horizontal="center" vertical="center" wrapText="1"/>
    </xf>
    <xf numFmtId="0" fontId="4" fillId="0" borderId="0" xfId="0" applyFont="1" applyBorder="1" applyAlignment="1" applyProtection="1">
      <alignment horizontal="center" vertical="center"/>
    </xf>
    <xf numFmtId="0" fontId="3" fillId="0" borderId="0" xfId="0" applyFont="1" applyBorder="1" applyAlignment="1" applyProtection="1">
      <alignment horizontal="center" vertical="center"/>
    </xf>
    <xf numFmtId="0" fontId="0" fillId="0" borderId="19" xfId="0" applyBorder="1" applyAlignment="1" applyProtection="1">
      <alignment vertical="center"/>
    </xf>
    <xf numFmtId="0" fontId="0" fillId="0" borderId="20" xfId="0" applyBorder="1" applyAlignment="1" applyProtection="1">
      <alignment vertical="center"/>
    </xf>
    <xf numFmtId="0" fontId="9" fillId="0" borderId="1" xfId="0" applyFont="1" applyBorder="1" applyAlignment="1" applyProtection="1">
      <alignment horizontal="center" vertical="center"/>
    </xf>
    <xf numFmtId="0" fontId="5" fillId="0" borderId="1" xfId="0" applyFont="1" applyBorder="1" applyAlignment="1" applyProtection="1">
      <alignment horizontal="center" vertical="center"/>
    </xf>
    <xf numFmtId="0" fontId="63" fillId="4" borderId="0" xfId="0" applyFont="1" applyFill="1" applyBorder="1" applyAlignment="1" applyProtection="1">
      <alignment horizontal="center" vertical="center"/>
    </xf>
    <xf numFmtId="0" fontId="8" fillId="0" borderId="1" xfId="0" applyFont="1" applyBorder="1" applyAlignment="1" applyProtection="1">
      <alignment horizontal="center" vertical="center"/>
    </xf>
    <xf numFmtId="0" fontId="69" fillId="4" borderId="0" xfId="0" applyFont="1" applyFill="1" applyBorder="1" applyAlignment="1" applyProtection="1">
      <alignment horizontal="center" vertical="center"/>
    </xf>
    <xf numFmtId="4" fontId="3" fillId="3" borderId="1" xfId="0" applyNumberFormat="1" applyFont="1" applyFill="1" applyBorder="1" applyAlignment="1" applyProtection="1">
      <alignment vertical="center"/>
    </xf>
    <xf numFmtId="4" fontId="70" fillId="4" borderId="0" xfId="0" applyNumberFormat="1" applyFont="1" applyFill="1" applyBorder="1" applyAlignment="1" applyProtection="1">
      <alignment vertical="center"/>
    </xf>
    <xf numFmtId="0" fontId="5" fillId="0" borderId="1" xfId="0" applyFont="1" applyBorder="1" applyAlignment="1" applyProtection="1">
      <alignment horizontal="center" vertical="center" wrapText="1"/>
    </xf>
    <xf numFmtId="4" fontId="0" fillId="3" borderId="1" xfId="0" applyNumberFormat="1" applyFill="1" applyBorder="1" applyAlignment="1" applyProtection="1">
      <alignment horizontal="right" vertical="center"/>
    </xf>
    <xf numFmtId="4" fontId="3" fillId="3" borderId="1" xfId="0" applyNumberFormat="1" applyFont="1" applyFill="1" applyBorder="1" applyAlignment="1" applyProtection="1">
      <alignment horizontal="right" vertical="center"/>
    </xf>
    <xf numFmtId="0" fontId="0" fillId="0" borderId="13" xfId="0" applyBorder="1" applyAlignment="1" applyProtection="1">
      <alignment vertical="center"/>
    </xf>
    <xf numFmtId="0" fontId="0" fillId="0" borderId="14" xfId="0" applyBorder="1" applyAlignment="1" applyProtection="1">
      <alignment vertical="center"/>
    </xf>
    <xf numFmtId="0" fontId="0" fillId="0" borderId="15" xfId="0" applyBorder="1" applyAlignment="1" applyProtection="1">
      <alignment vertical="center"/>
    </xf>
    <xf numFmtId="0" fontId="0" fillId="0" borderId="16" xfId="0" applyBorder="1" applyAlignment="1" applyProtection="1">
      <alignment vertical="center"/>
    </xf>
    <xf numFmtId="0" fontId="3" fillId="0" borderId="17" xfId="0" applyFont="1" applyBorder="1" applyAlignment="1" applyProtection="1">
      <alignment horizontal="center" vertical="center"/>
    </xf>
    <xf numFmtId="4" fontId="3" fillId="0" borderId="17" xfId="0" applyNumberFormat="1" applyFont="1" applyBorder="1" applyAlignment="1" applyProtection="1">
      <alignment horizontal="right" vertical="center"/>
    </xf>
    <xf numFmtId="0" fontId="0" fillId="0" borderId="17" xfId="0" applyBorder="1" applyAlignment="1" applyProtection="1">
      <alignment vertical="center"/>
    </xf>
    <xf numFmtId="0" fontId="0" fillId="0" borderId="18" xfId="0" applyBorder="1" applyAlignment="1" applyProtection="1">
      <alignment vertical="center"/>
    </xf>
    <xf numFmtId="0" fontId="49" fillId="4" borderId="0" xfId="0" applyFont="1" applyFill="1" applyBorder="1" applyAlignment="1" applyProtection="1">
      <alignment vertical="center"/>
    </xf>
    <xf numFmtId="4" fontId="3" fillId="0" borderId="0" xfId="0" applyNumberFormat="1" applyFont="1" applyBorder="1" applyAlignment="1" applyProtection="1">
      <alignment horizontal="right" vertical="center"/>
    </xf>
    <xf numFmtId="0" fontId="0" fillId="0" borderId="0" xfId="0" applyBorder="1" applyAlignment="1" applyProtection="1">
      <alignment horizontal="center" vertical="center"/>
    </xf>
    <xf numFmtId="0" fontId="0" fillId="4" borderId="0" xfId="0" applyFill="1" applyBorder="1" applyAlignment="1" applyProtection="1">
      <alignment vertical="center"/>
    </xf>
    <xf numFmtId="0" fontId="0" fillId="0" borderId="40" xfId="0" applyBorder="1" applyAlignment="1" applyProtection="1">
      <alignment vertical="center"/>
    </xf>
    <xf numFmtId="0" fontId="11" fillId="0" borderId="0" xfId="0" applyFont="1" applyBorder="1" applyAlignment="1" applyProtection="1">
      <alignment horizontal="center" vertical="center"/>
    </xf>
    <xf numFmtId="0" fontId="38" fillId="0" borderId="1" xfId="0" applyFont="1" applyBorder="1" applyAlignment="1" applyProtection="1">
      <alignment horizontal="center" vertical="center"/>
    </xf>
    <xf numFmtId="0" fontId="63" fillId="0" borderId="1" xfId="0" applyFont="1" applyBorder="1" applyAlignment="1" applyProtection="1">
      <alignment horizontal="center" vertical="center" wrapText="1"/>
    </xf>
    <xf numFmtId="0" fontId="5" fillId="0" borderId="29"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2" fillId="0" borderId="1" xfId="0" applyFont="1" applyBorder="1" applyAlignment="1" applyProtection="1">
      <alignment horizontal="center" vertical="center" wrapText="1"/>
    </xf>
    <xf numFmtId="0" fontId="45" fillId="4" borderId="1" xfId="0" applyFont="1" applyFill="1" applyBorder="1" applyAlignment="1" applyProtection="1">
      <alignment horizontal="center" vertical="center" wrapText="1"/>
    </xf>
    <xf numFmtId="0" fontId="61" fillId="0" borderId="19" xfId="0" applyFont="1" applyBorder="1" applyAlignment="1" applyProtection="1">
      <alignment vertical="center"/>
    </xf>
    <xf numFmtId="17" fontId="61" fillId="0" borderId="1" xfId="0" applyNumberFormat="1" applyFont="1" applyBorder="1" applyAlignment="1" applyProtection="1">
      <alignment vertical="center"/>
    </xf>
    <xf numFmtId="4" fontId="61" fillId="9" borderId="1" xfId="0" applyNumberFormat="1" applyFont="1" applyFill="1" applyBorder="1" applyAlignment="1" applyProtection="1">
      <alignment horizontal="center" vertical="center"/>
    </xf>
    <xf numFmtId="0" fontId="61" fillId="0" borderId="20" xfId="0" applyFont="1" applyBorder="1" applyAlignment="1" applyProtection="1">
      <alignment vertical="center"/>
    </xf>
    <xf numFmtId="17" fontId="0" fillId="0" borderId="1" xfId="0" applyNumberFormat="1" applyBorder="1" applyAlignment="1" applyProtection="1">
      <alignment vertical="center"/>
    </xf>
    <xf numFmtId="4" fontId="3" fillId="3" borderId="29" xfId="0" applyNumberFormat="1" applyFont="1" applyFill="1" applyBorder="1" applyAlignment="1" applyProtection="1">
      <alignment horizontal="right" vertical="center"/>
    </xf>
    <xf numFmtId="0" fontId="21" fillId="0" borderId="0" xfId="0" applyFont="1" applyAlignment="1" applyProtection="1">
      <alignment vertical="center"/>
    </xf>
    <xf numFmtId="0" fontId="20" fillId="0" borderId="0" xfId="0" applyFont="1" applyAlignment="1" applyProtection="1">
      <alignment vertical="center"/>
    </xf>
    <xf numFmtId="0" fontId="13" fillId="10" borderId="3" xfId="0" applyFont="1" applyFill="1" applyBorder="1" applyAlignment="1" applyProtection="1">
      <alignment horizontal="center" vertical="center"/>
    </xf>
    <xf numFmtId="0" fontId="13" fillId="10" borderId="3" xfId="0" applyFont="1" applyFill="1" applyBorder="1" applyAlignment="1" applyProtection="1">
      <alignment horizontal="center" vertical="center" wrapText="1"/>
    </xf>
    <xf numFmtId="0" fontId="13" fillId="10" borderId="7" xfId="0" applyFont="1" applyFill="1" applyBorder="1" applyAlignment="1" applyProtection="1">
      <alignment horizontal="center" vertical="center"/>
    </xf>
    <xf numFmtId="0" fontId="38" fillId="0" borderId="0" xfId="0" applyFont="1" applyAlignment="1" applyProtection="1">
      <alignment vertical="center"/>
    </xf>
    <xf numFmtId="0" fontId="38" fillId="0" borderId="19" xfId="0" applyFont="1" applyBorder="1" applyAlignment="1" applyProtection="1">
      <alignment vertical="center"/>
    </xf>
    <xf numFmtId="0" fontId="38" fillId="0" borderId="20" xfId="0" applyFont="1" applyBorder="1" applyAlignment="1" applyProtection="1">
      <alignment vertical="center"/>
    </xf>
    <xf numFmtId="0" fontId="13" fillId="10" borderId="6" xfId="0" applyFont="1" applyFill="1" applyBorder="1" applyAlignment="1" applyProtection="1">
      <alignment horizontal="center" vertical="center" wrapText="1"/>
    </xf>
    <xf numFmtId="0" fontId="61" fillId="0" borderId="9" xfId="0" applyFont="1" applyBorder="1" applyAlignment="1" applyProtection="1">
      <alignment vertical="center"/>
    </xf>
    <xf numFmtId="0" fontId="61" fillId="0" borderId="10" xfId="0" applyFont="1" applyBorder="1" applyAlignment="1" applyProtection="1">
      <alignment vertical="center"/>
    </xf>
    <xf numFmtId="0" fontId="42" fillId="0" borderId="0" xfId="0" applyFont="1" applyAlignment="1" applyProtection="1">
      <alignment vertical="center"/>
    </xf>
    <xf numFmtId="0" fontId="41" fillId="0" borderId="0" xfId="0" applyFont="1" applyAlignment="1" applyProtection="1">
      <alignment vertical="center"/>
    </xf>
    <xf numFmtId="0" fontId="4" fillId="4" borderId="0" xfId="0" applyFont="1" applyFill="1" applyBorder="1" applyAlignment="1" applyProtection="1">
      <alignment horizontal="right" vertical="center"/>
    </xf>
    <xf numFmtId="4" fontId="0" fillId="2" borderId="0" xfId="0" applyNumberFormat="1" applyFill="1" applyBorder="1" applyAlignment="1" applyProtection="1">
      <alignment horizontal="right" vertical="center"/>
    </xf>
    <xf numFmtId="4" fontId="0" fillId="6" borderId="0" xfId="0" applyNumberFormat="1" applyFill="1" applyBorder="1" applyAlignment="1" applyProtection="1">
      <alignment vertical="center"/>
    </xf>
    <xf numFmtId="0" fontId="0" fillId="7" borderId="0" xfId="0" applyFill="1" applyBorder="1" applyAlignment="1" applyProtection="1">
      <alignment vertical="center"/>
    </xf>
    <xf numFmtId="0" fontId="0" fillId="0" borderId="17" xfId="0" applyBorder="1" applyAlignment="1" applyProtection="1">
      <alignment horizontal="center" vertical="center"/>
    </xf>
    <xf numFmtId="0" fontId="38" fillId="0" borderId="0" xfId="0" applyFont="1" applyAlignment="1" applyProtection="1">
      <alignment horizontal="center" vertical="center"/>
    </xf>
    <xf numFmtId="0" fontId="60" fillId="4" borderId="0" xfId="0" applyFont="1" applyFill="1" applyBorder="1" applyAlignment="1" applyProtection="1">
      <alignment vertical="center"/>
    </xf>
    <xf numFmtId="0" fontId="0" fillId="0" borderId="2" xfId="0" applyBorder="1" applyAlignment="1" applyProtection="1">
      <alignment vertical="center"/>
    </xf>
    <xf numFmtId="0" fontId="0" fillId="0" borderId="0" xfId="0" applyAlignment="1" applyProtection="1">
      <alignment horizontal="center"/>
      <protection hidden="1"/>
    </xf>
    <xf numFmtId="0" fontId="0" fillId="0" borderId="19" xfId="0" applyBorder="1" applyAlignment="1" applyProtection="1">
      <alignment horizontal="center"/>
      <protection hidden="1"/>
    </xf>
    <xf numFmtId="0" fontId="0" fillId="0" borderId="0" xfId="0" applyBorder="1" applyAlignment="1" applyProtection="1">
      <alignment horizontal="center"/>
      <protection hidden="1"/>
    </xf>
    <xf numFmtId="4" fontId="83" fillId="3" borderId="1" xfId="0" applyNumberFormat="1" applyFont="1" applyFill="1" applyBorder="1" applyAlignment="1" applyProtection="1">
      <alignment horizontal="center"/>
      <protection hidden="1"/>
    </xf>
    <xf numFmtId="0" fontId="0" fillId="0" borderId="20" xfId="0" applyBorder="1" applyAlignment="1" applyProtection="1">
      <alignment horizontal="center"/>
      <protection hidden="1"/>
    </xf>
    <xf numFmtId="17" fontId="0" fillId="0" borderId="3" xfId="0" applyNumberFormat="1" applyBorder="1" applyAlignment="1" applyProtection="1">
      <alignment vertical="center"/>
    </xf>
    <xf numFmtId="0" fontId="0" fillId="0" borderId="19" xfId="0" applyBorder="1" applyAlignment="1" applyProtection="1">
      <alignment horizontal="center" vertical="center"/>
    </xf>
    <xf numFmtId="4" fontId="39" fillId="3" borderId="1" xfId="0" applyNumberFormat="1" applyFont="1" applyFill="1" applyBorder="1" applyAlignment="1" applyProtection="1">
      <alignment horizontal="center" vertical="center"/>
    </xf>
    <xf numFmtId="0" fontId="0" fillId="0" borderId="20" xfId="0" applyBorder="1" applyAlignment="1" applyProtection="1">
      <alignment horizontal="center" vertical="center"/>
    </xf>
    <xf numFmtId="0" fontId="0" fillId="0" borderId="19" xfId="0" applyBorder="1" applyAlignment="1" applyProtection="1">
      <alignment horizontal="center" vertical="center"/>
      <protection hidden="1"/>
    </xf>
    <xf numFmtId="4" fontId="39" fillId="3" borderId="1" xfId="0" applyNumberFormat="1" applyFont="1" applyFill="1"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4" borderId="14" xfId="0" applyFill="1" applyBorder="1" applyAlignment="1" applyProtection="1">
      <alignment horizontal="center"/>
      <protection hidden="1"/>
    </xf>
    <xf numFmtId="0" fontId="2" fillId="4" borderId="0" xfId="0" applyFont="1" applyFill="1" applyAlignment="1" applyProtection="1">
      <alignment vertical="center"/>
      <protection hidden="1"/>
    </xf>
    <xf numFmtId="0" fontId="0" fillId="0" borderId="0" xfId="0" applyAlignment="1" applyProtection="1"/>
    <xf numFmtId="0" fontId="0" fillId="4" borderId="0" xfId="0" applyFill="1" applyBorder="1" applyAlignment="1" applyProtection="1">
      <protection hidden="1"/>
    </xf>
    <xf numFmtId="0" fontId="0" fillId="0" borderId="9" xfId="0" applyBorder="1" applyAlignment="1" applyProtection="1">
      <alignment vertical="center"/>
      <protection hidden="1"/>
    </xf>
    <xf numFmtId="0" fontId="0" fillId="4" borderId="0" xfId="0" applyFill="1" applyBorder="1" applyAlignment="1" applyProtection="1">
      <alignment horizontal="center"/>
      <protection hidden="1"/>
    </xf>
    <xf numFmtId="4" fontId="0" fillId="2" borderId="1" xfId="0" applyNumberFormat="1" applyFill="1" applyBorder="1" applyAlignment="1" applyProtection="1">
      <alignment horizontal="center" vertical="center"/>
      <protection locked="0"/>
    </xf>
    <xf numFmtId="0" fontId="13" fillId="10" borderId="6" xfId="0" applyFont="1" applyFill="1" applyBorder="1" applyAlignment="1" applyProtection="1">
      <alignment horizontal="center" vertical="center" wrapText="1"/>
      <protection hidden="1"/>
    </xf>
    <xf numFmtId="0" fontId="0" fillId="0" borderId="10" xfId="0" applyBorder="1" applyAlignment="1" applyProtection="1">
      <alignment vertical="center"/>
      <protection hidden="1"/>
    </xf>
    <xf numFmtId="17" fontId="0" fillId="0" borderId="1" xfId="0" applyNumberFormat="1" applyBorder="1" applyAlignment="1" applyProtection="1">
      <alignment horizontal="center"/>
      <protection hidden="1"/>
    </xf>
    <xf numFmtId="4" fontId="38" fillId="9" borderId="1" xfId="0" applyNumberFormat="1" applyFont="1" applyFill="1" applyBorder="1" applyAlignment="1" applyProtection="1">
      <alignment horizontal="center" vertical="center"/>
      <protection hidden="1"/>
    </xf>
    <xf numFmtId="0" fontId="13" fillId="10" borderId="21" xfId="0" applyFont="1" applyFill="1" applyBorder="1" applyAlignment="1" applyProtection="1">
      <alignment horizontal="center" vertical="center"/>
      <protection hidden="1"/>
    </xf>
    <xf numFmtId="0" fontId="38" fillId="9" borderId="1" xfId="0" applyFont="1" applyFill="1" applyBorder="1" applyAlignment="1" applyProtection="1">
      <alignment horizontal="center" vertical="center"/>
      <protection hidden="1"/>
    </xf>
    <xf numFmtId="0" fontId="0" fillId="0" borderId="0" xfId="0" applyBorder="1" applyAlignment="1" applyProtection="1">
      <alignment vertical="center"/>
    </xf>
    <xf numFmtId="0" fontId="0" fillId="0" borderId="0" xfId="0" applyAlignment="1" applyProtection="1">
      <alignment vertical="center"/>
    </xf>
    <xf numFmtId="4" fontId="0" fillId="9" borderId="1" xfId="0" applyNumberFormat="1" applyFill="1" applyBorder="1" applyAlignment="1" applyProtection="1">
      <alignment horizontal="center" vertical="center"/>
    </xf>
    <xf numFmtId="0" fontId="0" fillId="0" borderId="14" xfId="0" applyBorder="1" applyAlignment="1" applyProtection="1">
      <alignment horizontal="center" vertical="center"/>
    </xf>
    <xf numFmtId="0" fontId="13" fillId="10" borderId="21" xfId="0" applyFont="1" applyFill="1" applyBorder="1" applyAlignment="1" applyProtection="1">
      <alignment horizontal="center" vertical="center"/>
    </xf>
    <xf numFmtId="0" fontId="61" fillId="0" borderId="0" xfId="0" applyFont="1" applyAlignment="1" applyProtection="1">
      <alignment vertical="center"/>
    </xf>
    <xf numFmtId="4" fontId="38" fillId="9" borderId="1" xfId="0" applyNumberFormat="1" applyFont="1" applyFill="1" applyBorder="1" applyAlignment="1" applyProtection="1">
      <alignment horizontal="center" vertical="center"/>
    </xf>
    <xf numFmtId="0" fontId="0" fillId="0" borderId="0" xfId="0" applyBorder="1" applyAlignment="1" applyProtection="1">
      <alignment vertical="center"/>
      <protection hidden="1"/>
    </xf>
    <xf numFmtId="0" fontId="13" fillId="10" borderId="7" xfId="0" applyFont="1" applyFill="1" applyBorder="1" applyAlignment="1" applyProtection="1">
      <alignment horizontal="center" vertical="center"/>
      <protection hidden="1"/>
    </xf>
    <xf numFmtId="0" fontId="61" fillId="0" borderId="0" xfId="0" applyFont="1" applyBorder="1" applyAlignment="1" applyProtection="1">
      <alignment vertical="center"/>
      <protection hidden="1"/>
    </xf>
    <xf numFmtId="0" fontId="0" fillId="0" borderId="14" xfId="0" applyBorder="1" applyAlignment="1" applyProtection="1">
      <alignment horizontal="center" vertical="center"/>
      <protection hidden="1"/>
    </xf>
    <xf numFmtId="0" fontId="0" fillId="3" borderId="3" xfId="0" applyFill="1" applyBorder="1" applyAlignment="1" applyProtection="1">
      <alignment horizontal="center"/>
      <protection hidden="1"/>
    </xf>
    <xf numFmtId="0" fontId="0" fillId="3" borderId="4" xfId="0" applyFill="1" applyBorder="1" applyAlignment="1" applyProtection="1">
      <alignment horizontal="center"/>
      <protection hidden="1"/>
    </xf>
    <xf numFmtId="0" fontId="0" fillId="3" borderId="5" xfId="0" applyFill="1" applyBorder="1" applyAlignment="1" applyProtection="1">
      <alignment horizontal="center"/>
      <protection hidden="1"/>
    </xf>
    <xf numFmtId="0" fontId="23" fillId="4" borderId="13" xfId="0" applyFont="1" applyFill="1" applyBorder="1" applyAlignment="1" applyProtection="1">
      <alignment horizontal="center"/>
      <protection hidden="1"/>
    </xf>
    <xf numFmtId="0" fontId="0" fillId="4" borderId="14" xfId="0" applyFill="1" applyBorder="1" applyAlignment="1" applyProtection="1">
      <alignment horizontal="center"/>
      <protection hidden="1"/>
    </xf>
    <xf numFmtId="0" fontId="0" fillId="4" borderId="15" xfId="0" applyFill="1" applyBorder="1" applyAlignment="1" applyProtection="1">
      <alignment horizontal="center"/>
      <protection hidden="1"/>
    </xf>
    <xf numFmtId="4" fontId="0" fillId="2" borderId="3" xfId="0" applyNumberFormat="1" applyFill="1" applyBorder="1" applyAlignment="1" applyProtection="1">
      <alignment horizontal="center"/>
      <protection locked="0"/>
    </xf>
    <xf numFmtId="4" fontId="0" fillId="2" borderId="4" xfId="0" applyNumberFormat="1" applyFill="1" applyBorder="1" applyAlignment="1" applyProtection="1">
      <alignment horizontal="center"/>
      <protection locked="0"/>
    </xf>
    <xf numFmtId="4" fontId="0" fillId="2" borderId="5" xfId="0" applyNumberFormat="1" applyFill="1" applyBorder="1" applyAlignment="1" applyProtection="1">
      <alignment horizontal="center"/>
      <protection locked="0"/>
    </xf>
    <xf numFmtId="0" fontId="17" fillId="4" borderId="4" xfId="0" applyFont="1" applyFill="1" applyBorder="1" applyAlignment="1" applyProtection="1">
      <alignment horizontal="left" vertical="center" wrapText="1"/>
      <protection hidden="1"/>
    </xf>
    <xf numFmtId="0" fontId="0" fillId="0" borderId="4" xfId="0" applyBorder="1" applyAlignment="1">
      <alignment horizontal="left" vertical="center" wrapText="1"/>
    </xf>
    <xf numFmtId="0" fontId="0" fillId="0" borderId="5" xfId="0" applyBorder="1" applyAlignment="1">
      <alignment horizontal="left" vertical="center" wrapText="1"/>
    </xf>
    <xf numFmtId="0" fontId="20" fillId="4" borderId="11" xfId="0" applyFont="1" applyFill="1" applyBorder="1" applyAlignment="1" applyProtection="1">
      <protection hidden="1"/>
    </xf>
    <xf numFmtId="0" fontId="0" fillId="0" borderId="11" xfId="0" applyBorder="1" applyAlignment="1"/>
    <xf numFmtId="0" fontId="0" fillId="0" borderId="12" xfId="0" applyBorder="1" applyAlignment="1"/>
    <xf numFmtId="0" fontId="17" fillId="4" borderId="0" xfId="0" applyFont="1" applyFill="1" applyBorder="1" applyAlignment="1" applyProtection="1">
      <alignment horizontal="left" vertical="center" wrapText="1"/>
      <protection hidden="1"/>
    </xf>
    <xf numFmtId="0" fontId="0" fillId="0" borderId="0" xfId="0" applyBorder="1" applyAlignment="1">
      <alignment horizontal="left" vertical="center" wrapText="1"/>
    </xf>
    <xf numFmtId="0" fontId="0" fillId="0" borderId="8" xfId="0" applyBorder="1" applyAlignment="1">
      <alignment horizontal="left" vertical="center" wrapText="1"/>
    </xf>
    <xf numFmtId="0" fontId="20" fillId="4" borderId="9" xfId="0" applyFont="1" applyFill="1" applyBorder="1" applyAlignment="1" applyProtection="1">
      <protection hidden="1"/>
    </xf>
    <xf numFmtId="0" fontId="0" fillId="0" borderId="9" xfId="0" applyBorder="1" applyAlignment="1"/>
    <xf numFmtId="0" fontId="0" fillId="0" borderId="10" xfId="0" applyBorder="1" applyAlignment="1"/>
    <xf numFmtId="0" fontId="17" fillId="4" borderId="1" xfId="0" applyFont="1" applyFill="1" applyBorder="1" applyAlignment="1" applyProtection="1">
      <alignment horizontal="left" vertical="center" wrapText="1"/>
      <protection hidden="1"/>
    </xf>
    <xf numFmtId="0" fontId="0" fillId="0" borderId="1" xfId="0" applyBorder="1" applyAlignment="1">
      <alignment horizontal="left" vertical="center" wrapText="1"/>
    </xf>
    <xf numFmtId="0" fontId="17" fillId="4" borderId="11" xfId="0" applyFont="1" applyFill="1" applyBorder="1" applyAlignment="1" applyProtection="1">
      <alignment horizontal="left" vertical="center" wrapText="1"/>
      <protection hidden="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19" fillId="4" borderId="0" xfId="0" applyFont="1" applyFill="1" applyBorder="1" applyAlignment="1" applyProtection="1">
      <alignment horizontal="left" vertical="center" wrapText="1"/>
      <protection hidden="1"/>
    </xf>
    <xf numFmtId="0" fontId="61" fillId="0" borderId="0" xfId="0" applyFont="1" applyBorder="1" applyAlignment="1">
      <alignment horizontal="left" vertical="center" wrapText="1"/>
    </xf>
    <xf numFmtId="0" fontId="61" fillId="0" borderId="8" xfId="0" applyFont="1" applyBorder="1" applyAlignment="1">
      <alignment horizontal="left" vertical="center" wrapText="1"/>
    </xf>
    <xf numFmtId="0" fontId="19" fillId="4" borderId="9" xfId="0" applyFont="1" applyFill="1" applyBorder="1" applyAlignment="1" applyProtection="1">
      <alignment horizontal="left" vertical="center" wrapText="1"/>
      <protection hidden="1"/>
    </xf>
    <xf numFmtId="0" fontId="61" fillId="0" borderId="9" xfId="0" applyFont="1" applyBorder="1" applyAlignment="1">
      <alignment horizontal="left" vertical="center" wrapText="1"/>
    </xf>
    <xf numFmtId="0" fontId="61" fillId="0" borderId="10" xfId="0" applyFont="1" applyBorder="1" applyAlignment="1">
      <alignment horizontal="left" vertical="center" wrapText="1"/>
    </xf>
    <xf numFmtId="0" fontId="19" fillId="4" borderId="2" xfId="0" applyFont="1" applyFill="1" applyBorder="1" applyAlignment="1" applyProtection="1">
      <alignment horizontal="left" vertical="center" wrapText="1"/>
      <protection hidden="1"/>
    </xf>
    <xf numFmtId="0" fontId="19" fillId="4" borderId="8" xfId="0" applyFont="1" applyFill="1" applyBorder="1" applyAlignment="1" applyProtection="1">
      <alignment horizontal="left" vertical="center" wrapText="1"/>
      <protection hidden="1"/>
    </xf>
    <xf numFmtId="0" fontId="17" fillId="4" borderId="7" xfId="0" applyFont="1" applyFill="1" applyBorder="1" applyAlignment="1" applyProtection="1">
      <alignment horizontal="justify" vertical="center" wrapText="1"/>
      <protection hidden="1"/>
    </xf>
    <xf numFmtId="0" fontId="17" fillId="4" borderId="11" xfId="0" applyFont="1" applyFill="1" applyBorder="1" applyAlignment="1" applyProtection="1">
      <alignment horizontal="justify" vertical="center" wrapText="1"/>
      <protection hidden="1"/>
    </xf>
    <xf numFmtId="0" fontId="17" fillId="4" borderId="12" xfId="0" applyFont="1" applyFill="1" applyBorder="1" applyAlignment="1" applyProtection="1">
      <alignment horizontal="justify" vertical="center" wrapText="1"/>
      <protection hidden="1"/>
    </xf>
    <xf numFmtId="0" fontId="13" fillId="10" borderId="28" xfId="0" applyFont="1" applyFill="1" applyBorder="1" applyAlignment="1" applyProtection="1">
      <alignment horizontal="center" vertical="center" wrapText="1"/>
      <protection hidden="1"/>
    </xf>
    <xf numFmtId="0" fontId="13" fillId="10" borderId="30" xfId="0" applyFont="1" applyFill="1" applyBorder="1" applyAlignment="1" applyProtection="1">
      <alignment horizontal="center" vertical="center" wrapText="1"/>
      <protection hidden="1"/>
    </xf>
    <xf numFmtId="0" fontId="13" fillId="10" borderId="21" xfId="0" applyFont="1" applyFill="1" applyBorder="1" applyAlignment="1" applyProtection="1">
      <alignment horizontal="center" vertical="center" wrapText="1"/>
      <protection hidden="1"/>
    </xf>
    <xf numFmtId="0" fontId="15" fillId="10" borderId="28" xfId="0" applyFont="1" applyFill="1" applyBorder="1" applyAlignment="1" applyProtection="1">
      <alignment horizontal="center" vertical="center" wrapText="1"/>
      <protection hidden="1"/>
    </xf>
    <xf numFmtId="0" fontId="15" fillId="10" borderId="30" xfId="0" applyFont="1" applyFill="1" applyBorder="1" applyAlignment="1" applyProtection="1">
      <alignment horizontal="center" vertical="center" wrapText="1"/>
      <protection hidden="1"/>
    </xf>
    <xf numFmtId="0" fontId="15" fillId="10" borderId="21" xfId="0" applyFont="1" applyFill="1" applyBorder="1" applyAlignment="1" applyProtection="1">
      <alignment horizontal="center" vertical="center" wrapText="1"/>
      <protection hidden="1"/>
    </xf>
    <xf numFmtId="0" fontId="28" fillId="4" borderId="6" xfId="0" applyFont="1" applyFill="1" applyBorder="1" applyAlignment="1" applyProtection="1">
      <alignment horizontal="left" vertical="center" wrapText="1"/>
      <protection hidden="1"/>
    </xf>
    <xf numFmtId="0" fontId="61" fillId="4" borderId="9" xfId="0" applyFont="1" applyFill="1" applyBorder="1" applyAlignment="1" applyProtection="1">
      <alignment horizontal="left" vertical="center" wrapText="1"/>
      <protection hidden="1"/>
    </xf>
    <xf numFmtId="0" fontId="61" fillId="4" borderId="10" xfId="0" applyFont="1" applyFill="1" applyBorder="1" applyAlignment="1" applyProtection="1">
      <alignment horizontal="left" vertical="center" wrapText="1"/>
      <protection hidden="1"/>
    </xf>
    <xf numFmtId="0" fontId="19" fillId="4" borderId="3" xfId="0" applyFont="1" applyFill="1" applyBorder="1" applyAlignment="1" applyProtection="1">
      <alignment horizontal="justify" vertical="center" wrapText="1"/>
      <protection hidden="1"/>
    </xf>
    <xf numFmtId="0" fontId="61" fillId="4" borderId="4" xfId="0" applyFont="1" applyFill="1" applyBorder="1" applyAlignment="1" applyProtection="1">
      <alignment horizontal="justify" vertical="center" wrapText="1"/>
      <protection hidden="1"/>
    </xf>
    <xf numFmtId="0" fontId="61" fillId="4" borderId="5" xfId="0" applyFont="1" applyFill="1" applyBorder="1" applyAlignment="1" applyProtection="1">
      <alignment horizontal="justify" vertical="center" wrapText="1"/>
      <protection hidden="1"/>
    </xf>
    <xf numFmtId="0" fontId="19" fillId="4" borderId="3" xfId="0" applyFont="1" applyFill="1" applyBorder="1" applyAlignment="1" applyProtection="1">
      <alignment horizontal="left" vertical="center" wrapText="1"/>
      <protection hidden="1"/>
    </xf>
    <xf numFmtId="0" fontId="61" fillId="4" borderId="4" xfId="0" applyFont="1" applyFill="1" applyBorder="1" applyAlignment="1" applyProtection="1">
      <alignment horizontal="left" vertical="center" wrapText="1"/>
      <protection hidden="1"/>
    </xf>
    <xf numFmtId="0" fontId="61" fillId="4" borderId="5" xfId="0" applyFont="1" applyFill="1" applyBorder="1" applyAlignment="1" applyProtection="1">
      <alignment horizontal="left" vertical="center" wrapText="1"/>
      <protection hidden="1"/>
    </xf>
    <xf numFmtId="0" fontId="19" fillId="4" borderId="1" xfId="0" applyFont="1" applyFill="1" applyBorder="1" applyAlignment="1" applyProtection="1">
      <alignment horizontal="left" vertical="center" wrapText="1"/>
      <protection hidden="1"/>
    </xf>
    <xf numFmtId="0" fontId="61" fillId="4" borderId="1" xfId="0" applyFont="1" applyFill="1" applyBorder="1" applyAlignment="1" applyProtection="1">
      <alignment horizontal="left" vertical="center" wrapText="1"/>
      <protection hidden="1"/>
    </xf>
    <xf numFmtId="0" fontId="103" fillId="4" borderId="3" xfId="0" applyFont="1" applyFill="1" applyBorder="1" applyAlignment="1" applyProtection="1">
      <alignment horizontal="left" vertical="center" wrapText="1"/>
      <protection hidden="1"/>
    </xf>
    <xf numFmtId="0" fontId="38" fillId="4" borderId="4" xfId="0" applyFont="1" applyFill="1" applyBorder="1" applyAlignment="1" applyProtection="1">
      <alignment horizontal="left" vertical="center" wrapText="1"/>
      <protection hidden="1"/>
    </xf>
    <xf numFmtId="0" fontId="38" fillId="4" borderId="5" xfId="0" applyFont="1" applyFill="1" applyBorder="1" applyAlignment="1" applyProtection="1">
      <alignment horizontal="left" vertical="center" wrapText="1"/>
      <protection hidden="1"/>
    </xf>
    <xf numFmtId="0" fontId="90" fillId="10" borderId="7" xfId="0" applyFont="1" applyFill="1" applyBorder="1" applyAlignment="1" applyProtection="1">
      <alignment horizontal="center" vertical="center" wrapText="1"/>
      <protection hidden="1"/>
    </xf>
    <xf numFmtId="0" fontId="0" fillId="0" borderId="6" xfId="0" applyBorder="1" applyAlignment="1">
      <alignment horizontal="center" vertical="center" wrapText="1"/>
    </xf>
    <xf numFmtId="0" fontId="19" fillId="4" borderId="6" xfId="0" applyFont="1" applyFill="1" applyBorder="1" applyAlignment="1" applyProtection="1">
      <alignment horizontal="justify" vertical="center" wrapText="1"/>
      <protection hidden="1"/>
    </xf>
    <xf numFmtId="0" fontId="0" fillId="4" borderId="9" xfId="0" applyFill="1" applyBorder="1" applyAlignment="1">
      <alignment horizontal="justify" vertical="center" wrapText="1"/>
    </xf>
    <xf numFmtId="0" fontId="0" fillId="4" borderId="10" xfId="0" applyFill="1" applyBorder="1" applyAlignment="1">
      <alignment horizontal="justify" vertical="center" wrapText="1"/>
    </xf>
    <xf numFmtId="0" fontId="19" fillId="4" borderId="7" xfId="0" applyFont="1" applyFill="1" applyBorder="1" applyAlignment="1" applyProtection="1">
      <alignment horizontal="justify" vertical="center" wrapText="1"/>
      <protection hidden="1"/>
    </xf>
    <xf numFmtId="0" fontId="61" fillId="4" borderId="11" xfId="0" applyFont="1" applyFill="1" applyBorder="1" applyAlignment="1" applyProtection="1">
      <alignment horizontal="justify" vertical="center" wrapText="1"/>
      <protection hidden="1"/>
    </xf>
    <xf numFmtId="0" fontId="61" fillId="4" borderId="12" xfId="0" applyFont="1" applyFill="1" applyBorder="1" applyAlignment="1" applyProtection="1">
      <alignment horizontal="justify" vertical="center" wrapText="1"/>
      <protection hidden="1"/>
    </xf>
    <xf numFmtId="0" fontId="19" fillId="4" borderId="11" xfId="0" applyFont="1" applyFill="1" applyBorder="1" applyAlignment="1" applyProtection="1">
      <alignment horizontal="left" vertical="center"/>
      <protection hidden="1"/>
    </xf>
    <xf numFmtId="0" fontId="20" fillId="4" borderId="0" xfId="0" applyFont="1" applyFill="1" applyAlignment="1" applyProtection="1">
      <alignment horizontal="left"/>
      <protection hidden="1"/>
    </xf>
    <xf numFmtId="0" fontId="15" fillId="4" borderId="7" xfId="0" applyFont="1" applyFill="1" applyBorder="1" applyAlignment="1" applyProtection="1">
      <alignment horizontal="left" vertical="center" wrapText="1"/>
      <protection hidden="1"/>
    </xf>
    <xf numFmtId="0" fontId="15" fillId="4" borderId="11" xfId="0" applyFont="1" applyFill="1" applyBorder="1" applyAlignment="1" applyProtection="1">
      <alignment horizontal="left" vertical="center" wrapText="1"/>
      <protection hidden="1"/>
    </xf>
    <xf numFmtId="0" fontId="15" fillId="4" borderId="12" xfId="0" applyFont="1" applyFill="1" applyBorder="1" applyAlignment="1" applyProtection="1">
      <alignment horizontal="left" vertical="center" wrapText="1"/>
      <protection hidden="1"/>
    </xf>
    <xf numFmtId="0" fontId="15" fillId="4" borderId="2" xfId="0" applyFont="1" applyFill="1" applyBorder="1" applyAlignment="1" applyProtection="1">
      <alignment horizontal="left" vertical="center"/>
      <protection hidden="1"/>
    </xf>
    <xf numFmtId="0" fontId="15" fillId="4" borderId="0" xfId="0" applyFont="1" applyFill="1" applyBorder="1" applyAlignment="1" applyProtection="1">
      <alignment horizontal="left" vertical="center"/>
      <protection hidden="1"/>
    </xf>
    <xf numFmtId="0" fontId="15" fillId="4" borderId="8" xfId="0" applyFont="1" applyFill="1" applyBorder="1" applyAlignment="1" applyProtection="1">
      <alignment horizontal="left" vertical="center"/>
      <protection hidden="1"/>
    </xf>
    <xf numFmtId="0" fontId="15" fillId="4" borderId="6" xfId="0" applyFont="1" applyFill="1" applyBorder="1" applyAlignment="1" applyProtection="1">
      <alignment horizontal="left" vertical="center"/>
      <protection hidden="1"/>
    </xf>
    <xf numFmtId="0" fontId="15" fillId="4" borderId="9" xfId="0" applyFont="1" applyFill="1" applyBorder="1" applyAlignment="1" applyProtection="1">
      <alignment horizontal="left" vertical="center"/>
      <protection hidden="1"/>
    </xf>
    <xf numFmtId="0" fontId="15" fillId="4" borderId="10" xfId="0" applyFont="1" applyFill="1" applyBorder="1" applyAlignment="1" applyProtection="1">
      <alignment horizontal="left" vertical="center"/>
      <protection hidden="1"/>
    </xf>
    <xf numFmtId="0" fontId="13" fillId="10" borderId="28" xfId="0" applyFont="1" applyFill="1" applyBorder="1" applyAlignment="1" applyProtection="1">
      <alignment horizontal="center" vertical="center"/>
      <protection hidden="1"/>
    </xf>
    <xf numFmtId="0" fontId="0" fillId="10" borderId="30" xfId="0" applyFill="1" applyBorder="1" applyAlignment="1" applyProtection="1">
      <alignment horizontal="center" vertical="center"/>
      <protection hidden="1"/>
    </xf>
    <xf numFmtId="0" fontId="0" fillId="10" borderId="21" xfId="0" applyFill="1" applyBorder="1" applyAlignment="1" applyProtection="1">
      <alignment horizontal="center" vertical="center"/>
      <protection hidden="1"/>
    </xf>
    <xf numFmtId="0" fontId="17" fillId="4" borderId="7" xfId="0" applyFont="1" applyFill="1" applyBorder="1" applyAlignment="1" applyProtection="1">
      <alignment horizontal="left" vertical="center" wrapText="1"/>
      <protection hidden="1"/>
    </xf>
    <xf numFmtId="0" fontId="0" fillId="4" borderId="11" xfId="0" applyFill="1" applyBorder="1" applyAlignment="1" applyProtection="1">
      <alignment horizontal="left" vertical="center" wrapText="1"/>
      <protection hidden="1"/>
    </xf>
    <xf numFmtId="0" fontId="0" fillId="4" borderId="12" xfId="0" applyFill="1" applyBorder="1" applyAlignment="1" applyProtection="1">
      <alignment horizontal="left" vertical="center" wrapText="1"/>
      <protection hidden="1"/>
    </xf>
    <xf numFmtId="0" fontId="17" fillId="4" borderId="2" xfId="0" applyFont="1" applyFill="1" applyBorder="1" applyAlignment="1" applyProtection="1">
      <alignment horizontal="left" vertical="center" wrapText="1"/>
      <protection hidden="1"/>
    </xf>
    <xf numFmtId="0" fontId="0" fillId="4" borderId="0" xfId="0" applyFill="1" applyBorder="1" applyAlignment="1" applyProtection="1">
      <alignment horizontal="left" vertical="center" wrapText="1"/>
      <protection hidden="1"/>
    </xf>
    <xf numFmtId="0" fontId="0" fillId="4" borderId="8" xfId="0" applyFill="1" applyBorder="1" applyAlignment="1" applyProtection="1">
      <alignment horizontal="left" vertical="center" wrapText="1"/>
      <protection hidden="1"/>
    </xf>
    <xf numFmtId="0" fontId="17" fillId="4" borderId="6" xfId="0" applyFont="1" applyFill="1" applyBorder="1" applyAlignment="1" applyProtection="1">
      <alignment horizontal="left" vertical="center" wrapText="1"/>
      <protection hidden="1"/>
    </xf>
    <xf numFmtId="0" fontId="0" fillId="4" borderId="9" xfId="0" applyFill="1" applyBorder="1" applyAlignment="1" applyProtection="1">
      <alignment horizontal="left" vertical="center" wrapText="1"/>
      <protection hidden="1"/>
    </xf>
    <xf numFmtId="0" fontId="0" fillId="4" borderId="10" xfId="0" applyFill="1" applyBorder="1" applyAlignment="1" applyProtection="1">
      <alignment horizontal="left" vertical="center" wrapText="1"/>
      <protection hidden="1"/>
    </xf>
    <xf numFmtId="0" fontId="17" fillId="4" borderId="3" xfId="0" applyFont="1" applyFill="1" applyBorder="1" applyAlignment="1" applyProtection="1">
      <alignment horizontal="left" vertical="center" wrapText="1"/>
      <protection hidden="1"/>
    </xf>
    <xf numFmtId="0" fontId="17" fillId="4" borderId="5" xfId="0" applyFont="1" applyFill="1" applyBorder="1" applyAlignment="1" applyProtection="1">
      <alignment horizontal="left" vertical="center" wrapText="1"/>
      <protection hidden="1"/>
    </xf>
    <xf numFmtId="0" fontId="19" fillId="4" borderId="4" xfId="0" applyFont="1" applyFill="1" applyBorder="1" applyAlignment="1" applyProtection="1">
      <alignment horizontal="left" vertical="center" wrapText="1"/>
      <protection hidden="1"/>
    </xf>
    <xf numFmtId="0" fontId="19" fillId="4" borderId="5" xfId="0" applyFont="1" applyFill="1" applyBorder="1" applyAlignment="1" applyProtection="1">
      <alignment horizontal="left" vertical="center" wrapText="1"/>
      <protection hidden="1"/>
    </xf>
    <xf numFmtId="0" fontId="17" fillId="4" borderId="2" xfId="0" applyFont="1" applyFill="1" applyBorder="1" applyAlignment="1" applyProtection="1">
      <alignment horizontal="justify" vertical="top" wrapText="1"/>
      <protection hidden="1"/>
    </xf>
    <xf numFmtId="0" fontId="0" fillId="4" borderId="0" xfId="0" applyFill="1" applyBorder="1" applyAlignment="1" applyProtection="1">
      <alignment horizontal="justify" vertical="top" wrapText="1"/>
      <protection hidden="1"/>
    </xf>
    <xf numFmtId="0" fontId="0" fillId="4" borderId="8" xfId="0" applyFill="1" applyBorder="1" applyAlignment="1" applyProtection="1">
      <alignment horizontal="justify" vertical="top" wrapText="1"/>
      <protection hidden="1"/>
    </xf>
    <xf numFmtId="0" fontId="22" fillId="4" borderId="13" xfId="0" applyFont="1" applyFill="1" applyBorder="1" applyAlignment="1" applyProtection="1">
      <alignment horizontal="center" vertical="center" wrapText="1"/>
      <protection hidden="1"/>
    </xf>
    <xf numFmtId="0" fontId="22" fillId="4" borderId="14" xfId="0" applyFont="1" applyFill="1" applyBorder="1" applyAlignment="1" applyProtection="1">
      <alignment horizontal="center" vertical="center" wrapText="1"/>
      <protection hidden="1"/>
    </xf>
    <xf numFmtId="0" fontId="22" fillId="4" borderId="15" xfId="0" applyFont="1" applyFill="1" applyBorder="1" applyAlignment="1" applyProtection="1">
      <alignment horizontal="center" vertical="center" wrapText="1"/>
      <protection hidden="1"/>
    </xf>
    <xf numFmtId="0" fontId="2" fillId="4" borderId="0" xfId="0" applyFont="1" applyFill="1" applyAlignment="1" applyProtection="1">
      <alignment vertical="center"/>
      <protection hidden="1"/>
    </xf>
    <xf numFmtId="0" fontId="0" fillId="0" borderId="0" xfId="0" applyAlignment="1" applyProtection="1"/>
    <xf numFmtId="0" fontId="11" fillId="4" borderId="16" xfId="0" applyFont="1" applyFill="1" applyBorder="1" applyAlignment="1" applyProtection="1">
      <alignment horizontal="center" vertical="center" wrapText="1"/>
      <protection hidden="1"/>
    </xf>
    <xf numFmtId="0" fontId="11" fillId="4" borderId="17" xfId="0" applyFont="1" applyFill="1" applyBorder="1" applyAlignment="1" applyProtection="1">
      <alignment horizontal="center" vertical="center" wrapText="1"/>
      <protection hidden="1"/>
    </xf>
    <xf numFmtId="0" fontId="11" fillId="4" borderId="18"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protection hidden="1"/>
    </xf>
    <xf numFmtId="49" fontId="3" fillId="4" borderId="1" xfId="0" applyNumberFormat="1" applyFont="1" applyFill="1" applyBorder="1" applyAlignment="1" applyProtection="1">
      <alignment horizontal="center"/>
      <protection hidden="1"/>
    </xf>
    <xf numFmtId="0" fontId="39" fillId="0" borderId="1" xfId="0" applyFont="1" applyBorder="1" applyAlignment="1" applyProtection="1">
      <alignment horizontal="center" vertical="center"/>
      <protection hidden="1"/>
    </xf>
    <xf numFmtId="0" fontId="0" fillId="0" borderId="1" xfId="0" applyBorder="1" applyAlignment="1" applyProtection="1">
      <protection hidden="1"/>
    </xf>
    <xf numFmtId="17" fontId="39" fillId="0" borderId="1" xfId="0" applyNumberFormat="1" applyFont="1" applyBorder="1" applyAlignment="1" applyProtection="1">
      <alignment horizontal="center"/>
      <protection hidden="1"/>
    </xf>
    <xf numFmtId="0" fontId="3" fillId="4" borderId="1" xfId="0" applyFont="1" applyFill="1" applyBorder="1" applyAlignment="1" applyProtection="1">
      <alignment horizontal="center"/>
      <protection hidden="1"/>
    </xf>
    <xf numFmtId="0" fontId="3" fillId="4" borderId="7" xfId="0" applyFont="1" applyFill="1" applyBorder="1" applyAlignment="1" applyProtection="1">
      <alignment horizontal="center" vertical="center"/>
      <protection hidden="1"/>
    </xf>
    <xf numFmtId="0" fontId="3" fillId="4" borderId="12" xfId="0" applyFont="1" applyFill="1" applyBorder="1" applyAlignment="1" applyProtection="1">
      <alignment horizontal="center" vertical="center"/>
      <protection hidden="1"/>
    </xf>
    <xf numFmtId="0" fontId="3" fillId="4" borderId="2" xfId="0" applyFont="1" applyFill="1" applyBorder="1" applyAlignment="1" applyProtection="1">
      <alignment horizontal="center" vertical="center"/>
      <protection hidden="1"/>
    </xf>
    <xf numFmtId="0" fontId="3" fillId="4" borderId="8" xfId="0" applyFont="1" applyFill="1" applyBorder="1" applyAlignment="1" applyProtection="1">
      <alignment horizontal="center" vertical="center"/>
      <protection hidden="1"/>
    </xf>
    <xf numFmtId="0" fontId="3" fillId="4" borderId="6" xfId="0" applyFont="1" applyFill="1" applyBorder="1" applyAlignment="1" applyProtection="1">
      <alignment horizontal="center" vertical="center"/>
      <protection hidden="1"/>
    </xf>
    <xf numFmtId="0" fontId="3" fillId="4" borderId="10" xfId="0" applyFont="1" applyFill="1" applyBorder="1" applyAlignment="1" applyProtection="1">
      <alignment horizontal="center" vertical="center"/>
      <protection hidden="1"/>
    </xf>
    <xf numFmtId="0" fontId="39" fillId="0" borderId="1" xfId="0" applyFont="1" applyBorder="1" applyAlignment="1" applyProtection="1">
      <alignment horizontal="center"/>
      <protection hidden="1"/>
    </xf>
    <xf numFmtId="0" fontId="39" fillId="0" borderId="1" xfId="0" applyFont="1" applyBorder="1" applyAlignment="1" applyProtection="1">
      <protection hidden="1"/>
    </xf>
    <xf numFmtId="17" fontId="39" fillId="0" borderId="3" xfId="0" applyNumberFormat="1" applyFont="1" applyBorder="1" applyAlignment="1" applyProtection="1">
      <alignment horizontal="center"/>
      <protection hidden="1"/>
    </xf>
    <xf numFmtId="0" fontId="0" fillId="0" borderId="4" xfId="0" applyBorder="1" applyAlignment="1" applyProtection="1">
      <alignment horizontal="center"/>
      <protection hidden="1"/>
    </xf>
    <xf numFmtId="0" fontId="0" fillId="0" borderId="5" xfId="0" applyBorder="1" applyAlignment="1" applyProtection="1">
      <alignment horizontal="center"/>
      <protection hidden="1"/>
    </xf>
    <xf numFmtId="0" fontId="39" fillId="0" borderId="1" xfId="0" applyFont="1" applyBorder="1" applyAlignment="1" applyProtection="1">
      <alignment horizontal="center" vertical="center" textRotation="90"/>
      <protection hidden="1"/>
    </xf>
    <xf numFmtId="4" fontId="0" fillId="2" borderId="28" xfId="0" applyNumberFormat="1" applyFill="1" applyBorder="1" applyAlignment="1" applyProtection="1">
      <alignment horizontal="center" vertical="center"/>
      <protection locked="0"/>
    </xf>
    <xf numFmtId="4" fontId="0" fillId="0" borderId="30" xfId="0" applyNumberFormat="1" applyBorder="1" applyAlignment="1" applyProtection="1">
      <alignment horizontal="center" vertical="center"/>
      <protection locked="0"/>
    </xf>
    <xf numFmtId="4" fontId="0" fillId="0" borderId="21" xfId="0" applyNumberFormat="1" applyBorder="1" applyAlignment="1" applyProtection="1">
      <alignment horizontal="center" vertical="center"/>
      <protection locked="0"/>
    </xf>
    <xf numFmtId="4" fontId="0" fillId="2" borderId="30" xfId="0" applyNumberFormat="1" applyFill="1" applyBorder="1" applyAlignment="1" applyProtection="1">
      <alignment horizontal="center" vertical="center"/>
      <protection locked="0"/>
    </xf>
    <xf numFmtId="4" fontId="0" fillId="2" borderId="21" xfId="0" applyNumberFormat="1" applyFill="1" applyBorder="1" applyAlignment="1" applyProtection="1">
      <alignment horizontal="center" vertical="center"/>
      <protection locked="0"/>
    </xf>
    <xf numFmtId="0" fontId="92" fillId="0" borderId="1" xfId="0" applyFont="1" applyFill="1" applyBorder="1" applyAlignment="1" applyProtection="1">
      <alignment horizontal="left"/>
      <protection hidden="1"/>
    </xf>
    <xf numFmtId="0" fontId="3" fillId="0" borderId="1" xfId="0" applyFont="1" applyFill="1" applyBorder="1" applyAlignment="1" applyProtection="1">
      <alignment horizontal="center" vertical="center"/>
      <protection hidden="1"/>
    </xf>
    <xf numFmtId="0" fontId="4" fillId="0" borderId="1" xfId="0" applyFont="1" applyBorder="1" applyAlignment="1" applyProtection="1">
      <alignment horizontal="center"/>
      <protection hidden="1"/>
    </xf>
    <xf numFmtId="0" fontId="20" fillId="4" borderId="1" xfId="0" applyFont="1" applyFill="1" applyBorder="1" applyAlignment="1" applyProtection="1">
      <alignment horizontal="left" vertical="center" wrapText="1"/>
      <protection hidden="1"/>
    </xf>
    <xf numFmtId="0" fontId="20" fillId="4" borderId="1" xfId="0" applyFont="1" applyFill="1" applyBorder="1" applyAlignment="1" applyProtection="1">
      <alignment horizontal="left" vertical="center"/>
      <protection hidden="1"/>
    </xf>
    <xf numFmtId="0" fontId="0" fillId="0" borderId="1" xfId="0" applyFont="1" applyBorder="1" applyAlignment="1" applyProtection="1">
      <protection hidden="1"/>
    </xf>
    <xf numFmtId="0" fontId="21" fillId="10" borderId="7" xfId="0" applyFont="1" applyFill="1" applyBorder="1" applyAlignment="1" applyProtection="1">
      <alignment horizontal="center" vertical="center" wrapText="1"/>
      <protection hidden="1"/>
    </xf>
    <xf numFmtId="0" fontId="21" fillId="10" borderId="6" xfId="0" applyFont="1" applyFill="1" applyBorder="1" applyAlignment="1" applyProtection="1">
      <alignment horizontal="center" vertical="center" wrapText="1"/>
      <protection hidden="1"/>
    </xf>
    <xf numFmtId="0" fontId="20" fillId="4" borderId="7" xfId="0" applyFont="1" applyFill="1" applyBorder="1" applyAlignment="1" applyProtection="1">
      <protection hidden="1"/>
    </xf>
    <xf numFmtId="0" fontId="0" fillId="4" borderId="11" xfId="0" applyFill="1" applyBorder="1" applyAlignment="1" applyProtection="1">
      <protection hidden="1"/>
    </xf>
    <xf numFmtId="0" fontId="0" fillId="4" borderId="12" xfId="0" applyFill="1" applyBorder="1" applyAlignment="1" applyProtection="1">
      <protection hidden="1"/>
    </xf>
    <xf numFmtId="0" fontId="20" fillId="4" borderId="6" xfId="0" applyFont="1" applyFill="1" applyBorder="1" applyAlignment="1" applyProtection="1">
      <protection hidden="1"/>
    </xf>
    <xf numFmtId="0" fontId="0" fillId="0" borderId="9" xfId="0" applyBorder="1" applyAlignment="1" applyProtection="1">
      <protection hidden="1"/>
    </xf>
    <xf numFmtId="0" fontId="0" fillId="0" borderId="10" xfId="0" applyBorder="1" applyAlignment="1" applyProtection="1">
      <protection hidden="1"/>
    </xf>
    <xf numFmtId="0" fontId="39" fillId="0" borderId="1" xfId="0" applyFont="1" applyBorder="1" applyAlignment="1" applyProtection="1">
      <alignment horizontal="center" vertical="center" textRotation="90" wrapText="1"/>
      <protection hidden="1"/>
    </xf>
    <xf numFmtId="0" fontId="0" fillId="0" borderId="1" xfId="0" applyBorder="1" applyAlignment="1" applyProtection="1"/>
    <xf numFmtId="0" fontId="21" fillId="10" borderId="1" xfId="0" applyFont="1" applyFill="1" applyBorder="1" applyAlignment="1" applyProtection="1">
      <alignment horizontal="center" vertical="center" wrapText="1"/>
      <protection hidden="1"/>
    </xf>
    <xf numFmtId="0" fontId="0" fillId="0" borderId="1" xfId="0" applyBorder="1" applyAlignment="1" applyProtection="1">
      <alignment wrapText="1"/>
    </xf>
    <xf numFmtId="0" fontId="21" fillId="10" borderId="2" xfId="0" applyFont="1" applyFill="1" applyBorder="1" applyAlignment="1" applyProtection="1">
      <alignment horizontal="center" vertical="center" wrapText="1"/>
      <protection hidden="1"/>
    </xf>
    <xf numFmtId="0" fontId="20" fillId="4" borderId="2" xfId="0" applyFont="1" applyFill="1" applyBorder="1" applyAlignment="1" applyProtection="1">
      <protection hidden="1"/>
    </xf>
    <xf numFmtId="0" fontId="20" fillId="4" borderId="0" xfId="0" applyFont="1" applyFill="1" applyBorder="1" applyAlignment="1" applyProtection="1">
      <protection hidden="1"/>
    </xf>
    <xf numFmtId="0" fontId="0" fillId="4" borderId="0" xfId="0" applyFill="1" applyBorder="1" applyAlignment="1" applyProtection="1">
      <protection hidden="1"/>
    </xf>
    <xf numFmtId="0" fontId="0" fillId="4" borderId="8" xfId="0" applyFill="1" applyBorder="1" applyAlignment="1" applyProtection="1">
      <protection hidden="1"/>
    </xf>
    <xf numFmtId="0" fontId="20" fillId="4" borderId="7" xfId="0" applyFont="1" applyFill="1" applyBorder="1" applyAlignment="1" applyProtection="1">
      <alignment vertical="center" wrapText="1"/>
      <protection hidden="1"/>
    </xf>
    <xf numFmtId="0" fontId="20" fillId="4" borderId="11" xfId="0" applyFont="1" applyFill="1" applyBorder="1" applyAlignment="1" applyProtection="1">
      <alignment vertical="center" wrapText="1"/>
      <protection hidden="1"/>
    </xf>
    <xf numFmtId="0" fontId="0" fillId="0" borderId="11" xfId="0" applyBorder="1" applyAlignment="1" applyProtection="1">
      <alignment vertical="center" wrapText="1"/>
      <protection hidden="1"/>
    </xf>
    <xf numFmtId="0" fontId="0" fillId="0" borderId="11" xfId="0" applyBorder="1" applyAlignment="1" applyProtection="1">
      <protection hidden="1"/>
    </xf>
    <xf numFmtId="0" fontId="0" fillId="0" borderId="12" xfId="0" applyBorder="1" applyAlignment="1" applyProtection="1">
      <protection hidden="1"/>
    </xf>
    <xf numFmtId="0" fontId="0" fillId="0" borderId="6" xfId="0" applyBorder="1" applyAlignment="1" applyProtection="1">
      <alignment vertical="center"/>
      <protection hidden="1"/>
    </xf>
    <xf numFmtId="0" fontId="0" fillId="0" borderId="9" xfId="0" applyBorder="1" applyAlignment="1" applyProtection="1">
      <alignment vertical="center"/>
      <protection hidden="1"/>
    </xf>
    <xf numFmtId="0" fontId="15" fillId="10" borderId="7" xfId="0" applyFont="1" applyFill="1" applyBorder="1" applyAlignment="1" applyProtection="1">
      <alignment horizontal="center" vertical="center" wrapText="1"/>
      <protection hidden="1"/>
    </xf>
    <xf numFmtId="0" fontId="15" fillId="10" borderId="6" xfId="0" applyFont="1" applyFill="1" applyBorder="1" applyAlignment="1" applyProtection="1">
      <alignment horizontal="center" vertical="center" wrapText="1"/>
      <protection hidden="1"/>
    </xf>
    <xf numFmtId="0" fontId="0" fillId="4" borderId="6" xfId="0" applyFill="1" applyBorder="1" applyAlignment="1" applyProtection="1">
      <protection hidden="1"/>
    </xf>
    <xf numFmtId="0" fontId="0" fillId="4" borderId="9" xfId="0" applyFill="1" applyBorder="1" applyAlignment="1" applyProtection="1">
      <protection hidden="1"/>
    </xf>
    <xf numFmtId="0" fontId="0" fillId="4" borderId="10" xfId="0" applyFill="1" applyBorder="1" applyAlignment="1" applyProtection="1">
      <protection hidden="1"/>
    </xf>
    <xf numFmtId="0" fontId="43" fillId="4" borderId="0" xfId="0" applyFont="1" applyFill="1" applyBorder="1" applyAlignment="1" applyProtection="1">
      <alignment vertical="center" wrapText="1"/>
      <protection hidden="1"/>
    </xf>
    <xf numFmtId="0" fontId="78" fillId="3" borderId="24" xfId="0" applyFont="1" applyFill="1" applyBorder="1" applyAlignment="1" applyProtection="1">
      <alignment horizontal="center" vertical="center"/>
      <protection hidden="1"/>
    </xf>
    <xf numFmtId="0" fontId="78" fillId="3" borderId="25" xfId="0" applyFont="1" applyFill="1" applyBorder="1" applyAlignment="1" applyProtection="1">
      <alignment horizontal="center" vertical="center"/>
    </xf>
    <xf numFmtId="0" fontId="78" fillId="3" borderId="26" xfId="0" applyFont="1" applyFill="1" applyBorder="1" applyAlignment="1" applyProtection="1">
      <alignment horizontal="center" vertical="center"/>
    </xf>
    <xf numFmtId="0" fontId="92" fillId="0" borderId="27" xfId="0" applyFont="1" applyFill="1" applyBorder="1" applyAlignment="1" applyProtection="1">
      <alignment horizontal="left"/>
      <protection hidden="1"/>
    </xf>
    <xf numFmtId="0" fontId="4" fillId="0" borderId="42" xfId="0" applyFont="1" applyBorder="1" applyAlignment="1" applyProtection="1">
      <alignment horizontal="center"/>
      <protection hidden="1"/>
    </xf>
    <xf numFmtId="0" fontId="4" fillId="0" borderId="38" xfId="0" applyFont="1" applyBorder="1" applyAlignment="1" applyProtection="1">
      <alignment horizontal="center"/>
      <protection hidden="1"/>
    </xf>
    <xf numFmtId="0" fontId="50" fillId="4" borderId="0" xfId="0" applyFont="1" applyFill="1" applyBorder="1" applyAlignment="1" applyProtection="1">
      <alignment horizontal="center"/>
      <protection hidden="1"/>
    </xf>
    <xf numFmtId="0" fontId="0" fillId="4" borderId="0" xfId="0" applyFill="1" applyBorder="1" applyAlignment="1" applyProtection="1">
      <alignment horizontal="center"/>
      <protection hidden="1"/>
    </xf>
    <xf numFmtId="0" fontId="3" fillId="0" borderId="31" xfId="0" applyFont="1" applyFill="1" applyBorder="1" applyAlignment="1" applyProtection="1">
      <alignment horizontal="center" vertical="center"/>
      <protection hidden="1"/>
    </xf>
    <xf numFmtId="0" fontId="3" fillId="0" borderId="32" xfId="0" applyFont="1" applyFill="1" applyBorder="1" applyAlignment="1" applyProtection="1">
      <alignment horizontal="center" vertical="center"/>
      <protection hidden="1"/>
    </xf>
    <xf numFmtId="0" fontId="3" fillId="0" borderId="27" xfId="0" applyFont="1" applyFill="1" applyBorder="1" applyAlignment="1" applyProtection="1">
      <alignment horizontal="center" vertical="center"/>
      <protection hidden="1"/>
    </xf>
    <xf numFmtId="0" fontId="50" fillId="3" borderId="13" xfId="0" applyFont="1" applyFill="1" applyBorder="1" applyAlignment="1" applyProtection="1">
      <alignment horizontal="center" vertical="center"/>
      <protection hidden="1"/>
    </xf>
    <xf numFmtId="0" fontId="50" fillId="3" borderId="14" xfId="0" applyFont="1" applyFill="1" applyBorder="1" applyAlignment="1" applyProtection="1">
      <alignment horizontal="center" vertical="center"/>
      <protection hidden="1"/>
    </xf>
    <xf numFmtId="0" fontId="61" fillId="0" borderId="14" xfId="0" applyFont="1" applyBorder="1" applyAlignment="1" applyProtection="1">
      <alignment horizontal="center" vertical="center"/>
      <protection hidden="1"/>
    </xf>
    <xf numFmtId="0" fontId="61" fillId="0" borderId="15" xfId="0" applyFont="1" applyBorder="1" applyAlignment="1" applyProtection="1">
      <alignment horizontal="center" vertical="center"/>
      <protection hidden="1"/>
    </xf>
    <xf numFmtId="0" fontId="70" fillId="0" borderId="1" xfId="0" applyFont="1" applyBorder="1" applyAlignment="1" applyProtection="1">
      <alignment horizontal="center" vertical="center"/>
      <protection hidden="1"/>
    </xf>
    <xf numFmtId="0" fontId="39" fillId="4" borderId="1" xfId="0" applyFont="1" applyFill="1" applyBorder="1" applyAlignment="1" applyProtection="1">
      <alignment horizontal="center" vertical="center"/>
      <protection hidden="1"/>
    </xf>
    <xf numFmtId="0" fontId="3" fillId="4" borderId="1" xfId="0" applyFont="1" applyFill="1" applyBorder="1" applyAlignment="1" applyProtection="1">
      <alignment horizontal="center" vertical="center"/>
      <protection hidden="1"/>
    </xf>
    <xf numFmtId="0" fontId="39" fillId="4" borderId="1" xfId="0" applyFont="1" applyFill="1" applyBorder="1" applyAlignment="1" applyProtection="1">
      <alignment horizontal="center"/>
      <protection hidden="1"/>
    </xf>
    <xf numFmtId="0" fontId="39" fillId="4" borderId="3" xfId="0" applyFont="1" applyFill="1" applyBorder="1" applyAlignment="1" applyProtection="1">
      <alignment horizontal="center"/>
      <protection hidden="1"/>
    </xf>
    <xf numFmtId="0" fontId="92" fillId="0" borderId="27" xfId="0" applyFont="1" applyFill="1" applyBorder="1" applyAlignment="1" applyProtection="1">
      <alignment horizontal="left" vertical="center"/>
      <protection hidden="1"/>
    </xf>
    <xf numFmtId="0" fontId="92" fillId="0" borderId="1" xfId="0" applyFont="1" applyFill="1" applyBorder="1" applyAlignment="1" applyProtection="1">
      <alignment horizontal="left" vertical="center"/>
      <protection hidden="1"/>
    </xf>
    <xf numFmtId="0" fontId="39" fillId="0" borderId="28" xfId="0" applyFont="1" applyBorder="1" applyAlignment="1" applyProtection="1">
      <alignment horizontal="center" vertical="center" textRotation="90"/>
      <protection hidden="1"/>
    </xf>
    <xf numFmtId="0" fontId="39" fillId="0" borderId="30" xfId="0" applyFont="1" applyBorder="1" applyAlignment="1" applyProtection="1">
      <alignment horizontal="center" vertical="center" textRotation="90"/>
      <protection hidden="1"/>
    </xf>
    <xf numFmtId="0" fontId="39" fillId="0" borderId="21" xfId="0" applyFont="1" applyBorder="1" applyAlignment="1" applyProtection="1">
      <alignment horizontal="center" vertical="center" textRotation="90"/>
      <protection hidden="1"/>
    </xf>
    <xf numFmtId="4" fontId="0" fillId="2" borderId="1" xfId="0" applyNumberFormat="1" applyFill="1" applyBorder="1" applyAlignment="1" applyProtection="1">
      <alignment horizontal="center" vertical="center"/>
      <protection locked="0"/>
    </xf>
    <xf numFmtId="0" fontId="3" fillId="4" borderId="11" xfId="0" applyFont="1" applyFill="1" applyBorder="1" applyAlignment="1" applyProtection="1">
      <alignment horizontal="center" vertical="center"/>
      <protection hidden="1"/>
    </xf>
    <xf numFmtId="0" fontId="3" fillId="4" borderId="0" xfId="0" applyFont="1" applyFill="1" applyBorder="1" applyAlignment="1" applyProtection="1">
      <alignment horizontal="center" vertical="center"/>
      <protection hidden="1"/>
    </xf>
    <xf numFmtId="0" fontId="3" fillId="4" borderId="9" xfId="0" applyFont="1" applyFill="1" applyBorder="1" applyAlignment="1" applyProtection="1">
      <alignment horizontal="center" vertical="center"/>
      <protection hidden="1"/>
    </xf>
    <xf numFmtId="0" fontId="0" fillId="0" borderId="1" xfId="0" applyBorder="1" applyAlignment="1" applyProtection="1">
      <alignment horizontal="center" vertical="center"/>
      <protection locked="0"/>
    </xf>
    <xf numFmtId="0" fontId="21" fillId="10" borderId="28" xfId="0" applyFont="1" applyFill="1" applyBorder="1" applyAlignment="1" applyProtection="1">
      <alignment horizontal="center" vertical="center" wrapText="1"/>
      <protection hidden="1"/>
    </xf>
    <xf numFmtId="0" fontId="21" fillId="10" borderId="21" xfId="0" applyFont="1" applyFill="1" applyBorder="1" applyAlignment="1" applyProtection="1">
      <alignment horizontal="center" vertical="center" wrapText="1"/>
      <protection hidden="1"/>
    </xf>
    <xf numFmtId="0" fontId="20" fillId="4" borderId="7" xfId="0" applyFont="1" applyFill="1" applyBorder="1" applyAlignment="1" applyProtection="1">
      <alignment horizontal="left" vertical="center" wrapText="1"/>
      <protection hidden="1"/>
    </xf>
    <xf numFmtId="0" fontId="20" fillId="4" borderId="11" xfId="0" applyFont="1" applyFill="1" applyBorder="1" applyAlignment="1" applyProtection="1">
      <alignment horizontal="left" vertical="center" wrapText="1"/>
      <protection hidden="1"/>
    </xf>
    <xf numFmtId="0" fontId="0" fillId="0" borderId="11" xfId="0" applyBorder="1" applyAlignment="1" applyProtection="1">
      <alignment wrapText="1"/>
    </xf>
    <xf numFmtId="0" fontId="0" fillId="0" borderId="11" xfId="0" applyBorder="1" applyAlignment="1" applyProtection="1"/>
    <xf numFmtId="0" fontId="0" fillId="0" borderId="12" xfId="0" applyBorder="1" applyAlignment="1" applyProtection="1"/>
    <xf numFmtId="0" fontId="20" fillId="4" borderId="2" xfId="0" applyFont="1" applyFill="1" applyBorder="1" applyAlignment="1" applyProtection="1">
      <alignment horizontal="left" vertical="center" wrapText="1"/>
      <protection hidden="1"/>
    </xf>
    <xf numFmtId="0" fontId="0" fillId="0" borderId="0" xfId="0" applyBorder="1" applyAlignment="1" applyProtection="1">
      <alignment wrapText="1"/>
    </xf>
    <xf numFmtId="0" fontId="0" fillId="0" borderId="0" xfId="0" applyBorder="1" applyAlignment="1" applyProtection="1"/>
    <xf numFmtId="0" fontId="0" fillId="0" borderId="8" xfId="0" applyBorder="1" applyAlignment="1" applyProtection="1"/>
    <xf numFmtId="0" fontId="0" fillId="0" borderId="6" xfId="0" applyBorder="1" applyAlignment="1" applyProtection="1">
      <alignment wrapText="1"/>
    </xf>
    <xf numFmtId="0" fontId="0" fillId="0" borderId="9" xfId="0" applyBorder="1" applyAlignment="1" applyProtection="1">
      <alignment wrapText="1"/>
    </xf>
    <xf numFmtId="0" fontId="0" fillId="0" borderId="9" xfId="0" applyBorder="1" applyAlignment="1" applyProtection="1"/>
    <xf numFmtId="0" fontId="0" fillId="0" borderId="10" xfId="0" applyBorder="1" applyAlignment="1" applyProtection="1"/>
    <xf numFmtId="0" fontId="0" fillId="4" borderId="11" xfId="0" applyFill="1" applyBorder="1" applyAlignment="1" applyProtection="1">
      <alignment horizontal="left" vertical="center" wrapText="1"/>
    </xf>
    <xf numFmtId="0" fontId="0" fillId="4" borderId="12" xfId="0" applyFill="1" applyBorder="1" applyAlignment="1" applyProtection="1">
      <alignment horizontal="left" vertical="center" wrapText="1"/>
    </xf>
    <xf numFmtId="0" fontId="0" fillId="0" borderId="0" xfId="0" applyBorder="1" applyAlignment="1" applyProtection="1">
      <protection hidden="1"/>
    </xf>
    <xf numFmtId="0" fontId="0" fillId="4" borderId="11" xfId="0" applyFill="1" applyBorder="1" applyAlignment="1" applyProtection="1">
      <alignment vertical="center" wrapText="1"/>
      <protection hidden="1"/>
    </xf>
    <xf numFmtId="0" fontId="0" fillId="4" borderId="12" xfId="0" applyFill="1" applyBorder="1" applyAlignment="1" applyProtection="1">
      <alignment vertical="center" wrapText="1"/>
      <protection hidden="1"/>
    </xf>
    <xf numFmtId="0" fontId="0" fillId="4" borderId="11" xfId="0" applyFill="1" applyBorder="1" applyAlignment="1" applyProtection="1">
      <alignment vertical="center" wrapText="1"/>
    </xf>
    <xf numFmtId="0" fontId="0" fillId="4" borderId="12" xfId="0" applyFill="1" applyBorder="1" applyAlignment="1" applyProtection="1">
      <alignment vertical="center" wrapText="1"/>
    </xf>
    <xf numFmtId="0" fontId="22" fillId="0" borderId="13" xfId="0" applyFont="1" applyFill="1" applyBorder="1" applyAlignment="1" applyProtection="1">
      <alignment horizontal="center" vertical="center" wrapText="1"/>
      <protection hidden="1"/>
    </xf>
    <xf numFmtId="0" fontId="22" fillId="0" borderId="14" xfId="0" applyFont="1" applyFill="1" applyBorder="1" applyAlignment="1" applyProtection="1">
      <alignment horizontal="center" vertical="center" wrapText="1"/>
      <protection hidden="1"/>
    </xf>
    <xf numFmtId="0" fontId="22" fillId="0" borderId="15" xfId="0" applyFont="1" applyFill="1" applyBorder="1" applyAlignment="1" applyProtection="1">
      <alignment horizontal="center" vertical="center" wrapText="1"/>
      <protection hidden="1"/>
    </xf>
    <xf numFmtId="0" fontId="50" fillId="3" borderId="13" xfId="0" applyFont="1" applyFill="1" applyBorder="1" applyAlignment="1" applyProtection="1">
      <alignment horizontal="center"/>
      <protection hidden="1"/>
    </xf>
    <xf numFmtId="0" fontId="50" fillId="3" borderId="14" xfId="0" applyFont="1" applyFill="1" applyBorder="1" applyAlignment="1" applyProtection="1">
      <alignment horizontal="center"/>
      <protection hidden="1"/>
    </xf>
    <xf numFmtId="0" fontId="61" fillId="0" borderId="14" xfId="0" applyFont="1" applyBorder="1" applyAlignment="1" applyProtection="1">
      <alignment horizontal="center"/>
      <protection hidden="1"/>
    </xf>
    <xf numFmtId="0" fontId="61" fillId="0" borderId="15" xfId="0" applyFont="1" applyBorder="1" applyAlignment="1" applyProtection="1">
      <alignment horizontal="center"/>
      <protection hidden="1"/>
    </xf>
    <xf numFmtId="3" fontId="3" fillId="4" borderId="1" xfId="0" applyNumberFormat="1" applyFont="1" applyFill="1" applyBorder="1" applyAlignment="1" applyProtection="1">
      <alignment horizontal="center"/>
      <protection hidden="1"/>
    </xf>
    <xf numFmtId="0" fontId="0" fillId="0" borderId="1" xfId="0" applyBorder="1" applyAlignment="1" applyProtection="1">
      <alignment horizontal="center"/>
      <protection hidden="1"/>
    </xf>
    <xf numFmtId="0" fontId="0" fillId="0" borderId="1" xfId="0" applyBorder="1" applyAlignment="1" applyProtection="1">
      <alignment horizontal="center"/>
    </xf>
    <xf numFmtId="0" fontId="61" fillId="0" borderId="0" xfId="0" applyFont="1" applyAlignment="1" applyProtection="1">
      <alignment horizontal="left" vertical="center" wrapText="1"/>
      <protection hidden="1"/>
    </xf>
    <xf numFmtId="0" fontId="61" fillId="0" borderId="8" xfId="0" applyFont="1" applyBorder="1" applyAlignment="1" applyProtection="1">
      <alignment horizontal="left" vertical="center" wrapText="1"/>
      <protection hidden="1"/>
    </xf>
    <xf numFmtId="0" fontId="17" fillId="4" borderId="9" xfId="0" applyFont="1" applyFill="1" applyBorder="1" applyAlignment="1" applyProtection="1">
      <alignment horizontal="left" vertical="center" wrapText="1"/>
      <protection hidden="1"/>
    </xf>
    <xf numFmtId="0" fontId="13" fillId="10" borderId="7" xfId="0" applyFont="1" applyFill="1" applyBorder="1" applyAlignment="1" applyProtection="1">
      <alignment horizontal="center" vertical="center" wrapText="1"/>
      <protection hidden="1"/>
    </xf>
    <xf numFmtId="0" fontId="13" fillId="10" borderId="6" xfId="0" applyFont="1" applyFill="1" applyBorder="1" applyAlignment="1" applyProtection="1">
      <alignment horizontal="center" vertical="center" wrapText="1"/>
      <protection hidden="1"/>
    </xf>
    <xf numFmtId="0" fontId="13" fillId="10" borderId="2" xfId="0" applyFont="1" applyFill="1" applyBorder="1" applyAlignment="1" applyProtection="1">
      <alignment horizontal="center" vertical="center" wrapText="1"/>
      <protection hidden="1"/>
    </xf>
    <xf numFmtId="0" fontId="17" fillId="4" borderId="2" xfId="0" applyFont="1" applyFill="1" applyBorder="1" applyAlignment="1" applyProtection="1">
      <alignment horizontal="justify" vertical="center" wrapText="1"/>
      <protection hidden="1"/>
    </xf>
    <xf numFmtId="0" fontId="17" fillId="4" borderId="0" xfId="0" applyFont="1" applyFill="1" applyBorder="1" applyAlignment="1" applyProtection="1">
      <alignment horizontal="justify" vertical="center" wrapText="1"/>
      <protection hidden="1"/>
    </xf>
    <xf numFmtId="0" fontId="17" fillId="4" borderId="8" xfId="0" applyFont="1" applyFill="1" applyBorder="1" applyAlignment="1" applyProtection="1">
      <alignment horizontal="justify" vertical="center" wrapText="1"/>
      <protection hidden="1"/>
    </xf>
    <xf numFmtId="0" fontId="17" fillId="4" borderId="6" xfId="0" applyFont="1" applyFill="1" applyBorder="1" applyAlignment="1" applyProtection="1">
      <alignment horizontal="justify" vertical="top" wrapText="1"/>
      <protection hidden="1"/>
    </xf>
    <xf numFmtId="0" fontId="17" fillId="4" borderId="9" xfId="0" applyFont="1" applyFill="1" applyBorder="1" applyAlignment="1" applyProtection="1">
      <alignment horizontal="justify" vertical="top" wrapText="1"/>
      <protection hidden="1"/>
    </xf>
    <xf numFmtId="0" fontId="17" fillId="4" borderId="10" xfId="0" applyFont="1" applyFill="1" applyBorder="1" applyAlignment="1" applyProtection="1">
      <alignment horizontal="justify" vertical="top" wrapText="1"/>
      <protection hidden="1"/>
    </xf>
    <xf numFmtId="0" fontId="20" fillId="4" borderId="12" xfId="0" applyFont="1" applyFill="1" applyBorder="1" applyAlignment="1" applyProtection="1">
      <protection hidden="1"/>
    </xf>
    <xf numFmtId="0" fontId="17" fillId="4" borderId="8" xfId="0" applyFont="1" applyFill="1" applyBorder="1" applyAlignment="1" applyProtection="1">
      <alignment horizontal="left" vertical="center" wrapText="1"/>
      <protection hidden="1"/>
    </xf>
    <xf numFmtId="0" fontId="17" fillId="0" borderId="3" xfId="0" applyFont="1" applyBorder="1" applyAlignment="1" applyProtection="1">
      <alignment horizontal="left" vertical="center" wrapText="1"/>
      <protection hidden="1"/>
    </xf>
    <xf numFmtId="0" fontId="17" fillId="0" borderId="4" xfId="0" applyFont="1" applyBorder="1" applyAlignment="1" applyProtection="1">
      <alignment horizontal="left" vertical="center" wrapText="1"/>
      <protection hidden="1"/>
    </xf>
    <xf numFmtId="0" fontId="17" fillId="0" borderId="5" xfId="0" applyFont="1" applyBorder="1" applyAlignment="1" applyProtection="1">
      <alignment horizontal="left" vertical="center" wrapText="1"/>
      <protection hidden="1"/>
    </xf>
    <xf numFmtId="0" fontId="19" fillId="0" borderId="2" xfId="0" applyFont="1" applyFill="1" applyBorder="1" applyAlignment="1" applyProtection="1">
      <alignment horizontal="left" vertical="center" wrapText="1"/>
    </xf>
    <xf numFmtId="0" fontId="19" fillId="0" borderId="0" xfId="0" applyFont="1" applyFill="1" applyBorder="1" applyAlignment="1" applyProtection="1">
      <alignment horizontal="left" vertical="center" wrapText="1"/>
    </xf>
    <xf numFmtId="0" fontId="19" fillId="0" borderId="8" xfId="0" applyFont="1" applyFill="1" applyBorder="1" applyAlignment="1" applyProtection="1">
      <alignment horizontal="left" vertical="center" wrapText="1"/>
    </xf>
    <xf numFmtId="0" fontId="19" fillId="0" borderId="6" xfId="0" applyFont="1" applyFill="1" applyBorder="1" applyAlignment="1" applyProtection="1">
      <alignment horizontal="left" vertical="center" wrapText="1"/>
    </xf>
    <xf numFmtId="0" fontId="19" fillId="0" borderId="9" xfId="0" applyFont="1" applyFill="1" applyBorder="1" applyAlignment="1" applyProtection="1">
      <alignment horizontal="left" vertical="center" wrapText="1"/>
    </xf>
    <xf numFmtId="0" fontId="19" fillId="0" borderId="10" xfId="0" applyFont="1" applyFill="1" applyBorder="1" applyAlignment="1" applyProtection="1">
      <alignment horizontal="left" vertical="center" wrapText="1"/>
    </xf>
    <xf numFmtId="0" fontId="0" fillId="0" borderId="6" xfId="0" applyBorder="1" applyAlignment="1" applyProtection="1">
      <alignment horizontal="left" vertical="center"/>
      <protection hidden="1"/>
    </xf>
    <xf numFmtId="0" fontId="0" fillId="0" borderId="9" xfId="0" applyBorder="1" applyAlignment="1" applyProtection="1">
      <alignment horizontal="left" vertical="center"/>
      <protection hidden="1"/>
    </xf>
    <xf numFmtId="0" fontId="0" fillId="0" borderId="10" xfId="0" applyBorder="1" applyAlignment="1" applyProtection="1">
      <alignment horizontal="left" vertical="center"/>
      <protection hidden="1"/>
    </xf>
    <xf numFmtId="0" fontId="20" fillId="4" borderId="7" xfId="0" applyFont="1" applyFill="1" applyBorder="1" applyAlignment="1" applyProtection="1">
      <alignment horizontal="left" wrapText="1"/>
      <protection hidden="1"/>
    </xf>
    <xf numFmtId="0" fontId="0" fillId="4" borderId="11" xfId="0" applyFill="1" applyBorder="1" applyAlignment="1" applyProtection="1">
      <alignment horizontal="left" wrapText="1"/>
    </xf>
    <xf numFmtId="0" fontId="0" fillId="4" borderId="12" xfId="0" applyFill="1" applyBorder="1" applyAlignment="1" applyProtection="1">
      <alignment horizontal="left" wrapText="1"/>
    </xf>
    <xf numFmtId="0" fontId="17" fillId="4" borderId="12" xfId="0" applyFont="1" applyFill="1" applyBorder="1" applyAlignment="1" applyProtection="1">
      <alignment horizontal="left" vertical="center" wrapText="1"/>
      <protection hidden="1"/>
    </xf>
    <xf numFmtId="0" fontId="15" fillId="0" borderId="6" xfId="0" applyFont="1" applyBorder="1" applyAlignment="1" applyProtection="1">
      <alignment horizontal="left"/>
      <protection hidden="1"/>
    </xf>
    <xf numFmtId="0" fontId="15" fillId="0" borderId="9" xfId="0" applyFont="1" applyBorder="1" applyAlignment="1" applyProtection="1">
      <alignment horizontal="left"/>
      <protection hidden="1"/>
    </xf>
    <xf numFmtId="0" fontId="15" fillId="0" borderId="10" xfId="0" applyFont="1" applyBorder="1" applyAlignment="1" applyProtection="1">
      <alignment horizontal="left"/>
      <protection hidden="1"/>
    </xf>
    <xf numFmtId="0" fontId="17" fillId="0" borderId="3" xfId="0" applyFont="1" applyBorder="1" applyAlignment="1" applyProtection="1">
      <alignment vertical="center" wrapText="1"/>
      <protection hidden="1"/>
    </xf>
    <xf numFmtId="0" fontId="17" fillId="0" borderId="4" xfId="0" applyFont="1" applyBorder="1" applyAlignment="1" applyProtection="1">
      <alignment vertical="center" wrapText="1"/>
      <protection hidden="1"/>
    </xf>
    <xf numFmtId="0" fontId="17" fillId="0" borderId="5" xfId="0" applyFont="1" applyBorder="1" applyAlignment="1" applyProtection="1">
      <alignment vertical="center" wrapText="1"/>
      <protection hidden="1"/>
    </xf>
    <xf numFmtId="0" fontId="4" fillId="0" borderId="1" xfId="0" applyFont="1" applyBorder="1" applyAlignment="1" applyProtection="1">
      <alignment horizontal="left"/>
      <protection hidden="1"/>
    </xf>
    <xf numFmtId="0" fontId="19" fillId="0" borderId="2" xfId="0" applyFont="1" applyBorder="1" applyAlignment="1" applyProtection="1">
      <alignment horizontal="left" vertical="center" wrapText="1"/>
      <protection hidden="1"/>
    </xf>
    <xf numFmtId="0" fontId="19" fillId="0" borderId="0" xfId="0" applyFont="1" applyBorder="1" applyAlignment="1" applyProtection="1">
      <alignment horizontal="left" vertical="center" wrapText="1"/>
      <protection hidden="1"/>
    </xf>
    <xf numFmtId="0" fontId="19" fillId="0" borderId="8" xfId="0" applyFont="1" applyBorder="1" applyAlignment="1" applyProtection="1">
      <alignment horizontal="left" vertical="center" wrapText="1"/>
      <protection hidden="1"/>
    </xf>
    <xf numFmtId="0" fontId="17" fillId="0" borderId="2" xfId="0" applyFont="1" applyBorder="1" applyAlignment="1" applyProtection="1">
      <alignment horizontal="left" vertical="center" wrapText="1"/>
      <protection hidden="1"/>
    </xf>
    <xf numFmtId="0" fontId="17" fillId="0" borderId="0" xfId="0" applyFont="1" applyBorder="1" applyAlignment="1" applyProtection="1">
      <alignment horizontal="left" vertical="center" wrapText="1"/>
      <protection hidden="1"/>
    </xf>
    <xf numFmtId="0" fontId="17" fillId="0" borderId="8" xfId="0" applyFont="1" applyBorder="1" applyAlignment="1" applyProtection="1">
      <alignment horizontal="left" vertical="center" wrapText="1"/>
      <protection hidden="1"/>
    </xf>
    <xf numFmtId="0" fontId="13" fillId="10" borderId="28" xfId="0" applyFont="1" applyFill="1" applyBorder="1" applyAlignment="1" applyProtection="1">
      <alignment horizontal="center" vertical="center" wrapText="1"/>
    </xf>
    <xf numFmtId="0" fontId="13" fillId="10" borderId="30" xfId="0" applyFont="1" applyFill="1" applyBorder="1" applyAlignment="1" applyProtection="1">
      <alignment horizontal="center" vertical="center" wrapText="1"/>
    </xf>
    <xf numFmtId="0" fontId="13" fillId="10" borderId="21" xfId="0" applyFont="1" applyFill="1" applyBorder="1" applyAlignment="1" applyProtection="1">
      <alignment horizontal="center" vertical="center" wrapText="1"/>
    </xf>
    <xf numFmtId="0" fontId="20" fillId="4" borderId="10" xfId="0" applyFont="1" applyFill="1" applyBorder="1" applyAlignment="1" applyProtection="1">
      <protection hidden="1"/>
    </xf>
    <xf numFmtId="0" fontId="13" fillId="10" borderId="30" xfId="0" applyFont="1" applyFill="1" applyBorder="1" applyAlignment="1" applyProtection="1">
      <alignment horizontal="center" vertical="center"/>
      <protection hidden="1"/>
    </xf>
    <xf numFmtId="0" fontId="13" fillId="10" borderId="21" xfId="0" applyFont="1" applyFill="1" applyBorder="1" applyAlignment="1" applyProtection="1">
      <alignment horizontal="center" vertical="center"/>
      <protection hidden="1"/>
    </xf>
    <xf numFmtId="0" fontId="17" fillId="0" borderId="7" xfId="0" applyFont="1" applyBorder="1" applyAlignment="1" applyProtection="1">
      <alignment horizontal="left" vertical="center" wrapText="1"/>
      <protection hidden="1"/>
    </xf>
    <xf numFmtId="0" fontId="17" fillId="0" borderId="11" xfId="0" applyFont="1" applyBorder="1" applyAlignment="1" applyProtection="1">
      <alignment horizontal="left" vertical="center" wrapText="1"/>
      <protection hidden="1"/>
    </xf>
    <xf numFmtId="0" fontId="17" fillId="0" borderId="12" xfId="0" applyFont="1" applyBorder="1" applyAlignment="1" applyProtection="1">
      <alignment horizontal="left" vertical="center" wrapText="1"/>
      <protection hidden="1"/>
    </xf>
    <xf numFmtId="0" fontId="21" fillId="10" borderId="3" xfId="0" applyFont="1" applyFill="1" applyBorder="1" applyAlignment="1" applyProtection="1">
      <alignment horizontal="center" vertical="center" wrapText="1"/>
      <protection hidden="1"/>
    </xf>
    <xf numFmtId="0" fontId="48" fillId="4" borderId="0" xfId="0" applyFont="1" applyFill="1" applyBorder="1" applyAlignment="1" applyProtection="1">
      <alignment vertical="top" wrapText="1"/>
      <protection hidden="1"/>
    </xf>
    <xf numFmtId="0" fontId="0" fillId="0" borderId="0" xfId="0" applyBorder="1" applyAlignment="1" applyProtection="1">
      <alignment vertical="top"/>
      <protection hidden="1"/>
    </xf>
    <xf numFmtId="0" fontId="20" fillId="4" borderId="12" xfId="0" applyFont="1" applyFill="1" applyBorder="1" applyAlignment="1" applyProtection="1">
      <alignment horizontal="left" vertical="center" wrapText="1"/>
      <protection hidden="1"/>
    </xf>
    <xf numFmtId="0" fontId="61" fillId="4" borderId="0" xfId="0" applyFont="1" applyFill="1" applyAlignment="1" applyProtection="1">
      <protection hidden="1"/>
    </xf>
    <xf numFmtId="0" fontId="61" fillId="0" borderId="0" xfId="0" applyFont="1" applyAlignment="1" applyProtection="1">
      <protection hidden="1"/>
    </xf>
    <xf numFmtId="0" fontId="60" fillId="4" borderId="0" xfId="0" applyFont="1" applyFill="1" applyBorder="1" applyAlignment="1" applyProtection="1">
      <alignment vertical="center" wrapText="1"/>
      <protection hidden="1"/>
    </xf>
    <xf numFmtId="0" fontId="0" fillId="0" borderId="0" xfId="0" applyAlignment="1" applyProtection="1">
      <alignment wrapText="1"/>
    </xf>
    <xf numFmtId="0" fontId="21" fillId="0" borderId="3" xfId="0" applyFont="1" applyBorder="1" applyAlignment="1" applyProtection="1">
      <alignment horizontal="left" wrapText="1"/>
      <protection hidden="1"/>
    </xf>
    <xf numFmtId="0" fontId="21" fillId="0" borderId="4" xfId="0" applyFont="1" applyBorder="1" applyAlignment="1" applyProtection="1">
      <alignment horizontal="left" wrapText="1"/>
      <protection hidden="1"/>
    </xf>
    <xf numFmtId="0" fontId="0" fillId="0" borderId="4" xfId="0" applyBorder="1" applyAlignment="1" applyProtection="1">
      <protection hidden="1"/>
    </xf>
    <xf numFmtId="0" fontId="0" fillId="0" borderId="5" xfId="0" applyBorder="1" applyAlignment="1" applyProtection="1">
      <protection hidden="1"/>
    </xf>
    <xf numFmtId="0" fontId="20" fillId="4" borderId="7" xfId="0" applyFont="1" applyFill="1" applyBorder="1" applyAlignment="1" applyProtection="1">
      <alignment vertical="center"/>
      <protection hidden="1"/>
    </xf>
    <xf numFmtId="0" fontId="20" fillId="4" borderId="11" xfId="0" applyFont="1" applyFill="1" applyBorder="1" applyAlignment="1" applyProtection="1">
      <alignment vertical="center"/>
      <protection hidden="1"/>
    </xf>
    <xf numFmtId="0" fontId="0" fillId="4" borderId="11" xfId="0" applyFill="1" applyBorder="1" applyAlignment="1" applyProtection="1">
      <alignment vertical="center"/>
      <protection hidden="1"/>
    </xf>
    <xf numFmtId="0" fontId="0" fillId="4" borderId="12" xfId="0" applyFill="1" applyBorder="1" applyAlignment="1" applyProtection="1">
      <alignment vertical="center"/>
      <protection hidden="1"/>
    </xf>
    <xf numFmtId="0" fontId="20" fillId="0" borderId="6" xfId="0" applyFont="1" applyFill="1" applyBorder="1" applyAlignment="1" applyProtection="1">
      <alignment vertical="center"/>
      <protection hidden="1"/>
    </xf>
    <xf numFmtId="0" fontId="20" fillId="0" borderId="9" xfId="0" applyFont="1" applyFill="1" applyBorder="1" applyAlignment="1" applyProtection="1">
      <alignment vertical="center"/>
      <protection hidden="1"/>
    </xf>
    <xf numFmtId="0" fontId="0" fillId="0" borderId="10" xfId="0" applyBorder="1" applyAlignment="1" applyProtection="1">
      <alignment vertical="center"/>
      <protection hidden="1"/>
    </xf>
    <xf numFmtId="0" fontId="17" fillId="0" borderId="7" xfId="0" applyFont="1" applyFill="1" applyBorder="1" applyAlignment="1" applyProtection="1">
      <alignment horizontal="left" vertical="center" wrapText="1"/>
      <protection hidden="1"/>
    </xf>
    <xf numFmtId="0" fontId="17" fillId="0" borderId="11" xfId="0" applyFont="1" applyFill="1" applyBorder="1" applyAlignment="1" applyProtection="1">
      <alignment horizontal="left" vertical="center" wrapText="1"/>
      <protection hidden="1"/>
    </xf>
    <xf numFmtId="0" fontId="20" fillId="0" borderId="6" xfId="0" applyFont="1" applyFill="1" applyBorder="1" applyAlignment="1" applyProtection="1">
      <protection hidden="1"/>
    </xf>
    <xf numFmtId="0" fontId="20" fillId="0" borderId="9" xfId="0" applyFont="1" applyFill="1" applyBorder="1" applyAlignment="1" applyProtection="1">
      <protection hidden="1"/>
    </xf>
    <xf numFmtId="4" fontId="61" fillId="2" borderId="1" xfId="0" applyNumberFormat="1" applyFont="1" applyFill="1" applyBorder="1" applyAlignment="1" applyProtection="1">
      <alignment horizontal="center" vertical="center"/>
      <protection locked="0"/>
    </xf>
    <xf numFmtId="0" fontId="61" fillId="0" borderId="1" xfId="0" applyFont="1" applyBorder="1" applyAlignment="1" applyProtection="1">
      <alignment horizontal="center" vertical="center"/>
      <protection locked="0"/>
    </xf>
    <xf numFmtId="17" fontId="0" fillId="0" borderId="1" xfId="0" applyNumberFormat="1" applyBorder="1" applyAlignment="1" applyProtection="1">
      <alignment horizontal="center"/>
      <protection hidden="1"/>
    </xf>
    <xf numFmtId="0" fontId="0" fillId="0" borderId="1" xfId="0" applyBorder="1" applyAlignment="1" applyProtection="1">
      <alignment horizontal="center" vertical="center"/>
      <protection hidden="1"/>
    </xf>
    <xf numFmtId="4" fontId="38" fillId="9" borderId="1" xfId="0" applyNumberFormat="1" applyFont="1" applyFill="1" applyBorder="1" applyAlignment="1" applyProtection="1">
      <alignment horizontal="center" vertical="center"/>
      <protection hidden="1"/>
    </xf>
    <xf numFmtId="0" fontId="19" fillId="4" borderId="7" xfId="0" applyFont="1" applyFill="1" applyBorder="1" applyAlignment="1" applyProtection="1">
      <alignment horizontal="left" vertical="center" wrapText="1"/>
      <protection hidden="1"/>
    </xf>
    <xf numFmtId="0" fontId="19" fillId="4" borderId="11" xfId="0" applyFont="1" applyFill="1" applyBorder="1" applyAlignment="1" applyProtection="1">
      <alignment horizontal="left" vertical="center" wrapText="1"/>
      <protection hidden="1"/>
    </xf>
    <xf numFmtId="0" fontId="19" fillId="4" borderId="12" xfId="0" applyFont="1" applyFill="1" applyBorder="1" applyAlignment="1" applyProtection="1">
      <alignment horizontal="left" vertical="center" wrapText="1"/>
      <protection hidden="1"/>
    </xf>
    <xf numFmtId="0" fontId="19" fillId="4" borderId="6" xfId="0" applyFont="1" applyFill="1" applyBorder="1" applyAlignment="1" applyProtection="1">
      <alignment horizontal="left" vertical="center" wrapText="1"/>
      <protection hidden="1"/>
    </xf>
    <xf numFmtId="0" fontId="19" fillId="4" borderId="10" xfId="0" applyFont="1" applyFill="1" applyBorder="1" applyAlignment="1" applyProtection="1">
      <alignment horizontal="left" vertical="center" wrapText="1"/>
      <protection hidden="1"/>
    </xf>
    <xf numFmtId="0" fontId="28" fillId="0" borderId="3" xfId="0" applyFont="1" applyFill="1" applyBorder="1" applyAlignment="1" applyProtection="1">
      <alignment horizontal="left" vertical="center" wrapText="1"/>
      <protection hidden="1"/>
    </xf>
    <xf numFmtId="0" fontId="28" fillId="0" borderId="4" xfId="0" applyFont="1" applyFill="1" applyBorder="1" applyAlignment="1" applyProtection="1">
      <alignment horizontal="left" vertical="center" wrapText="1"/>
      <protection hidden="1"/>
    </xf>
    <xf numFmtId="0" fontId="28" fillId="0" borderId="5" xfId="0" applyFont="1" applyFill="1" applyBorder="1" applyAlignment="1" applyProtection="1">
      <alignment horizontal="left" vertical="center" wrapText="1"/>
      <protection hidden="1"/>
    </xf>
    <xf numFmtId="0" fontId="19" fillId="0" borderId="7" xfId="0" applyFont="1" applyFill="1" applyBorder="1" applyAlignment="1" applyProtection="1">
      <alignment horizontal="left" vertical="center" wrapText="1"/>
    </xf>
    <xf numFmtId="0" fontId="19" fillId="0" borderId="11" xfId="0" applyFont="1" applyFill="1" applyBorder="1" applyAlignment="1" applyProtection="1">
      <alignment horizontal="left" vertical="center" wrapText="1"/>
    </xf>
    <xf numFmtId="0" fontId="19" fillId="0" borderId="12" xfId="0" applyFont="1" applyFill="1" applyBorder="1" applyAlignment="1" applyProtection="1">
      <alignment horizontal="left" vertical="center" wrapText="1"/>
    </xf>
    <xf numFmtId="0" fontId="3" fillId="0" borderId="1" xfId="0" applyFont="1" applyBorder="1" applyAlignment="1" applyProtection="1">
      <alignment horizontal="center" vertical="center"/>
      <protection hidden="1"/>
    </xf>
    <xf numFmtId="0" fontId="38" fillId="9" borderId="1" xfId="0" applyFont="1" applyFill="1" applyBorder="1" applyAlignment="1" applyProtection="1">
      <alignment horizontal="center" vertical="center"/>
      <protection hidden="1"/>
    </xf>
    <xf numFmtId="0" fontId="3" fillId="0" borderId="1" xfId="0" applyFont="1" applyBorder="1" applyAlignment="1" applyProtection="1">
      <alignment horizontal="center"/>
      <protection hidden="1"/>
    </xf>
    <xf numFmtId="0" fontId="15" fillId="0" borderId="7" xfId="0" applyFont="1" applyBorder="1" applyAlignment="1" applyProtection="1">
      <alignment horizontal="left" vertical="center" wrapText="1"/>
      <protection hidden="1"/>
    </xf>
    <xf numFmtId="0" fontId="15" fillId="0" borderId="11" xfId="0" applyFont="1" applyBorder="1" applyAlignment="1" applyProtection="1">
      <alignment horizontal="left" vertical="center" wrapText="1"/>
      <protection hidden="1"/>
    </xf>
    <xf numFmtId="0" fontId="15" fillId="0" borderId="12" xfId="0" applyFont="1" applyBorder="1" applyAlignment="1" applyProtection="1">
      <alignment horizontal="left" vertical="center" wrapText="1"/>
      <protection hidden="1"/>
    </xf>
    <xf numFmtId="0" fontId="15" fillId="0" borderId="2" xfId="0" applyFont="1" applyBorder="1" applyAlignment="1" applyProtection="1">
      <alignment horizontal="left"/>
      <protection hidden="1"/>
    </xf>
    <xf numFmtId="0" fontId="15" fillId="0" borderId="0" xfId="0" applyFont="1" applyBorder="1" applyAlignment="1" applyProtection="1">
      <alignment horizontal="left"/>
      <protection hidden="1"/>
    </xf>
    <xf numFmtId="0" fontId="15" fillId="0" borderId="8" xfId="0" applyFont="1" applyBorder="1" applyAlignment="1" applyProtection="1">
      <alignment horizontal="left"/>
      <protection hidden="1"/>
    </xf>
    <xf numFmtId="0" fontId="50" fillId="3" borderId="24" xfId="0" applyFont="1" applyFill="1" applyBorder="1" applyAlignment="1" applyProtection="1">
      <alignment horizontal="center"/>
      <protection hidden="1"/>
    </xf>
    <xf numFmtId="0" fontId="50" fillId="3" borderId="25" xfId="0" applyFont="1" applyFill="1" applyBorder="1" applyAlignment="1" applyProtection="1">
      <alignment horizontal="center"/>
      <protection hidden="1"/>
    </xf>
    <xf numFmtId="0" fontId="50" fillId="3" borderId="26" xfId="0" applyFont="1" applyFill="1" applyBorder="1" applyAlignment="1" applyProtection="1">
      <alignment horizontal="center"/>
      <protection hidden="1"/>
    </xf>
    <xf numFmtId="0" fontId="22" fillId="0" borderId="13" xfId="0" applyFont="1" applyBorder="1" applyAlignment="1" applyProtection="1">
      <alignment horizontal="center" vertical="center" wrapText="1"/>
      <protection hidden="1"/>
    </xf>
    <xf numFmtId="0" fontId="22" fillId="0" borderId="14" xfId="0" applyFont="1" applyBorder="1" applyAlignment="1" applyProtection="1">
      <alignment horizontal="center" vertical="center" wrapText="1"/>
      <protection hidden="1"/>
    </xf>
    <xf numFmtId="0" fontId="22" fillId="0" borderId="15" xfId="0" applyFont="1" applyBorder="1" applyAlignment="1" applyProtection="1">
      <alignment horizontal="center" vertical="center" wrapText="1"/>
      <protection hidden="1"/>
    </xf>
    <xf numFmtId="0" fontId="11" fillId="0" borderId="16" xfId="0" applyFont="1" applyBorder="1" applyAlignment="1" applyProtection="1">
      <alignment horizontal="center" vertical="center" wrapText="1"/>
      <protection hidden="1"/>
    </xf>
    <xf numFmtId="0" fontId="11" fillId="0" borderId="17" xfId="0" applyFont="1" applyBorder="1" applyAlignment="1" applyProtection="1">
      <alignment horizontal="center" vertical="center" wrapText="1"/>
      <protection hidden="1"/>
    </xf>
    <xf numFmtId="0" fontId="11" fillId="0" borderId="18" xfId="0" applyFont="1" applyBorder="1" applyAlignment="1" applyProtection="1">
      <alignment horizontal="center" vertical="center" wrapText="1"/>
      <protection hidden="1"/>
    </xf>
    <xf numFmtId="0" fontId="4" fillId="0" borderId="31" xfId="0" applyFont="1" applyBorder="1" applyAlignment="1" applyProtection="1">
      <alignment horizontal="center"/>
      <protection hidden="1"/>
    </xf>
    <xf numFmtId="0" fontId="4" fillId="0" borderId="32" xfId="0" applyFont="1" applyBorder="1" applyAlignment="1" applyProtection="1">
      <alignment horizontal="center"/>
      <protection hidden="1"/>
    </xf>
    <xf numFmtId="3" fontId="3" fillId="4" borderId="32" xfId="0" applyNumberFormat="1" applyFont="1" applyFill="1" applyBorder="1" applyAlignment="1" applyProtection="1">
      <alignment horizontal="center"/>
      <protection hidden="1"/>
    </xf>
    <xf numFmtId="3" fontId="3" fillId="4" borderId="41" xfId="0" applyNumberFormat="1" applyFont="1" applyFill="1" applyBorder="1" applyAlignment="1" applyProtection="1">
      <alignment horizontal="center"/>
      <protection hidden="1"/>
    </xf>
    <xf numFmtId="0" fontId="3" fillId="4" borderId="38" xfId="0" applyFont="1" applyFill="1" applyBorder="1" applyAlignment="1" applyProtection="1">
      <alignment horizontal="center"/>
      <protection hidden="1"/>
    </xf>
    <xf numFmtId="0" fontId="3" fillId="4" borderId="39" xfId="0" applyFont="1" applyFill="1" applyBorder="1" applyAlignment="1" applyProtection="1">
      <alignment horizontal="center"/>
      <protection hidden="1"/>
    </xf>
    <xf numFmtId="0" fontId="0" fillId="0" borderId="14" xfId="0" applyBorder="1" applyAlignment="1" applyProtection="1">
      <alignment horizontal="center"/>
      <protection hidden="1"/>
    </xf>
    <xf numFmtId="0" fontId="0" fillId="0" borderId="15" xfId="0" applyBorder="1" applyAlignment="1" applyProtection="1">
      <alignment horizontal="center"/>
      <protection hidden="1"/>
    </xf>
    <xf numFmtId="17" fontId="61" fillId="0" borderId="1" xfId="0" applyNumberFormat="1" applyFont="1" applyBorder="1" applyAlignment="1" applyProtection="1">
      <alignment horizontal="center"/>
      <protection hidden="1"/>
    </xf>
    <xf numFmtId="0" fontId="39" fillId="0" borderId="1" xfId="0" applyFont="1" applyBorder="1" applyAlignment="1" applyProtection="1">
      <alignment horizontal="center" vertical="center" textRotation="90"/>
    </xf>
    <xf numFmtId="0" fontId="0" fillId="0" borderId="1" xfId="0" applyBorder="1" applyAlignment="1" applyProtection="1">
      <alignment vertical="center"/>
    </xf>
    <xf numFmtId="0" fontId="0" fillId="0" borderId="11" xfId="0" applyBorder="1" applyAlignment="1" applyProtection="1">
      <alignment vertical="center" wrapText="1"/>
    </xf>
    <xf numFmtId="0" fontId="0" fillId="0" borderId="11" xfId="0" applyBorder="1" applyAlignment="1" applyProtection="1">
      <alignment vertical="center"/>
    </xf>
    <xf numFmtId="0" fontId="0" fillId="0" borderId="12" xfId="0" applyBorder="1" applyAlignment="1" applyProtection="1">
      <alignment vertical="center"/>
    </xf>
    <xf numFmtId="0" fontId="0" fillId="0" borderId="0" xfId="0" applyBorder="1" applyAlignment="1" applyProtection="1">
      <alignment vertical="center" wrapText="1"/>
    </xf>
    <xf numFmtId="0" fontId="0" fillId="0" borderId="0" xfId="0" applyBorder="1" applyAlignment="1" applyProtection="1">
      <alignment vertical="center"/>
    </xf>
    <xf numFmtId="0" fontId="0" fillId="0" borderId="8" xfId="0" applyBorder="1" applyAlignment="1" applyProtection="1">
      <alignment vertical="center"/>
    </xf>
    <xf numFmtId="0" fontId="0" fillId="0" borderId="6" xfId="0" applyBorder="1" applyAlignment="1" applyProtection="1">
      <alignment vertical="center" wrapText="1"/>
    </xf>
    <xf numFmtId="0" fontId="0" fillId="0" borderId="9" xfId="0" applyBorder="1" applyAlignment="1" applyProtection="1">
      <alignment vertical="center" wrapText="1"/>
    </xf>
    <xf numFmtId="0" fontId="0" fillId="0" borderId="9" xfId="0" applyBorder="1" applyAlignment="1" applyProtection="1">
      <alignment vertical="center"/>
    </xf>
    <xf numFmtId="0" fontId="0" fillId="0" borderId="10" xfId="0" applyBorder="1" applyAlignment="1" applyProtection="1">
      <alignment vertical="center"/>
    </xf>
    <xf numFmtId="0" fontId="20" fillId="4" borderId="2" xfId="0" applyFont="1" applyFill="1" applyBorder="1" applyAlignment="1" applyProtection="1">
      <alignment vertical="center"/>
      <protection hidden="1"/>
    </xf>
    <xf numFmtId="0" fontId="0" fillId="0" borderId="0" xfId="0" applyAlignment="1" applyProtection="1">
      <alignment vertical="center"/>
    </xf>
    <xf numFmtId="4" fontId="0" fillId="9" borderId="1" xfId="0" applyNumberFormat="1" applyFill="1" applyBorder="1" applyAlignment="1" applyProtection="1">
      <alignment horizontal="center" vertical="center"/>
    </xf>
    <xf numFmtId="0" fontId="39" fillId="0" borderId="1" xfId="0" applyFont="1" applyBorder="1" applyAlignment="1" applyProtection="1">
      <alignment horizontal="center" vertical="center"/>
    </xf>
    <xf numFmtId="0" fontId="0" fillId="0" borderId="1" xfId="0" applyBorder="1" applyAlignment="1" applyProtection="1">
      <alignment horizontal="center" vertical="center"/>
    </xf>
    <xf numFmtId="17" fontId="0" fillId="0" borderId="1" xfId="0" applyNumberFormat="1" applyBorder="1" applyAlignment="1" applyProtection="1">
      <alignment horizontal="center" vertical="center"/>
    </xf>
    <xf numFmtId="0" fontId="3" fillId="4" borderId="1" xfId="0" applyFont="1" applyFill="1" applyBorder="1" applyAlignment="1" applyProtection="1">
      <alignment horizontal="center" vertical="center"/>
    </xf>
    <xf numFmtId="0" fontId="48" fillId="4" borderId="0" xfId="0" applyFont="1" applyFill="1" applyBorder="1" applyAlignment="1" applyProtection="1">
      <alignment vertical="center" wrapText="1"/>
    </xf>
    <xf numFmtId="4" fontId="0" fillId="0" borderId="1" xfId="0" applyNumberFormat="1" applyBorder="1" applyAlignment="1" applyProtection="1">
      <alignment horizontal="center" vertical="center"/>
      <protection locked="0"/>
    </xf>
    <xf numFmtId="0" fontId="22" fillId="0" borderId="13" xfId="0" applyFont="1" applyBorder="1" applyAlignment="1" applyProtection="1">
      <alignment horizontal="center" vertical="center" wrapText="1"/>
    </xf>
    <xf numFmtId="0" fontId="22" fillId="0" borderId="14" xfId="0" applyFont="1" applyBorder="1" applyAlignment="1" applyProtection="1">
      <alignment horizontal="center" vertical="center" wrapText="1"/>
    </xf>
    <xf numFmtId="0" fontId="22" fillId="0" borderId="15" xfId="0" applyFont="1" applyBorder="1" applyAlignment="1" applyProtection="1">
      <alignment horizontal="center" vertical="center" wrapText="1"/>
    </xf>
    <xf numFmtId="0" fontId="11" fillId="0" borderId="16"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1" fillId="0" borderId="18" xfId="0" applyFont="1" applyBorder="1" applyAlignment="1" applyProtection="1">
      <alignment horizontal="center" vertical="center" wrapText="1"/>
    </xf>
    <xf numFmtId="0" fontId="4" fillId="0" borderId="31" xfId="0" applyFont="1" applyBorder="1" applyAlignment="1" applyProtection="1">
      <alignment horizontal="center" vertical="center"/>
    </xf>
    <xf numFmtId="0" fontId="4" fillId="0" borderId="32" xfId="0" applyFont="1" applyBorder="1" applyAlignment="1" applyProtection="1">
      <alignment horizontal="center" vertical="center"/>
    </xf>
    <xf numFmtId="3" fontId="3" fillId="4" borderId="32" xfId="0" applyNumberFormat="1" applyFont="1" applyFill="1" applyBorder="1" applyAlignment="1" applyProtection="1">
      <alignment horizontal="center" vertical="center"/>
    </xf>
    <xf numFmtId="3" fontId="3" fillId="4" borderId="41" xfId="0" applyNumberFormat="1" applyFont="1" applyFill="1" applyBorder="1" applyAlignment="1" applyProtection="1">
      <alignment horizontal="center" vertical="center"/>
    </xf>
    <xf numFmtId="0" fontId="4" fillId="0" borderId="27" xfId="0" applyFont="1" applyBorder="1" applyAlignment="1" applyProtection="1">
      <alignment horizontal="center" vertical="center"/>
    </xf>
    <xf numFmtId="0" fontId="4" fillId="0" borderId="1"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29" xfId="0" applyFont="1" applyBorder="1" applyAlignment="1" applyProtection="1">
      <alignment horizontal="center" vertical="center"/>
    </xf>
    <xf numFmtId="0" fontId="4" fillId="0" borderId="1" xfId="0" applyFont="1" applyBorder="1" applyAlignment="1" applyProtection="1">
      <alignment horizontal="left" vertical="center"/>
    </xf>
    <xf numFmtId="0" fontId="4" fillId="0" borderId="36" xfId="0" applyFont="1" applyBorder="1" applyAlignment="1" applyProtection="1">
      <alignment horizontal="center" vertical="center"/>
    </xf>
    <xf numFmtId="0" fontId="4" fillId="0" borderId="34" xfId="0" applyFont="1" applyBorder="1" applyAlignment="1" applyProtection="1">
      <alignment horizontal="center" vertical="center"/>
    </xf>
    <xf numFmtId="0" fontId="4" fillId="0" borderId="37" xfId="0" applyFont="1" applyBorder="1" applyAlignment="1" applyProtection="1">
      <alignment horizontal="center" vertical="center"/>
    </xf>
    <xf numFmtId="0" fontId="3" fillId="0" borderId="33" xfId="0" applyFont="1" applyBorder="1" applyAlignment="1" applyProtection="1">
      <alignment horizontal="center" vertical="center"/>
    </xf>
    <xf numFmtId="0" fontId="3" fillId="0" borderId="34" xfId="0" applyFont="1" applyBorder="1" applyAlignment="1" applyProtection="1">
      <alignment horizontal="center" vertical="center"/>
    </xf>
    <xf numFmtId="0" fontId="3" fillId="0" borderId="35" xfId="0" applyFont="1" applyBorder="1" applyAlignment="1" applyProtection="1">
      <alignment horizontal="center" vertical="center"/>
    </xf>
    <xf numFmtId="0" fontId="50" fillId="3" borderId="24" xfId="0" applyFont="1" applyFill="1" applyBorder="1" applyAlignment="1" applyProtection="1">
      <alignment horizontal="center" vertical="center"/>
    </xf>
    <xf numFmtId="0" fontId="50" fillId="3" borderId="25" xfId="0" applyFont="1" applyFill="1" applyBorder="1" applyAlignment="1" applyProtection="1">
      <alignment horizontal="center" vertical="center"/>
    </xf>
    <xf numFmtId="0" fontId="50" fillId="3" borderId="26" xfId="0" applyFont="1" applyFill="1" applyBorder="1" applyAlignment="1" applyProtection="1">
      <alignment horizontal="center" vertical="center"/>
    </xf>
    <xf numFmtId="0" fontId="50" fillId="3" borderId="13" xfId="0" applyFont="1" applyFill="1" applyBorder="1" applyAlignment="1" applyProtection="1">
      <alignment horizontal="center" vertical="center"/>
    </xf>
    <xf numFmtId="0" fontId="50" fillId="3" borderId="14" xfId="0" applyFont="1" applyFill="1" applyBorder="1" applyAlignment="1" applyProtection="1">
      <alignment horizontal="center" vertical="center"/>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13" fillId="10" borderId="28" xfId="0" applyFont="1" applyFill="1" applyBorder="1" applyAlignment="1" applyProtection="1">
      <alignment horizontal="center" vertical="center"/>
    </xf>
    <xf numFmtId="0" fontId="13" fillId="10" borderId="30" xfId="0" applyFont="1" applyFill="1" applyBorder="1" applyAlignment="1" applyProtection="1">
      <alignment horizontal="center" vertical="center"/>
    </xf>
    <xf numFmtId="0" fontId="13" fillId="10" borderId="21" xfId="0" applyFont="1" applyFill="1" applyBorder="1" applyAlignment="1" applyProtection="1">
      <alignment horizontal="center" vertical="center"/>
    </xf>
    <xf numFmtId="0" fontId="15" fillId="0" borderId="7" xfId="0" applyFont="1" applyBorder="1" applyAlignment="1" applyProtection="1">
      <alignment horizontal="left" vertical="center" wrapText="1"/>
    </xf>
    <xf numFmtId="0" fontId="15" fillId="0" borderId="11" xfId="0" applyFont="1" applyBorder="1" applyAlignment="1" applyProtection="1">
      <alignment horizontal="left" vertical="center" wrapText="1"/>
    </xf>
    <xf numFmtId="0" fontId="15" fillId="0" borderId="12" xfId="0" applyFont="1" applyBorder="1" applyAlignment="1" applyProtection="1">
      <alignment horizontal="left" vertical="center" wrapText="1"/>
    </xf>
    <xf numFmtId="0" fontId="15" fillId="0" borderId="2"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8" xfId="0" applyFont="1" applyBorder="1" applyAlignment="1" applyProtection="1">
      <alignment horizontal="left" vertical="center"/>
    </xf>
    <xf numFmtId="0" fontId="15" fillId="0" borderId="6" xfId="0" applyFont="1" applyBorder="1" applyAlignment="1" applyProtection="1">
      <alignment horizontal="left" vertical="center"/>
    </xf>
    <xf numFmtId="0" fontId="15" fillId="0" borderId="9" xfId="0" applyFont="1" applyBorder="1" applyAlignment="1" applyProtection="1">
      <alignment horizontal="left" vertical="center"/>
    </xf>
    <xf numFmtId="0" fontId="15" fillId="0" borderId="10" xfId="0" applyFont="1" applyBorder="1" applyAlignment="1" applyProtection="1">
      <alignment horizontal="left" vertical="center"/>
    </xf>
    <xf numFmtId="0" fontId="17" fillId="0" borderId="3" xfId="0" applyFont="1" applyBorder="1" applyAlignment="1" applyProtection="1">
      <alignment vertical="center" wrapText="1"/>
    </xf>
    <xf numFmtId="0" fontId="17" fillId="0" borderId="4" xfId="0" applyFont="1" applyBorder="1" applyAlignment="1" applyProtection="1">
      <alignment vertical="center" wrapText="1"/>
    </xf>
    <xf numFmtId="0" fontId="17" fillId="0" borderId="5" xfId="0" applyFont="1" applyBorder="1" applyAlignment="1" applyProtection="1">
      <alignment vertical="center" wrapText="1"/>
    </xf>
    <xf numFmtId="0" fontId="15" fillId="10" borderId="28" xfId="0" applyFont="1" applyFill="1" applyBorder="1" applyAlignment="1" applyProtection="1">
      <alignment horizontal="center" vertical="center" wrapText="1"/>
    </xf>
    <xf numFmtId="0" fontId="15" fillId="10" borderId="30" xfId="0" applyFont="1" applyFill="1" applyBorder="1" applyAlignment="1" applyProtection="1">
      <alignment horizontal="center" vertical="center" wrapText="1"/>
    </xf>
    <xf numFmtId="0" fontId="15" fillId="10" borderId="21" xfId="0" applyFont="1" applyFill="1" applyBorder="1" applyAlignment="1" applyProtection="1">
      <alignment horizontal="center" vertical="center" wrapText="1"/>
    </xf>
    <xf numFmtId="0" fontId="17" fillId="0" borderId="3" xfId="0" applyFont="1" applyBorder="1" applyAlignment="1" applyProtection="1">
      <alignment horizontal="left" vertical="center" wrapText="1"/>
    </xf>
    <xf numFmtId="0" fontId="17" fillId="0" borderId="4" xfId="0" applyFont="1" applyBorder="1" applyAlignment="1" applyProtection="1">
      <alignment horizontal="left" vertical="center" wrapText="1"/>
    </xf>
    <xf numFmtId="0" fontId="17" fillId="0" borderId="5" xfId="0" applyFont="1" applyBorder="1" applyAlignment="1" applyProtection="1">
      <alignment horizontal="left" vertical="center" wrapText="1"/>
    </xf>
    <xf numFmtId="0" fontId="17" fillId="0" borderId="7" xfId="0" applyFont="1" applyBorder="1" applyAlignment="1" applyProtection="1">
      <alignment horizontal="left" vertical="center" wrapText="1"/>
    </xf>
    <xf numFmtId="0" fontId="17" fillId="0" borderId="11" xfId="0" applyFont="1" applyBorder="1" applyAlignment="1" applyProtection="1">
      <alignment horizontal="left" vertical="center" wrapText="1"/>
    </xf>
    <xf numFmtId="0" fontId="17" fillId="0" borderId="12" xfId="0" applyFont="1" applyBorder="1" applyAlignment="1" applyProtection="1">
      <alignment horizontal="left" vertical="center" wrapText="1"/>
    </xf>
    <xf numFmtId="0" fontId="19" fillId="0" borderId="2" xfId="0" applyFont="1" applyBorder="1" applyAlignment="1" applyProtection="1">
      <alignment horizontal="left" vertical="center" wrapText="1"/>
    </xf>
    <xf numFmtId="0" fontId="19" fillId="0" borderId="0" xfId="0" applyFont="1" applyBorder="1" applyAlignment="1" applyProtection="1">
      <alignment horizontal="left" vertical="center" wrapText="1"/>
    </xf>
    <xf numFmtId="0" fontId="19" fillId="0" borderId="8" xfId="0" applyFont="1" applyBorder="1" applyAlignment="1" applyProtection="1">
      <alignment horizontal="left" vertical="center" wrapText="1"/>
    </xf>
    <xf numFmtId="0" fontId="19" fillId="4" borderId="3" xfId="0" applyFont="1" applyFill="1" applyBorder="1" applyAlignment="1" applyProtection="1">
      <alignment horizontal="left" vertical="center" wrapText="1"/>
    </xf>
    <xf numFmtId="0" fontId="19" fillId="4" borderId="4" xfId="0" applyFont="1" applyFill="1" applyBorder="1" applyAlignment="1" applyProtection="1">
      <alignment horizontal="left" vertical="center" wrapText="1"/>
    </xf>
    <xf numFmtId="0" fontId="19" fillId="4" borderId="5" xfId="0" applyFont="1" applyFill="1" applyBorder="1" applyAlignment="1" applyProtection="1">
      <alignment horizontal="left" vertical="center" wrapText="1"/>
    </xf>
    <xf numFmtId="0" fontId="19" fillId="4" borderId="6" xfId="0" applyFont="1" applyFill="1" applyBorder="1" applyAlignment="1" applyProtection="1">
      <alignment horizontal="left" vertical="center" wrapText="1"/>
    </xf>
    <xf numFmtId="0" fontId="19" fillId="4" borderId="9" xfId="0" applyFont="1" applyFill="1" applyBorder="1" applyAlignment="1" applyProtection="1">
      <alignment horizontal="left" vertical="center" wrapText="1"/>
    </xf>
    <xf numFmtId="0" fontId="19" fillId="4" borderId="7" xfId="0" applyFont="1" applyFill="1" applyBorder="1" applyAlignment="1" applyProtection="1">
      <alignment horizontal="left" vertical="center" wrapText="1"/>
    </xf>
    <xf numFmtId="0" fontId="19" fillId="4" borderId="11"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xf numFmtId="0" fontId="19" fillId="4" borderId="2" xfId="0" applyFont="1" applyFill="1" applyBorder="1" applyAlignment="1" applyProtection="1">
      <alignment horizontal="left" vertical="center" wrapText="1"/>
    </xf>
    <xf numFmtId="0" fontId="19" fillId="4" borderId="0" xfId="0" applyFont="1" applyFill="1" applyBorder="1" applyAlignment="1" applyProtection="1">
      <alignment horizontal="left" vertical="center" wrapText="1"/>
    </xf>
    <xf numFmtId="0" fontId="19" fillId="4" borderId="8" xfId="0" applyFont="1" applyFill="1" applyBorder="1" applyAlignment="1" applyProtection="1">
      <alignment horizontal="left" vertical="center" wrapText="1"/>
    </xf>
    <xf numFmtId="0" fontId="43" fillId="4" borderId="0" xfId="0" applyFont="1" applyFill="1" applyBorder="1" applyAlignment="1" applyProtection="1">
      <alignment vertical="center" wrapText="1"/>
    </xf>
    <xf numFmtId="0" fontId="61" fillId="0" borderId="0" xfId="0" applyFont="1" applyAlignment="1" applyProtection="1">
      <alignment vertical="center"/>
    </xf>
    <xf numFmtId="0" fontId="61" fillId="4" borderId="0" xfId="0" applyFont="1" applyFill="1" applyAlignment="1" applyProtection="1">
      <alignment vertical="center"/>
    </xf>
    <xf numFmtId="0" fontId="17" fillId="4" borderId="3" xfId="0" applyFont="1" applyFill="1" applyBorder="1" applyAlignment="1" applyProtection="1">
      <alignment horizontal="left" vertical="center" wrapText="1"/>
    </xf>
    <xf numFmtId="0" fontId="17" fillId="4" borderId="4" xfId="0" applyFont="1" applyFill="1" applyBorder="1" applyAlignment="1" applyProtection="1">
      <alignment horizontal="left" vertical="center" wrapText="1"/>
    </xf>
    <xf numFmtId="0" fontId="17" fillId="4" borderId="5" xfId="0" applyFont="1" applyFill="1" applyBorder="1" applyAlignment="1" applyProtection="1">
      <alignment horizontal="left" vertical="center" wrapText="1"/>
    </xf>
    <xf numFmtId="0" fontId="17" fillId="0" borderId="7" xfId="0" applyFont="1" applyFill="1" applyBorder="1" applyAlignment="1" applyProtection="1">
      <alignment horizontal="left" vertical="center" wrapText="1"/>
    </xf>
    <xf numFmtId="0" fontId="17" fillId="0" borderId="11" xfId="0" applyFont="1" applyFill="1" applyBorder="1" applyAlignment="1" applyProtection="1">
      <alignment horizontal="left" vertical="center" wrapText="1"/>
    </xf>
    <xf numFmtId="0" fontId="21" fillId="0" borderId="1" xfId="0" applyFont="1" applyBorder="1" applyAlignment="1" applyProtection="1">
      <alignment horizontal="left" vertical="center" wrapText="1"/>
    </xf>
    <xf numFmtId="0" fontId="20" fillId="4" borderId="7" xfId="0" applyFont="1" applyFill="1" applyBorder="1" applyAlignment="1" applyProtection="1">
      <alignment vertical="center"/>
    </xf>
    <xf numFmtId="0" fontId="20" fillId="4" borderId="11" xfId="0" applyFont="1" applyFill="1" applyBorder="1" applyAlignment="1" applyProtection="1">
      <alignment vertical="center"/>
    </xf>
    <xf numFmtId="0" fontId="0" fillId="4" borderId="11" xfId="0" applyFill="1" applyBorder="1" applyAlignment="1" applyProtection="1">
      <alignment vertical="center"/>
    </xf>
    <xf numFmtId="0" fontId="0" fillId="4" borderId="12" xfId="0" applyFill="1" applyBorder="1" applyAlignment="1" applyProtection="1">
      <alignment vertical="center"/>
    </xf>
    <xf numFmtId="0" fontId="20" fillId="0" borderId="6" xfId="0" applyFont="1" applyFill="1" applyBorder="1" applyAlignment="1" applyProtection="1">
      <alignment vertical="center"/>
    </xf>
    <xf numFmtId="0" fontId="20" fillId="0" borderId="9" xfId="0" applyFont="1" applyFill="1" applyBorder="1" applyAlignment="1" applyProtection="1">
      <alignment vertical="center"/>
    </xf>
    <xf numFmtId="0" fontId="42" fillId="4" borderId="6" xfId="0" applyFont="1" applyFill="1" applyBorder="1" applyAlignment="1" applyProtection="1">
      <alignment vertical="center"/>
    </xf>
    <xf numFmtId="0" fontId="42" fillId="4" borderId="9" xfId="0" applyFont="1" applyFill="1" applyBorder="1" applyAlignment="1" applyProtection="1">
      <alignment vertical="center"/>
    </xf>
    <xf numFmtId="0" fontId="42" fillId="4" borderId="10" xfId="0" applyFont="1" applyFill="1" applyBorder="1" applyAlignment="1" applyProtection="1">
      <alignment vertical="center"/>
    </xf>
    <xf numFmtId="0" fontId="19" fillId="0" borderId="3" xfId="0" applyFont="1" applyBorder="1" applyAlignment="1" applyProtection="1">
      <alignment horizontal="left" vertical="center" wrapText="1"/>
    </xf>
    <xf numFmtId="0" fontId="19" fillId="0" borderId="4" xfId="0" applyFont="1" applyBorder="1" applyAlignment="1" applyProtection="1">
      <alignment horizontal="left" vertical="center" wrapText="1"/>
    </xf>
    <xf numFmtId="0" fontId="19" fillId="0" borderId="5" xfId="0" applyFont="1" applyBorder="1" applyAlignment="1" applyProtection="1">
      <alignment horizontal="left" vertical="center" wrapText="1"/>
    </xf>
    <xf numFmtId="0" fontId="42" fillId="4" borderId="7" xfId="0" applyFont="1" applyFill="1" applyBorder="1" applyAlignment="1" applyProtection="1">
      <alignment vertical="center"/>
    </xf>
    <xf numFmtId="0" fontId="42" fillId="4" borderId="11" xfId="0" applyFont="1" applyFill="1" applyBorder="1" applyAlignment="1" applyProtection="1">
      <alignment vertical="center"/>
    </xf>
    <xf numFmtId="0" fontId="42" fillId="4" borderId="12" xfId="0" applyFont="1" applyFill="1" applyBorder="1" applyAlignment="1" applyProtection="1">
      <alignment vertical="center"/>
    </xf>
    <xf numFmtId="0" fontId="19" fillId="0" borderId="6" xfId="0" applyFont="1" applyBorder="1" applyAlignment="1" applyProtection="1">
      <alignment horizontal="left" vertical="center" wrapText="1"/>
    </xf>
    <xf numFmtId="0" fontId="19" fillId="0" borderId="9" xfId="0" applyFont="1" applyBorder="1" applyAlignment="1" applyProtection="1">
      <alignment horizontal="left" vertical="center" wrapText="1"/>
    </xf>
    <xf numFmtId="0" fontId="19" fillId="0" borderId="10" xfId="0" applyFont="1" applyBorder="1" applyAlignment="1" applyProtection="1">
      <alignment horizontal="left" vertical="center" wrapText="1"/>
    </xf>
    <xf numFmtId="0" fontId="28" fillId="0" borderId="3" xfId="0" applyFont="1" applyFill="1" applyBorder="1" applyAlignment="1" applyProtection="1">
      <alignment horizontal="left" vertical="center" wrapText="1"/>
    </xf>
    <xf numFmtId="0" fontId="28" fillId="0" borderId="4" xfId="0" applyFont="1" applyFill="1" applyBorder="1" applyAlignment="1" applyProtection="1">
      <alignment horizontal="left" vertical="center" wrapText="1"/>
    </xf>
    <xf numFmtId="0" fontId="28" fillId="0" borderId="5" xfId="0" applyFont="1" applyFill="1" applyBorder="1" applyAlignment="1" applyProtection="1">
      <alignment horizontal="left" vertical="center" wrapText="1"/>
    </xf>
    <xf numFmtId="4" fontId="38" fillId="9" borderId="1" xfId="0" applyNumberFormat="1" applyFont="1" applyFill="1" applyBorder="1" applyAlignment="1" applyProtection="1">
      <alignment horizontal="center" vertical="center"/>
    </xf>
    <xf numFmtId="0" fontId="61" fillId="4" borderId="0" xfId="0" applyFont="1" applyFill="1" applyAlignment="1" applyProtection="1">
      <alignment horizontal="left" vertical="center" wrapText="1"/>
      <protection hidden="1"/>
    </xf>
    <xf numFmtId="0" fontId="61" fillId="4" borderId="8" xfId="0" applyFont="1" applyFill="1" applyBorder="1" applyAlignment="1" applyProtection="1">
      <alignment horizontal="left" vertical="center" wrapText="1"/>
      <protection hidden="1"/>
    </xf>
    <xf numFmtId="0" fontId="20" fillId="4" borderId="1" xfId="0" applyFont="1" applyFill="1" applyBorder="1" applyAlignment="1" applyProtection="1">
      <alignment vertical="center"/>
      <protection hidden="1"/>
    </xf>
    <xf numFmtId="0" fontId="0" fillId="0" borderId="1" xfId="0" applyBorder="1" applyAlignment="1" applyProtection="1">
      <alignment vertical="center"/>
      <protection hidden="1"/>
    </xf>
    <xf numFmtId="0" fontId="19" fillId="0" borderId="4" xfId="0" applyFont="1" applyFill="1" applyBorder="1" applyAlignment="1" applyProtection="1">
      <alignment horizontal="left" vertical="center" wrapText="1"/>
      <protection hidden="1"/>
    </xf>
    <xf numFmtId="0" fontId="20" fillId="0" borderId="4" xfId="0" applyFont="1" applyBorder="1" applyAlignment="1" applyProtection="1">
      <alignment vertical="center"/>
      <protection hidden="1"/>
    </xf>
    <xf numFmtId="0" fontId="0" fillId="0" borderId="4" xfId="0" applyBorder="1" applyAlignment="1" applyProtection="1">
      <alignment vertical="center"/>
      <protection hidden="1"/>
    </xf>
    <xf numFmtId="0" fontId="0" fillId="0" borderId="5" xfId="0" applyBorder="1" applyAlignment="1" applyProtection="1">
      <alignment vertical="center"/>
      <protection hidden="1"/>
    </xf>
    <xf numFmtId="0" fontId="19" fillId="0" borderId="7" xfId="0" applyFont="1" applyFill="1" applyBorder="1" applyAlignment="1" applyProtection="1">
      <alignment horizontal="left" vertical="center" wrapText="1"/>
      <protection hidden="1"/>
    </xf>
    <xf numFmtId="0" fontId="20" fillId="0" borderId="11" xfId="0" applyFont="1" applyBorder="1" applyAlignment="1" applyProtection="1">
      <alignment vertical="center"/>
      <protection hidden="1"/>
    </xf>
    <xf numFmtId="0" fontId="0" fillId="0" borderId="11" xfId="0" applyBorder="1" applyAlignment="1" applyProtection="1">
      <alignment vertical="center"/>
      <protection hidden="1"/>
    </xf>
    <xf numFmtId="0" fontId="0" fillId="0" borderId="12" xfId="0" applyBorder="1" applyAlignment="1" applyProtection="1">
      <alignment vertical="center"/>
      <protection hidden="1"/>
    </xf>
    <xf numFmtId="0" fontId="13" fillId="0" borderId="28" xfId="0" applyFont="1" applyFill="1" applyBorder="1" applyAlignment="1" applyProtection="1">
      <alignment horizontal="center" vertical="center" wrapText="1"/>
      <protection hidden="1"/>
    </xf>
    <xf numFmtId="0" fontId="20" fillId="0" borderId="21" xfId="0" applyFont="1" applyFill="1" applyBorder="1" applyAlignment="1" applyProtection="1">
      <alignment vertical="center"/>
      <protection hidden="1"/>
    </xf>
    <xf numFmtId="0" fontId="15" fillId="0" borderId="28" xfId="0" applyFont="1" applyFill="1" applyBorder="1" applyAlignment="1" applyProtection="1">
      <alignment horizontal="center" vertical="center" wrapText="1"/>
      <protection hidden="1"/>
    </xf>
    <xf numFmtId="0" fontId="20" fillId="0" borderId="21" xfId="0" applyFont="1" applyFill="1" applyBorder="1" applyAlignment="1" applyProtection="1">
      <alignment horizontal="center" vertical="center" wrapText="1"/>
      <protection hidden="1"/>
    </xf>
    <xf numFmtId="0" fontId="17" fillId="0" borderId="6" xfId="0" applyFont="1" applyBorder="1" applyAlignment="1" applyProtection="1">
      <alignment horizontal="left" vertical="center" wrapText="1"/>
      <protection hidden="1"/>
    </xf>
    <xf numFmtId="0" fontId="17" fillId="0" borderId="9" xfId="0" applyFont="1" applyBorder="1" applyAlignment="1" applyProtection="1">
      <alignment horizontal="left" vertical="center" wrapText="1"/>
      <protection hidden="1"/>
    </xf>
    <xf numFmtId="0" fontId="20" fillId="0" borderId="9" xfId="0" applyFont="1" applyBorder="1" applyAlignment="1" applyProtection="1">
      <alignment vertical="center"/>
      <protection hidden="1"/>
    </xf>
    <xf numFmtId="0" fontId="20" fillId="4" borderId="0" xfId="0" applyFont="1" applyFill="1" applyBorder="1" applyAlignment="1" applyProtection="1">
      <alignment vertical="center"/>
      <protection hidden="1"/>
    </xf>
    <xf numFmtId="0" fontId="0" fillId="0" borderId="0" xfId="0" applyBorder="1" applyAlignment="1" applyProtection="1">
      <alignment vertical="center"/>
      <protection hidden="1"/>
    </xf>
    <xf numFmtId="0" fontId="0" fillId="0" borderId="8" xfId="0" applyBorder="1" applyAlignment="1" applyProtection="1">
      <alignment vertical="center"/>
      <protection hidden="1"/>
    </xf>
    <xf numFmtId="0" fontId="15" fillId="0" borderId="2" xfId="0" applyFont="1" applyBorder="1" applyAlignment="1" applyProtection="1">
      <alignment horizontal="left" vertical="center"/>
      <protection hidden="1"/>
    </xf>
    <xf numFmtId="0" fontId="20" fillId="0" borderId="0" xfId="0" applyFont="1" applyBorder="1" applyAlignment="1" applyProtection="1">
      <alignment vertical="center"/>
      <protection hidden="1"/>
    </xf>
    <xf numFmtId="0" fontId="15" fillId="0" borderId="6" xfId="0" applyFont="1" applyBorder="1" applyAlignment="1" applyProtection="1">
      <alignment horizontal="left" vertical="center"/>
      <protection hidden="1"/>
    </xf>
    <xf numFmtId="4" fontId="0" fillId="9" borderId="28" xfId="0" applyNumberFormat="1" applyFill="1" applyBorder="1" applyAlignment="1" applyProtection="1">
      <alignment horizontal="center" vertical="center"/>
      <protection hidden="1"/>
    </xf>
    <xf numFmtId="4" fontId="0" fillId="9" borderId="30" xfId="0" applyNumberFormat="1" applyFill="1" applyBorder="1" applyAlignment="1" applyProtection="1">
      <alignment horizontal="center" vertical="center"/>
      <protection hidden="1"/>
    </xf>
    <xf numFmtId="4" fontId="0" fillId="9" borderId="21" xfId="0" applyNumberFormat="1" applyFill="1" applyBorder="1" applyAlignment="1" applyProtection="1">
      <alignment horizontal="center" vertical="center"/>
      <protection hidden="1"/>
    </xf>
    <xf numFmtId="0" fontId="4" fillId="0" borderId="1" xfId="0" applyFont="1" applyBorder="1" applyAlignment="1" applyProtection="1">
      <alignment horizontal="left" vertical="center"/>
      <protection hidden="1"/>
    </xf>
    <xf numFmtId="0" fontId="13" fillId="10" borderId="7" xfId="0" applyFont="1" applyFill="1" applyBorder="1" applyAlignment="1" applyProtection="1">
      <alignment horizontal="center" vertical="center"/>
      <protection hidden="1"/>
    </xf>
    <xf numFmtId="0" fontId="13" fillId="10" borderId="2" xfId="0" applyFont="1" applyFill="1" applyBorder="1" applyAlignment="1" applyProtection="1">
      <alignment horizontal="center" vertical="center"/>
      <protection hidden="1"/>
    </xf>
    <xf numFmtId="0" fontId="13" fillId="10" borderId="6" xfId="0" applyFont="1" applyFill="1" applyBorder="1" applyAlignment="1" applyProtection="1">
      <alignment horizontal="center" vertical="center"/>
      <protection hidden="1"/>
    </xf>
    <xf numFmtId="0" fontId="42" fillId="4" borderId="11" xfId="0" applyFont="1" applyFill="1" applyBorder="1" applyAlignment="1" applyProtection="1">
      <alignment vertical="center"/>
      <protection hidden="1"/>
    </xf>
    <xf numFmtId="0" fontId="61" fillId="4" borderId="11" xfId="0" applyFont="1" applyFill="1" applyBorder="1" applyAlignment="1" applyProtection="1">
      <alignment vertical="center"/>
      <protection hidden="1"/>
    </xf>
    <xf numFmtId="0" fontId="61" fillId="4" borderId="12" xfId="0" applyFont="1" applyFill="1" applyBorder="1" applyAlignment="1" applyProtection="1">
      <alignment vertical="center"/>
      <protection hidden="1"/>
    </xf>
    <xf numFmtId="0" fontId="42" fillId="4" borderId="0" xfId="0" applyFont="1" applyFill="1" applyBorder="1" applyAlignment="1" applyProtection="1">
      <alignment vertical="center"/>
      <protection hidden="1"/>
    </xf>
    <xf numFmtId="0" fontId="61" fillId="4" borderId="0" xfId="0" applyFont="1" applyFill="1" applyBorder="1" applyAlignment="1" applyProtection="1">
      <alignment vertical="center"/>
      <protection hidden="1"/>
    </xf>
    <xf numFmtId="0" fontId="61" fillId="4" borderId="8" xfId="0" applyFont="1" applyFill="1" applyBorder="1" applyAlignment="1" applyProtection="1">
      <alignment vertical="center"/>
      <protection hidden="1"/>
    </xf>
    <xf numFmtId="0" fontId="42" fillId="4" borderId="9" xfId="0" applyFont="1" applyFill="1" applyBorder="1" applyAlignment="1" applyProtection="1">
      <alignment vertical="center"/>
      <protection hidden="1"/>
    </xf>
    <xf numFmtId="0" fontId="61" fillId="4" borderId="9" xfId="0" applyFont="1" applyFill="1" applyBorder="1" applyAlignment="1" applyProtection="1">
      <alignment vertical="center"/>
      <protection hidden="1"/>
    </xf>
    <xf numFmtId="0" fontId="61" fillId="4" borderId="10" xfId="0" applyFont="1" applyFill="1" applyBorder="1" applyAlignment="1" applyProtection="1">
      <alignment vertical="center"/>
      <protection hidden="1"/>
    </xf>
    <xf numFmtId="0" fontId="20" fillId="10" borderId="2" xfId="0" applyFont="1" applyFill="1" applyBorder="1" applyAlignment="1" applyProtection="1">
      <alignment horizontal="center" vertical="center" wrapText="1"/>
      <protection hidden="1"/>
    </xf>
    <xf numFmtId="0" fontId="20" fillId="10" borderId="6" xfId="0" applyFont="1" applyFill="1" applyBorder="1" applyAlignment="1" applyProtection="1">
      <alignment horizontal="center" vertical="center" wrapText="1"/>
      <protection hidden="1"/>
    </xf>
    <xf numFmtId="0" fontId="15" fillId="10" borderId="2" xfId="0" applyFont="1" applyFill="1" applyBorder="1" applyAlignment="1" applyProtection="1">
      <alignment horizontal="center" vertical="center" wrapText="1"/>
      <protection hidden="1"/>
    </xf>
    <xf numFmtId="0" fontId="19" fillId="0" borderId="2" xfId="0" applyFont="1" applyFill="1" applyBorder="1" applyAlignment="1" applyProtection="1">
      <alignment horizontal="left" vertical="center" wrapText="1"/>
      <protection hidden="1"/>
    </xf>
    <xf numFmtId="0" fontId="19" fillId="0" borderId="6" xfId="0" applyFont="1" applyFill="1" applyBorder="1" applyAlignment="1" applyProtection="1">
      <alignment horizontal="left" vertical="center" wrapText="1"/>
      <protection hidden="1"/>
    </xf>
    <xf numFmtId="0" fontId="20" fillId="4" borderId="9" xfId="0" applyFont="1" applyFill="1" applyBorder="1" applyAlignment="1" applyProtection="1">
      <alignment vertical="center"/>
      <protection hidden="1"/>
    </xf>
    <xf numFmtId="0" fontId="20" fillId="4" borderId="6" xfId="0" applyFont="1" applyFill="1" applyBorder="1" applyAlignment="1" applyProtection="1">
      <alignment vertical="center"/>
      <protection hidden="1"/>
    </xf>
    <xf numFmtId="0" fontId="20" fillId="4" borderId="4" xfId="0" applyFont="1" applyFill="1" applyBorder="1" applyAlignment="1" applyProtection="1">
      <alignment vertical="center"/>
      <protection hidden="1"/>
    </xf>
    <xf numFmtId="0" fontId="61" fillId="0" borderId="0" xfId="0" applyFont="1" applyBorder="1" applyAlignment="1" applyProtection="1">
      <alignment vertical="center"/>
      <protection hidden="1"/>
    </xf>
    <xf numFmtId="0" fontId="61" fillId="0" borderId="8" xfId="0" applyFont="1" applyBorder="1" applyAlignment="1" applyProtection="1">
      <alignment vertical="center"/>
      <protection hidden="1"/>
    </xf>
    <xf numFmtId="0" fontId="4" fillId="0" borderId="31" xfId="0"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49" fontId="3" fillId="4" borderId="32" xfId="0" applyNumberFormat="1" applyFont="1" applyFill="1" applyBorder="1" applyAlignment="1" applyProtection="1">
      <alignment horizontal="center" vertical="center"/>
      <protection hidden="1"/>
    </xf>
    <xf numFmtId="49" fontId="3" fillId="4" borderId="41" xfId="0" applyNumberFormat="1" applyFont="1" applyFill="1" applyBorder="1" applyAlignment="1" applyProtection="1">
      <alignment horizontal="center" vertical="center"/>
      <protection hidden="1"/>
    </xf>
    <xf numFmtId="0" fontId="4" fillId="0" borderId="27" xfId="0" applyFont="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48" fillId="4" borderId="0" xfId="0" applyFont="1" applyFill="1" applyBorder="1" applyAlignment="1" applyProtection="1">
      <alignment vertical="center" wrapText="1"/>
      <protection hidden="1"/>
    </xf>
    <xf numFmtId="0" fontId="39" fillId="0" borderId="3" xfId="0" applyFont="1" applyBorder="1" applyAlignment="1" applyProtection="1">
      <alignment horizontal="center" vertical="center"/>
      <protection hidden="1"/>
    </xf>
    <xf numFmtId="0" fontId="39" fillId="0" borderId="4" xfId="0" applyFont="1" applyBorder="1" applyAlignment="1" applyProtection="1">
      <alignment horizontal="center" vertical="center"/>
      <protection hidden="1"/>
    </xf>
    <xf numFmtId="0" fontId="39" fillId="0" borderId="5" xfId="0" applyFont="1"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17" fontId="0" fillId="0" borderId="3" xfId="0" applyNumberFormat="1" applyBorder="1" applyAlignment="1" applyProtection="1">
      <alignment horizontal="center" vertical="center"/>
      <protection hidden="1"/>
    </xf>
    <xf numFmtId="17" fontId="0" fillId="0" borderId="4" xfId="0" applyNumberFormat="1" applyBorder="1" applyAlignment="1" applyProtection="1">
      <alignment horizontal="center" vertical="center"/>
      <protection hidden="1"/>
    </xf>
    <xf numFmtId="17" fontId="0" fillId="0" borderId="5" xfId="0" applyNumberFormat="1" applyBorder="1" applyAlignment="1" applyProtection="1">
      <alignment horizontal="center" vertical="center"/>
      <protection hidden="1"/>
    </xf>
    <xf numFmtId="0" fontId="4" fillId="0" borderId="36" xfId="0" applyFont="1" applyBorder="1" applyAlignment="1" applyProtection="1">
      <alignment horizontal="center" vertical="center"/>
      <protection hidden="1"/>
    </xf>
    <xf numFmtId="0" fontId="4" fillId="0" borderId="34" xfId="0" applyFont="1" applyBorder="1" applyAlignment="1" applyProtection="1">
      <alignment horizontal="center" vertical="center"/>
      <protection hidden="1"/>
    </xf>
    <xf numFmtId="0" fontId="4" fillId="0" borderId="37" xfId="0" applyFont="1" applyBorder="1" applyAlignment="1" applyProtection="1">
      <alignment horizontal="center" vertical="center"/>
      <protection hidden="1"/>
    </xf>
    <xf numFmtId="0" fontId="3" fillId="0" borderId="33" xfId="0" applyFont="1" applyBorder="1" applyAlignment="1" applyProtection="1">
      <alignment horizontal="center" vertical="center"/>
      <protection hidden="1"/>
    </xf>
    <xf numFmtId="0" fontId="3" fillId="0" borderId="34" xfId="0" applyFont="1" applyBorder="1" applyAlignment="1" applyProtection="1">
      <alignment horizontal="center" vertical="center"/>
      <protection hidden="1"/>
    </xf>
    <xf numFmtId="0" fontId="3" fillId="0" borderId="35" xfId="0" applyFont="1" applyBorder="1" applyAlignment="1" applyProtection="1">
      <alignment horizontal="center" vertical="center"/>
      <protection hidden="1"/>
    </xf>
    <xf numFmtId="0" fontId="50" fillId="3" borderId="24" xfId="0" applyFont="1" applyFill="1" applyBorder="1" applyAlignment="1" applyProtection="1">
      <alignment horizontal="center" vertical="center"/>
      <protection hidden="1"/>
    </xf>
    <xf numFmtId="0" fontId="50" fillId="3" borderId="25" xfId="0" applyFont="1" applyFill="1" applyBorder="1" applyAlignment="1" applyProtection="1">
      <alignment horizontal="center" vertical="center"/>
      <protection hidden="1"/>
    </xf>
    <xf numFmtId="0" fontId="50" fillId="3" borderId="26" xfId="0" applyFont="1" applyFill="1" applyBorder="1" applyAlignment="1" applyProtection="1">
      <alignment horizontal="center" vertical="center"/>
      <protection hidden="1"/>
    </xf>
    <xf numFmtId="0" fontId="61" fillId="0" borderId="0" xfId="0" applyFont="1" applyAlignment="1" applyProtection="1">
      <alignment vertical="center"/>
      <protection hidden="1"/>
    </xf>
    <xf numFmtId="0" fontId="61" fillId="4" borderId="0" xfId="0" applyFont="1" applyFill="1" applyAlignment="1" applyProtection="1">
      <alignment vertical="center"/>
      <protection hidden="1"/>
    </xf>
    <xf numFmtId="0" fontId="21" fillId="4" borderId="3" xfId="0" applyFont="1" applyFill="1" applyBorder="1" applyAlignment="1" applyProtection="1">
      <alignment horizontal="left" vertical="center" wrapText="1"/>
      <protection hidden="1"/>
    </xf>
    <xf numFmtId="0" fontId="21" fillId="4" borderId="4" xfId="0" applyFont="1" applyFill="1" applyBorder="1" applyAlignment="1" applyProtection="1">
      <alignment vertical="center"/>
      <protection hidden="1"/>
    </xf>
    <xf numFmtId="0" fontId="0" fillId="4" borderId="4" xfId="0" applyFill="1" applyBorder="1" applyAlignment="1" applyProtection="1">
      <alignment vertical="center"/>
    </xf>
    <xf numFmtId="0" fontId="0" fillId="4" borderId="5" xfId="0" applyFill="1" applyBorder="1" applyAlignment="1" applyProtection="1">
      <alignment vertical="center"/>
    </xf>
    <xf numFmtId="0" fontId="20" fillId="0" borderId="11" xfId="0" applyFont="1" applyFill="1" applyBorder="1" applyAlignment="1" applyProtection="1">
      <alignment vertical="center"/>
      <protection hidden="1"/>
    </xf>
    <xf numFmtId="4" fontId="38" fillId="9" borderId="28" xfId="0" applyNumberFormat="1" applyFont="1" applyFill="1" applyBorder="1" applyAlignment="1" applyProtection="1">
      <alignment horizontal="center" vertical="center"/>
      <protection hidden="1"/>
    </xf>
    <xf numFmtId="0" fontId="21" fillId="4" borderId="0" xfId="0" applyFont="1" applyFill="1" applyBorder="1" applyAlignment="1" applyProtection="1">
      <alignment horizontal="center" vertical="center" wrapText="1"/>
      <protection hidden="1"/>
    </xf>
    <xf numFmtId="0" fontId="78" fillId="0" borderId="1" xfId="0" applyFont="1" applyBorder="1" applyAlignment="1" applyProtection="1">
      <alignment horizontal="center" vertical="center"/>
      <protection hidden="1"/>
    </xf>
    <xf numFmtId="0" fontId="86" fillId="0" borderId="1" xfId="0" applyFont="1" applyBorder="1" applyAlignment="1" applyProtection="1">
      <alignment horizontal="center" vertical="center"/>
      <protection hidden="1"/>
    </xf>
    <xf numFmtId="0" fontId="0" fillId="4" borderId="0" xfId="0" applyFill="1" applyBorder="1" applyAlignment="1" applyProtection="1"/>
    <xf numFmtId="0" fontId="20" fillId="4" borderId="0" xfId="0" applyFont="1" applyFill="1" applyBorder="1" applyAlignment="1" applyProtection="1">
      <alignment vertical="center" wrapText="1"/>
      <protection hidden="1"/>
    </xf>
    <xf numFmtId="0" fontId="0" fillId="4" borderId="7" xfId="0" applyFill="1" applyBorder="1" applyAlignment="1" applyProtection="1">
      <alignment horizontal="left" vertical="center" wrapText="1"/>
      <protection hidden="1"/>
    </xf>
    <xf numFmtId="0" fontId="0" fillId="0" borderId="2" xfId="0" applyBorder="1" applyAlignment="1" applyProtection="1">
      <alignment wrapText="1"/>
      <protection hidden="1"/>
    </xf>
    <xf numFmtId="0" fontId="0" fillId="0" borderId="0" xfId="0" applyBorder="1" applyAlignment="1" applyProtection="1">
      <alignment wrapText="1"/>
      <protection hidden="1"/>
    </xf>
    <xf numFmtId="0" fontId="0" fillId="0" borderId="8" xfId="0" applyBorder="1" applyAlignment="1" applyProtection="1">
      <protection hidden="1"/>
    </xf>
    <xf numFmtId="0" fontId="0" fillId="0" borderId="6" xfId="0" applyBorder="1" applyAlignment="1" applyProtection="1">
      <alignment wrapText="1"/>
      <protection hidden="1"/>
    </xf>
    <xf numFmtId="0" fontId="0" fillId="0" borderId="9" xfId="0" applyBorder="1" applyAlignment="1" applyProtection="1">
      <alignment wrapText="1"/>
      <protection hidden="1"/>
    </xf>
    <xf numFmtId="0" fontId="2" fillId="4" borderId="14" xfId="0" applyFont="1" applyFill="1" applyBorder="1" applyAlignment="1" applyProtection="1">
      <alignment vertical="center" wrapText="1"/>
      <protection hidden="1"/>
    </xf>
    <xf numFmtId="0" fontId="0" fillId="0" borderId="14" xfId="0" applyBorder="1" applyAlignment="1" applyProtection="1">
      <alignment wrapText="1"/>
      <protection hidden="1"/>
    </xf>
    <xf numFmtId="0" fontId="0" fillId="0" borderId="0" xfId="0" applyAlignment="1" applyProtection="1">
      <alignment wrapText="1"/>
      <protection hidden="1"/>
    </xf>
    <xf numFmtId="0" fontId="78" fillId="0" borderId="1" xfId="0" applyFont="1" applyBorder="1" applyAlignment="1" applyProtection="1">
      <alignment horizontal="center" vertical="center" textRotation="90"/>
      <protection hidden="1"/>
    </xf>
  </cellXfs>
  <cellStyles count="2">
    <cellStyle name="Normale" xfId="0" builtinId="0"/>
    <cellStyle name="Normale 2" xfId="1" xr:uid="{00000000-0005-0000-0000-000001000000}"/>
  </cellStyles>
  <dxfs count="0"/>
  <tableStyles count="0" defaultTableStyle="TableStyleMedium2" defaultPivotStyle="PivotStyleMedium9"/>
  <colors>
    <mruColors>
      <color rgb="FFB2ECC9"/>
      <color rgb="FF50D0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7938</xdr:colOff>
      <xdr:row>17</xdr:row>
      <xdr:rowOff>119063</xdr:rowOff>
    </xdr:from>
    <xdr:to>
      <xdr:col>13</xdr:col>
      <xdr:colOff>0</xdr:colOff>
      <xdr:row>17</xdr:row>
      <xdr:rowOff>127000</xdr:rowOff>
    </xdr:to>
    <xdr:cxnSp macro="">
      <xdr:nvCxnSpPr>
        <xdr:cNvPr id="2" name="Connettore 2 1">
          <a:extLst>
            <a:ext uri="{FF2B5EF4-FFF2-40B4-BE49-F238E27FC236}">
              <a16:creationId xmlns:a16="http://schemas.microsoft.com/office/drawing/2014/main" id="{00000000-0008-0000-0200-000002000000}"/>
            </a:ext>
          </a:extLst>
        </xdr:cNvPr>
        <xdr:cNvCxnSpPr/>
      </xdr:nvCxnSpPr>
      <xdr:spPr>
        <a:xfrm flipV="1">
          <a:off x="11533188" y="4348163"/>
          <a:ext cx="906462" cy="7937"/>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7938</xdr:colOff>
      <xdr:row>34</xdr:row>
      <xdr:rowOff>15155</xdr:rowOff>
    </xdr:from>
    <xdr:to>
      <xdr:col>20</xdr:col>
      <xdr:colOff>640773</xdr:colOff>
      <xdr:row>34</xdr:row>
      <xdr:rowOff>23092</xdr:rowOff>
    </xdr:to>
    <xdr:cxnSp macro="">
      <xdr:nvCxnSpPr>
        <xdr:cNvPr id="2" name="Connettore 2 1">
          <a:extLst>
            <a:ext uri="{FF2B5EF4-FFF2-40B4-BE49-F238E27FC236}">
              <a16:creationId xmlns:a16="http://schemas.microsoft.com/office/drawing/2014/main" id="{00000000-0008-0000-0300-000002000000}"/>
            </a:ext>
          </a:extLst>
        </xdr:cNvPr>
        <xdr:cNvCxnSpPr/>
      </xdr:nvCxnSpPr>
      <xdr:spPr>
        <a:xfrm flipV="1">
          <a:off x="21210588" y="8082830"/>
          <a:ext cx="870960" cy="7937"/>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7938</xdr:colOff>
      <xdr:row>34</xdr:row>
      <xdr:rowOff>15155</xdr:rowOff>
    </xdr:from>
    <xdr:to>
      <xdr:col>20</xdr:col>
      <xdr:colOff>640773</xdr:colOff>
      <xdr:row>34</xdr:row>
      <xdr:rowOff>23092</xdr:rowOff>
    </xdr:to>
    <xdr:cxnSp macro="">
      <xdr:nvCxnSpPr>
        <xdr:cNvPr id="2" name="Connettore 2 1">
          <a:extLst>
            <a:ext uri="{FF2B5EF4-FFF2-40B4-BE49-F238E27FC236}">
              <a16:creationId xmlns:a16="http://schemas.microsoft.com/office/drawing/2014/main" id="{00000000-0008-0000-0400-000002000000}"/>
            </a:ext>
          </a:extLst>
        </xdr:cNvPr>
        <xdr:cNvCxnSpPr/>
      </xdr:nvCxnSpPr>
      <xdr:spPr>
        <a:xfrm flipV="1">
          <a:off x="21210588" y="8082830"/>
          <a:ext cx="870960" cy="7937"/>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7938</xdr:colOff>
      <xdr:row>34</xdr:row>
      <xdr:rowOff>15155</xdr:rowOff>
    </xdr:from>
    <xdr:to>
      <xdr:col>20</xdr:col>
      <xdr:colOff>640773</xdr:colOff>
      <xdr:row>34</xdr:row>
      <xdr:rowOff>23092</xdr:rowOff>
    </xdr:to>
    <xdr:cxnSp macro="">
      <xdr:nvCxnSpPr>
        <xdr:cNvPr id="2" name="Connettore 2 1">
          <a:extLst>
            <a:ext uri="{FF2B5EF4-FFF2-40B4-BE49-F238E27FC236}">
              <a16:creationId xmlns:a16="http://schemas.microsoft.com/office/drawing/2014/main" id="{00000000-0008-0000-0500-000002000000}"/>
            </a:ext>
          </a:extLst>
        </xdr:cNvPr>
        <xdr:cNvCxnSpPr/>
      </xdr:nvCxnSpPr>
      <xdr:spPr>
        <a:xfrm flipV="1">
          <a:off x="21210588" y="7978055"/>
          <a:ext cx="870960" cy="7937"/>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7938</xdr:colOff>
      <xdr:row>34</xdr:row>
      <xdr:rowOff>15155</xdr:rowOff>
    </xdr:from>
    <xdr:to>
      <xdr:col>20</xdr:col>
      <xdr:colOff>640773</xdr:colOff>
      <xdr:row>34</xdr:row>
      <xdr:rowOff>23092</xdr:rowOff>
    </xdr:to>
    <xdr:cxnSp macro="">
      <xdr:nvCxnSpPr>
        <xdr:cNvPr id="2" name="Connettore 2 1">
          <a:extLst>
            <a:ext uri="{FF2B5EF4-FFF2-40B4-BE49-F238E27FC236}">
              <a16:creationId xmlns:a16="http://schemas.microsoft.com/office/drawing/2014/main" id="{00000000-0008-0000-0600-000002000000}"/>
            </a:ext>
          </a:extLst>
        </xdr:cNvPr>
        <xdr:cNvCxnSpPr/>
      </xdr:nvCxnSpPr>
      <xdr:spPr>
        <a:xfrm flipV="1">
          <a:off x="21210588" y="7978055"/>
          <a:ext cx="870960" cy="7937"/>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10160</xdr:colOff>
      <xdr:row>35</xdr:row>
      <xdr:rowOff>91440</xdr:rowOff>
    </xdr:from>
    <xdr:to>
      <xdr:col>20</xdr:col>
      <xdr:colOff>833120</xdr:colOff>
      <xdr:row>35</xdr:row>
      <xdr:rowOff>91440</xdr:rowOff>
    </xdr:to>
    <xdr:cxnSp macro="">
      <xdr:nvCxnSpPr>
        <xdr:cNvPr id="2" name="Connettore 2 1">
          <a:extLst>
            <a:ext uri="{FF2B5EF4-FFF2-40B4-BE49-F238E27FC236}">
              <a16:creationId xmlns:a16="http://schemas.microsoft.com/office/drawing/2014/main" id="{00000000-0008-0000-0700-000002000000}"/>
            </a:ext>
          </a:extLst>
        </xdr:cNvPr>
        <xdr:cNvCxnSpPr/>
      </xdr:nvCxnSpPr>
      <xdr:spPr>
        <a:xfrm>
          <a:off x="24565610" y="8654415"/>
          <a:ext cx="822960"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10160</xdr:colOff>
      <xdr:row>36</xdr:row>
      <xdr:rowOff>91440</xdr:rowOff>
    </xdr:from>
    <xdr:to>
      <xdr:col>20</xdr:col>
      <xdr:colOff>833120</xdr:colOff>
      <xdr:row>36</xdr:row>
      <xdr:rowOff>91440</xdr:rowOff>
    </xdr:to>
    <xdr:cxnSp macro="">
      <xdr:nvCxnSpPr>
        <xdr:cNvPr id="2" name="Connettore 2 1">
          <a:extLst>
            <a:ext uri="{FF2B5EF4-FFF2-40B4-BE49-F238E27FC236}">
              <a16:creationId xmlns:a16="http://schemas.microsoft.com/office/drawing/2014/main" id="{00000000-0008-0000-0800-000002000000}"/>
            </a:ext>
          </a:extLst>
        </xdr:cNvPr>
        <xdr:cNvCxnSpPr/>
      </xdr:nvCxnSpPr>
      <xdr:spPr>
        <a:xfrm>
          <a:off x="26913840" y="8219440"/>
          <a:ext cx="822960"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10160</xdr:colOff>
      <xdr:row>36</xdr:row>
      <xdr:rowOff>91440</xdr:rowOff>
    </xdr:from>
    <xdr:to>
      <xdr:col>20</xdr:col>
      <xdr:colOff>833120</xdr:colOff>
      <xdr:row>36</xdr:row>
      <xdr:rowOff>91440</xdr:rowOff>
    </xdr:to>
    <xdr:cxnSp macro="">
      <xdr:nvCxnSpPr>
        <xdr:cNvPr id="2" name="Connettore 2 1">
          <a:extLst>
            <a:ext uri="{FF2B5EF4-FFF2-40B4-BE49-F238E27FC236}">
              <a16:creationId xmlns:a16="http://schemas.microsoft.com/office/drawing/2014/main" id="{00000000-0008-0000-0900-000002000000}"/>
            </a:ext>
          </a:extLst>
        </xdr:cNvPr>
        <xdr:cNvCxnSpPr/>
      </xdr:nvCxnSpPr>
      <xdr:spPr>
        <a:xfrm>
          <a:off x="26596340" y="8183880"/>
          <a:ext cx="822960"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0"/>
  <sheetViews>
    <sheetView tabSelected="1" workbookViewId="0">
      <selection activeCell="D4" sqref="D4:G4"/>
    </sheetView>
  </sheetViews>
  <sheetFormatPr defaultRowHeight="14.4" x14ac:dyDescent="0.3"/>
  <cols>
    <col min="1" max="1" width="12.6640625" style="21" customWidth="1"/>
    <col min="2" max="3" width="14.44140625" style="21" customWidth="1"/>
    <col min="4" max="8" width="12.6640625" style="21" customWidth="1"/>
    <col min="9" max="256" width="9.109375" style="21"/>
    <col min="257" max="257" width="12.6640625" style="21" customWidth="1"/>
    <col min="258" max="259" width="14.44140625" style="21" customWidth="1"/>
    <col min="260" max="264" width="12.6640625" style="21" customWidth="1"/>
    <col min="265" max="512" width="9.109375" style="21"/>
    <col min="513" max="513" width="12.6640625" style="21" customWidth="1"/>
    <col min="514" max="515" width="14.44140625" style="21" customWidth="1"/>
    <col min="516" max="520" width="12.6640625" style="21" customWidth="1"/>
    <col min="521" max="768" width="9.109375" style="21"/>
    <col min="769" max="769" width="12.6640625" style="21" customWidth="1"/>
    <col min="770" max="771" width="14.44140625" style="21" customWidth="1"/>
    <col min="772" max="776" width="12.6640625" style="21" customWidth="1"/>
    <col min="777" max="1024" width="9.109375" style="21"/>
    <col min="1025" max="1025" width="12.6640625" style="21" customWidth="1"/>
    <col min="1026" max="1027" width="14.44140625" style="21" customWidth="1"/>
    <col min="1028" max="1032" width="12.6640625" style="21" customWidth="1"/>
    <col min="1033" max="1280" width="9.109375" style="21"/>
    <col min="1281" max="1281" width="12.6640625" style="21" customWidth="1"/>
    <col min="1282" max="1283" width="14.44140625" style="21" customWidth="1"/>
    <col min="1284" max="1288" width="12.6640625" style="21" customWidth="1"/>
    <col min="1289" max="1536" width="9.109375" style="21"/>
    <col min="1537" max="1537" width="12.6640625" style="21" customWidth="1"/>
    <col min="1538" max="1539" width="14.44140625" style="21" customWidth="1"/>
    <col min="1540" max="1544" width="12.6640625" style="21" customWidth="1"/>
    <col min="1545" max="1792" width="9.109375" style="21"/>
    <col min="1793" max="1793" width="12.6640625" style="21" customWidth="1"/>
    <col min="1794" max="1795" width="14.44140625" style="21" customWidth="1"/>
    <col min="1796" max="1800" width="12.6640625" style="21" customWidth="1"/>
    <col min="1801" max="2048" width="9.109375" style="21"/>
    <col min="2049" max="2049" width="12.6640625" style="21" customWidth="1"/>
    <col min="2050" max="2051" width="14.44140625" style="21" customWidth="1"/>
    <col min="2052" max="2056" width="12.6640625" style="21" customWidth="1"/>
    <col min="2057" max="2304" width="9.109375" style="21"/>
    <col min="2305" max="2305" width="12.6640625" style="21" customWidth="1"/>
    <col min="2306" max="2307" width="14.44140625" style="21" customWidth="1"/>
    <col min="2308" max="2312" width="12.6640625" style="21" customWidth="1"/>
    <col min="2313" max="2560" width="9.109375" style="21"/>
    <col min="2561" max="2561" width="12.6640625" style="21" customWidth="1"/>
    <col min="2562" max="2563" width="14.44140625" style="21" customWidth="1"/>
    <col min="2564" max="2568" width="12.6640625" style="21" customWidth="1"/>
    <col min="2569" max="2816" width="9.109375" style="21"/>
    <col min="2817" max="2817" width="12.6640625" style="21" customWidth="1"/>
    <col min="2818" max="2819" width="14.44140625" style="21" customWidth="1"/>
    <col min="2820" max="2824" width="12.6640625" style="21" customWidth="1"/>
    <col min="2825" max="3072" width="9.109375" style="21"/>
    <col min="3073" max="3073" width="12.6640625" style="21" customWidth="1"/>
    <col min="3074" max="3075" width="14.44140625" style="21" customWidth="1"/>
    <col min="3076" max="3080" width="12.6640625" style="21" customWidth="1"/>
    <col min="3081" max="3328" width="9.109375" style="21"/>
    <col min="3329" max="3329" width="12.6640625" style="21" customWidth="1"/>
    <col min="3330" max="3331" width="14.44140625" style="21" customWidth="1"/>
    <col min="3332" max="3336" width="12.6640625" style="21" customWidth="1"/>
    <col min="3337" max="3584" width="9.109375" style="21"/>
    <col min="3585" max="3585" width="12.6640625" style="21" customWidth="1"/>
    <col min="3586" max="3587" width="14.44140625" style="21" customWidth="1"/>
    <col min="3588" max="3592" width="12.6640625" style="21" customWidth="1"/>
    <col min="3593" max="3840" width="9.109375" style="21"/>
    <col min="3841" max="3841" width="12.6640625" style="21" customWidth="1"/>
    <col min="3842" max="3843" width="14.44140625" style="21" customWidth="1"/>
    <col min="3844" max="3848" width="12.6640625" style="21" customWidth="1"/>
    <col min="3849" max="4096" width="9.109375" style="21"/>
    <col min="4097" max="4097" width="12.6640625" style="21" customWidth="1"/>
    <col min="4098" max="4099" width="14.44140625" style="21" customWidth="1"/>
    <col min="4100" max="4104" width="12.6640625" style="21" customWidth="1"/>
    <col min="4105" max="4352" width="9.109375" style="21"/>
    <col min="4353" max="4353" width="12.6640625" style="21" customWidth="1"/>
    <col min="4354" max="4355" width="14.44140625" style="21" customWidth="1"/>
    <col min="4356" max="4360" width="12.6640625" style="21" customWidth="1"/>
    <col min="4361" max="4608" width="9.109375" style="21"/>
    <col min="4609" max="4609" width="12.6640625" style="21" customWidth="1"/>
    <col min="4610" max="4611" width="14.44140625" style="21" customWidth="1"/>
    <col min="4612" max="4616" width="12.6640625" style="21" customWidth="1"/>
    <col min="4617" max="4864" width="9.109375" style="21"/>
    <col min="4865" max="4865" width="12.6640625" style="21" customWidth="1"/>
    <col min="4866" max="4867" width="14.44140625" style="21" customWidth="1"/>
    <col min="4868" max="4872" width="12.6640625" style="21" customWidth="1"/>
    <col min="4873" max="5120" width="9.109375" style="21"/>
    <col min="5121" max="5121" width="12.6640625" style="21" customWidth="1"/>
    <col min="5122" max="5123" width="14.44140625" style="21" customWidth="1"/>
    <col min="5124" max="5128" width="12.6640625" style="21" customWidth="1"/>
    <col min="5129" max="5376" width="9.109375" style="21"/>
    <col min="5377" max="5377" width="12.6640625" style="21" customWidth="1"/>
    <col min="5378" max="5379" width="14.44140625" style="21" customWidth="1"/>
    <col min="5380" max="5384" width="12.6640625" style="21" customWidth="1"/>
    <col min="5385" max="5632" width="9.109375" style="21"/>
    <col min="5633" max="5633" width="12.6640625" style="21" customWidth="1"/>
    <col min="5634" max="5635" width="14.44140625" style="21" customWidth="1"/>
    <col min="5636" max="5640" width="12.6640625" style="21" customWidth="1"/>
    <col min="5641" max="5888" width="9.109375" style="21"/>
    <col min="5889" max="5889" width="12.6640625" style="21" customWidth="1"/>
    <col min="5890" max="5891" width="14.44140625" style="21" customWidth="1"/>
    <col min="5892" max="5896" width="12.6640625" style="21" customWidth="1"/>
    <col min="5897" max="6144" width="9.109375" style="21"/>
    <col min="6145" max="6145" width="12.6640625" style="21" customWidth="1"/>
    <col min="6146" max="6147" width="14.44140625" style="21" customWidth="1"/>
    <col min="6148" max="6152" width="12.6640625" style="21" customWidth="1"/>
    <col min="6153" max="6400" width="9.109375" style="21"/>
    <col min="6401" max="6401" width="12.6640625" style="21" customWidth="1"/>
    <col min="6402" max="6403" width="14.44140625" style="21" customWidth="1"/>
    <col min="6404" max="6408" width="12.6640625" style="21" customWidth="1"/>
    <col min="6409" max="6656" width="9.109375" style="21"/>
    <col min="6657" max="6657" width="12.6640625" style="21" customWidth="1"/>
    <col min="6658" max="6659" width="14.44140625" style="21" customWidth="1"/>
    <col min="6660" max="6664" width="12.6640625" style="21" customWidth="1"/>
    <col min="6665" max="6912" width="9.109375" style="21"/>
    <col min="6913" max="6913" width="12.6640625" style="21" customWidth="1"/>
    <col min="6914" max="6915" width="14.44140625" style="21" customWidth="1"/>
    <col min="6916" max="6920" width="12.6640625" style="21" customWidth="1"/>
    <col min="6921" max="7168" width="9.109375" style="21"/>
    <col min="7169" max="7169" width="12.6640625" style="21" customWidth="1"/>
    <col min="7170" max="7171" width="14.44140625" style="21" customWidth="1"/>
    <col min="7172" max="7176" width="12.6640625" style="21" customWidth="1"/>
    <col min="7177" max="7424" width="9.109375" style="21"/>
    <col min="7425" max="7425" width="12.6640625" style="21" customWidth="1"/>
    <col min="7426" max="7427" width="14.44140625" style="21" customWidth="1"/>
    <col min="7428" max="7432" width="12.6640625" style="21" customWidth="1"/>
    <col min="7433" max="7680" width="9.109375" style="21"/>
    <col min="7681" max="7681" width="12.6640625" style="21" customWidth="1"/>
    <col min="7682" max="7683" width="14.44140625" style="21" customWidth="1"/>
    <col min="7684" max="7688" width="12.6640625" style="21" customWidth="1"/>
    <col min="7689" max="7936" width="9.109375" style="21"/>
    <col min="7937" max="7937" width="12.6640625" style="21" customWidth="1"/>
    <col min="7938" max="7939" width="14.44140625" style="21" customWidth="1"/>
    <col min="7940" max="7944" width="12.6640625" style="21" customWidth="1"/>
    <col min="7945" max="8192" width="9.109375" style="21"/>
    <col min="8193" max="8193" width="12.6640625" style="21" customWidth="1"/>
    <col min="8194" max="8195" width="14.44140625" style="21" customWidth="1"/>
    <col min="8196" max="8200" width="12.6640625" style="21" customWidth="1"/>
    <col min="8201" max="8448" width="9.109375" style="21"/>
    <col min="8449" max="8449" width="12.6640625" style="21" customWidth="1"/>
    <col min="8450" max="8451" width="14.44140625" style="21" customWidth="1"/>
    <col min="8452" max="8456" width="12.6640625" style="21" customWidth="1"/>
    <col min="8457" max="8704" width="9.109375" style="21"/>
    <col min="8705" max="8705" width="12.6640625" style="21" customWidth="1"/>
    <col min="8706" max="8707" width="14.44140625" style="21" customWidth="1"/>
    <col min="8708" max="8712" width="12.6640625" style="21" customWidth="1"/>
    <col min="8713" max="8960" width="9.109375" style="21"/>
    <col min="8961" max="8961" width="12.6640625" style="21" customWidth="1"/>
    <col min="8962" max="8963" width="14.44140625" style="21" customWidth="1"/>
    <col min="8964" max="8968" width="12.6640625" style="21" customWidth="1"/>
    <col min="8969" max="9216" width="9.109375" style="21"/>
    <col min="9217" max="9217" width="12.6640625" style="21" customWidth="1"/>
    <col min="9218" max="9219" width="14.44140625" style="21" customWidth="1"/>
    <col min="9220" max="9224" width="12.6640625" style="21" customWidth="1"/>
    <col min="9225" max="9472" width="9.109375" style="21"/>
    <col min="9473" max="9473" width="12.6640625" style="21" customWidth="1"/>
    <col min="9474" max="9475" width="14.44140625" style="21" customWidth="1"/>
    <col min="9476" max="9480" width="12.6640625" style="21" customWidth="1"/>
    <col min="9481" max="9728" width="9.109375" style="21"/>
    <col min="9729" max="9729" width="12.6640625" style="21" customWidth="1"/>
    <col min="9730" max="9731" width="14.44140625" style="21" customWidth="1"/>
    <col min="9732" max="9736" width="12.6640625" style="21" customWidth="1"/>
    <col min="9737" max="9984" width="9.109375" style="21"/>
    <col min="9985" max="9985" width="12.6640625" style="21" customWidth="1"/>
    <col min="9986" max="9987" width="14.44140625" style="21" customWidth="1"/>
    <col min="9988" max="9992" width="12.6640625" style="21" customWidth="1"/>
    <col min="9993" max="10240" width="9.109375" style="21"/>
    <col min="10241" max="10241" width="12.6640625" style="21" customWidth="1"/>
    <col min="10242" max="10243" width="14.44140625" style="21" customWidth="1"/>
    <col min="10244" max="10248" width="12.6640625" style="21" customWidth="1"/>
    <col min="10249" max="10496" width="9.109375" style="21"/>
    <col min="10497" max="10497" width="12.6640625" style="21" customWidth="1"/>
    <col min="10498" max="10499" width="14.44140625" style="21" customWidth="1"/>
    <col min="10500" max="10504" width="12.6640625" style="21" customWidth="1"/>
    <col min="10505" max="10752" width="9.109375" style="21"/>
    <col min="10753" max="10753" width="12.6640625" style="21" customWidth="1"/>
    <col min="10754" max="10755" width="14.44140625" style="21" customWidth="1"/>
    <col min="10756" max="10760" width="12.6640625" style="21" customWidth="1"/>
    <col min="10761" max="11008" width="9.109375" style="21"/>
    <col min="11009" max="11009" width="12.6640625" style="21" customWidth="1"/>
    <col min="11010" max="11011" width="14.44140625" style="21" customWidth="1"/>
    <col min="11012" max="11016" width="12.6640625" style="21" customWidth="1"/>
    <col min="11017" max="11264" width="9.109375" style="21"/>
    <col min="11265" max="11265" width="12.6640625" style="21" customWidth="1"/>
    <col min="11266" max="11267" width="14.44140625" style="21" customWidth="1"/>
    <col min="11268" max="11272" width="12.6640625" style="21" customWidth="1"/>
    <col min="11273" max="11520" width="9.109375" style="21"/>
    <col min="11521" max="11521" width="12.6640625" style="21" customWidth="1"/>
    <col min="11522" max="11523" width="14.44140625" style="21" customWidth="1"/>
    <col min="11524" max="11528" width="12.6640625" style="21" customWidth="1"/>
    <col min="11529" max="11776" width="9.109375" style="21"/>
    <col min="11777" max="11777" width="12.6640625" style="21" customWidth="1"/>
    <col min="11778" max="11779" width="14.44140625" style="21" customWidth="1"/>
    <col min="11780" max="11784" width="12.6640625" style="21" customWidth="1"/>
    <col min="11785" max="12032" width="9.109375" style="21"/>
    <col min="12033" max="12033" width="12.6640625" style="21" customWidth="1"/>
    <col min="12034" max="12035" width="14.44140625" style="21" customWidth="1"/>
    <col min="12036" max="12040" width="12.6640625" style="21" customWidth="1"/>
    <col min="12041" max="12288" width="9.109375" style="21"/>
    <col min="12289" max="12289" width="12.6640625" style="21" customWidth="1"/>
    <col min="12290" max="12291" width="14.44140625" style="21" customWidth="1"/>
    <col min="12292" max="12296" width="12.6640625" style="21" customWidth="1"/>
    <col min="12297" max="12544" width="9.109375" style="21"/>
    <col min="12545" max="12545" width="12.6640625" style="21" customWidth="1"/>
    <col min="12546" max="12547" width="14.44140625" style="21" customWidth="1"/>
    <col min="12548" max="12552" width="12.6640625" style="21" customWidth="1"/>
    <col min="12553" max="12800" width="9.109375" style="21"/>
    <col min="12801" max="12801" width="12.6640625" style="21" customWidth="1"/>
    <col min="12802" max="12803" width="14.44140625" style="21" customWidth="1"/>
    <col min="12804" max="12808" width="12.6640625" style="21" customWidth="1"/>
    <col min="12809" max="13056" width="9.109375" style="21"/>
    <col min="13057" max="13057" width="12.6640625" style="21" customWidth="1"/>
    <col min="13058" max="13059" width="14.44140625" style="21" customWidth="1"/>
    <col min="13060" max="13064" width="12.6640625" style="21" customWidth="1"/>
    <col min="13065" max="13312" width="9.109375" style="21"/>
    <col min="13313" max="13313" width="12.6640625" style="21" customWidth="1"/>
    <col min="13314" max="13315" width="14.44140625" style="21" customWidth="1"/>
    <col min="13316" max="13320" width="12.6640625" style="21" customWidth="1"/>
    <col min="13321" max="13568" width="9.109375" style="21"/>
    <col min="13569" max="13569" width="12.6640625" style="21" customWidth="1"/>
    <col min="13570" max="13571" width="14.44140625" style="21" customWidth="1"/>
    <col min="13572" max="13576" width="12.6640625" style="21" customWidth="1"/>
    <col min="13577" max="13824" width="9.109375" style="21"/>
    <col min="13825" max="13825" width="12.6640625" style="21" customWidth="1"/>
    <col min="13826" max="13827" width="14.44140625" style="21" customWidth="1"/>
    <col min="13828" max="13832" width="12.6640625" style="21" customWidth="1"/>
    <col min="13833" max="14080" width="9.109375" style="21"/>
    <col min="14081" max="14081" width="12.6640625" style="21" customWidth="1"/>
    <col min="14082" max="14083" width="14.44140625" style="21" customWidth="1"/>
    <col min="14084" max="14088" width="12.6640625" style="21" customWidth="1"/>
    <col min="14089" max="14336" width="9.109375" style="21"/>
    <col min="14337" max="14337" width="12.6640625" style="21" customWidth="1"/>
    <col min="14338" max="14339" width="14.44140625" style="21" customWidth="1"/>
    <col min="14340" max="14344" width="12.6640625" style="21" customWidth="1"/>
    <col min="14345" max="14592" width="9.109375" style="21"/>
    <col min="14593" max="14593" width="12.6640625" style="21" customWidth="1"/>
    <col min="14594" max="14595" width="14.44140625" style="21" customWidth="1"/>
    <col min="14596" max="14600" width="12.6640625" style="21" customWidth="1"/>
    <col min="14601" max="14848" width="9.109375" style="21"/>
    <col min="14849" max="14849" width="12.6640625" style="21" customWidth="1"/>
    <col min="14850" max="14851" width="14.44140625" style="21" customWidth="1"/>
    <col min="14852" max="14856" width="12.6640625" style="21" customWidth="1"/>
    <col min="14857" max="15104" width="9.109375" style="21"/>
    <col min="15105" max="15105" width="12.6640625" style="21" customWidth="1"/>
    <col min="15106" max="15107" width="14.44140625" style="21" customWidth="1"/>
    <col min="15108" max="15112" width="12.6640625" style="21" customWidth="1"/>
    <col min="15113" max="15360" width="9.109375" style="21"/>
    <col min="15361" max="15361" width="12.6640625" style="21" customWidth="1"/>
    <col min="15362" max="15363" width="14.44140625" style="21" customWidth="1"/>
    <col min="15364" max="15368" width="12.6640625" style="21" customWidth="1"/>
    <col min="15369" max="15616" width="9.109375" style="21"/>
    <col min="15617" max="15617" width="12.6640625" style="21" customWidth="1"/>
    <col min="15618" max="15619" width="14.44140625" style="21" customWidth="1"/>
    <col min="15620" max="15624" width="12.6640625" style="21" customWidth="1"/>
    <col min="15625" max="15872" width="9.109375" style="21"/>
    <col min="15873" max="15873" width="12.6640625" style="21" customWidth="1"/>
    <col min="15874" max="15875" width="14.44140625" style="21" customWidth="1"/>
    <col min="15876" max="15880" width="12.6640625" style="21" customWidth="1"/>
    <col min="15881" max="16128" width="9.109375" style="21"/>
    <col min="16129" max="16129" width="12.6640625" style="21" customWidth="1"/>
    <col min="16130" max="16131" width="14.44140625" style="21" customWidth="1"/>
    <col min="16132" max="16136" width="12.6640625" style="21" customWidth="1"/>
    <col min="16137" max="16384" width="9.109375" style="21"/>
  </cols>
  <sheetData>
    <row r="1" spans="1:8" ht="15" thickBot="1" x14ac:dyDescent="0.35">
      <c r="A1" s="20"/>
      <c r="B1" s="20"/>
      <c r="C1" s="20"/>
      <c r="D1" s="20"/>
      <c r="E1" s="20"/>
      <c r="F1" s="20"/>
      <c r="G1" s="20"/>
      <c r="H1" s="20"/>
    </row>
    <row r="2" spans="1:8" ht="18" x14ac:dyDescent="0.35">
      <c r="A2" s="442" t="s">
        <v>24</v>
      </c>
      <c r="B2" s="443"/>
      <c r="C2" s="443"/>
      <c r="D2" s="443"/>
      <c r="E2" s="443"/>
      <c r="F2" s="443"/>
      <c r="G2" s="443"/>
      <c r="H2" s="444"/>
    </row>
    <row r="3" spans="1:8" x14ac:dyDescent="0.3">
      <c r="A3" s="22"/>
      <c r="B3" s="20"/>
      <c r="C3" s="20"/>
      <c r="D3" s="20"/>
      <c r="E3" s="20"/>
      <c r="F3" s="20"/>
      <c r="G3" s="20"/>
      <c r="H3" s="23"/>
    </row>
    <row r="4" spans="1:8" x14ac:dyDescent="0.3">
      <c r="A4" s="24" t="s">
        <v>25</v>
      </c>
      <c r="B4" s="20" t="s">
        <v>26</v>
      </c>
      <c r="C4" s="20"/>
      <c r="D4" s="445"/>
      <c r="E4" s="446"/>
      <c r="F4" s="446"/>
      <c r="G4" s="447"/>
      <c r="H4" s="25"/>
    </row>
    <row r="5" spans="1:8" x14ac:dyDescent="0.3">
      <c r="A5" s="24"/>
      <c r="B5" s="20"/>
      <c r="C5" s="20"/>
      <c r="D5" s="20"/>
      <c r="E5" s="20"/>
      <c r="F5" s="20"/>
      <c r="G5" s="20"/>
      <c r="H5" s="23"/>
    </row>
    <row r="6" spans="1:8" x14ac:dyDescent="0.3">
      <c r="A6" s="24" t="s">
        <v>27</v>
      </c>
      <c r="B6" s="20" t="s">
        <v>28</v>
      </c>
      <c r="C6" s="20"/>
      <c r="D6" s="445"/>
      <c r="E6" s="446"/>
      <c r="F6" s="446"/>
      <c r="G6" s="447"/>
      <c r="H6" s="25"/>
    </row>
    <row r="7" spans="1:8" x14ac:dyDescent="0.3">
      <c r="A7" s="24"/>
      <c r="B7" s="20"/>
      <c r="C7" s="20"/>
      <c r="D7" s="20"/>
      <c r="E7" s="20"/>
      <c r="F7" s="20"/>
      <c r="G7" s="20"/>
      <c r="H7" s="23"/>
    </row>
    <row r="8" spans="1:8" x14ac:dyDescent="0.3">
      <c r="A8" s="24" t="s">
        <v>29</v>
      </c>
      <c r="B8" s="20" t="s">
        <v>30</v>
      </c>
      <c r="C8" s="20"/>
      <c r="D8" s="445"/>
      <c r="E8" s="446"/>
      <c r="F8" s="446"/>
      <c r="G8" s="447"/>
      <c r="H8" s="25"/>
    </row>
    <row r="9" spans="1:8" x14ac:dyDescent="0.3">
      <c r="A9" s="24"/>
      <c r="B9" s="20"/>
      <c r="C9" s="20"/>
      <c r="D9" s="20"/>
      <c r="E9" s="20"/>
      <c r="F9" s="20"/>
      <c r="G9" s="20"/>
      <c r="H9" s="23"/>
    </row>
    <row r="10" spans="1:8" x14ac:dyDescent="0.3">
      <c r="A10" s="24" t="s">
        <v>31</v>
      </c>
      <c r="B10" s="20" t="s">
        <v>32</v>
      </c>
      <c r="C10" s="20"/>
      <c r="D10" s="445"/>
      <c r="E10" s="446"/>
      <c r="F10" s="446"/>
      <c r="G10" s="447"/>
      <c r="H10" s="25"/>
    </row>
    <row r="11" spans="1:8" x14ac:dyDescent="0.3">
      <c r="A11" s="24"/>
      <c r="B11" s="20"/>
      <c r="C11" s="20"/>
      <c r="D11" s="20"/>
      <c r="E11" s="20"/>
      <c r="F11" s="20"/>
      <c r="G11" s="20"/>
      <c r="H11" s="23"/>
    </row>
    <row r="12" spans="1:8" x14ac:dyDescent="0.3">
      <c r="A12" s="24" t="s">
        <v>33</v>
      </c>
      <c r="B12" s="20" t="s">
        <v>34</v>
      </c>
      <c r="C12" s="20"/>
      <c r="D12" s="445"/>
      <c r="E12" s="446"/>
      <c r="F12" s="446"/>
      <c r="G12" s="447"/>
      <c r="H12" s="25"/>
    </row>
    <row r="13" spans="1:8" x14ac:dyDescent="0.3">
      <c r="A13" s="22"/>
      <c r="B13" s="20"/>
      <c r="C13" s="20"/>
      <c r="D13" s="20"/>
      <c r="E13" s="20"/>
      <c r="F13" s="20"/>
      <c r="G13" s="20"/>
      <c r="H13" s="23"/>
    </row>
    <row r="14" spans="1:8" x14ac:dyDescent="0.3">
      <c r="A14" s="24" t="s">
        <v>35</v>
      </c>
      <c r="B14" s="20" t="s">
        <v>36</v>
      </c>
      <c r="C14" s="20"/>
      <c r="D14" s="445"/>
      <c r="E14" s="446"/>
      <c r="F14" s="446"/>
      <c r="G14" s="447"/>
      <c r="H14" s="25"/>
    </row>
    <row r="15" spans="1:8" x14ac:dyDescent="0.3">
      <c r="A15" s="24"/>
      <c r="B15" s="20"/>
      <c r="C15" s="20"/>
      <c r="D15" s="20"/>
      <c r="E15" s="20"/>
      <c r="F15" s="20"/>
      <c r="G15" s="20"/>
      <c r="H15" s="23"/>
    </row>
    <row r="16" spans="1:8" x14ac:dyDescent="0.3">
      <c r="A16" s="24" t="s">
        <v>37</v>
      </c>
      <c r="B16" s="20" t="s">
        <v>38</v>
      </c>
      <c r="C16" s="20"/>
      <c r="D16" s="445"/>
      <c r="E16" s="446"/>
      <c r="F16" s="446"/>
      <c r="G16" s="447"/>
      <c r="H16" s="25"/>
    </row>
    <row r="17" spans="1:8" x14ac:dyDescent="0.3">
      <c r="A17" s="24"/>
      <c r="B17" s="20"/>
      <c r="C17" s="20"/>
      <c r="D17" s="20"/>
      <c r="E17" s="20"/>
      <c r="F17" s="20"/>
      <c r="G17" s="20"/>
      <c r="H17" s="23"/>
    </row>
    <row r="18" spans="1:8" x14ac:dyDescent="0.3">
      <c r="A18" s="24" t="s">
        <v>39</v>
      </c>
      <c r="B18" s="20" t="s">
        <v>40</v>
      </c>
      <c r="C18" s="20"/>
      <c r="D18" s="445"/>
      <c r="E18" s="446"/>
      <c r="F18" s="446"/>
      <c r="G18" s="447"/>
      <c r="H18" s="25"/>
    </row>
    <row r="19" spans="1:8" x14ac:dyDescent="0.3">
      <c r="A19" s="24"/>
      <c r="B19" s="20"/>
      <c r="C19" s="20"/>
      <c r="D19" s="20"/>
      <c r="E19" s="20"/>
      <c r="F19" s="20"/>
      <c r="G19" s="20"/>
      <c r="H19" s="23"/>
    </row>
    <row r="20" spans="1:8" x14ac:dyDescent="0.3">
      <c r="A20" s="24" t="s">
        <v>41</v>
      </c>
      <c r="B20" s="20" t="s">
        <v>42</v>
      </c>
      <c r="C20" s="20"/>
      <c r="D20" s="445"/>
      <c r="E20" s="446"/>
      <c r="F20" s="446"/>
      <c r="G20" s="447"/>
      <c r="H20" s="25"/>
    </row>
    <row r="21" spans="1:8" x14ac:dyDescent="0.3">
      <c r="A21" s="24"/>
      <c r="B21" s="20"/>
      <c r="C21" s="20"/>
      <c r="D21" s="20"/>
      <c r="E21" s="20"/>
      <c r="F21" s="20"/>
      <c r="G21" s="20"/>
      <c r="H21" s="23"/>
    </row>
    <row r="22" spans="1:8" x14ac:dyDescent="0.3">
      <c r="A22" s="24" t="s">
        <v>43</v>
      </c>
      <c r="B22" s="20" t="s">
        <v>44</v>
      </c>
      <c r="C22" s="20"/>
      <c r="D22" s="445"/>
      <c r="E22" s="446"/>
      <c r="F22" s="446"/>
      <c r="G22" s="447"/>
      <c r="H22" s="25"/>
    </row>
    <row r="23" spans="1:8" x14ac:dyDescent="0.3">
      <c r="A23" s="24"/>
      <c r="B23" s="20"/>
      <c r="C23" s="20"/>
      <c r="D23" s="418"/>
      <c r="E23" s="418"/>
      <c r="F23" s="418"/>
      <c r="G23" s="418"/>
      <c r="H23" s="25"/>
    </row>
    <row r="24" spans="1:8" x14ac:dyDescent="0.3">
      <c r="A24" s="24" t="s">
        <v>185</v>
      </c>
      <c r="B24" s="20" t="s">
        <v>45</v>
      </c>
      <c r="C24" s="20"/>
      <c r="D24" s="439" t="s">
        <v>295</v>
      </c>
      <c r="E24" s="440"/>
      <c r="F24" s="440"/>
      <c r="G24" s="441"/>
      <c r="H24" s="25"/>
    </row>
    <row r="25" spans="1:8" ht="15" thickBot="1" x14ac:dyDescent="0.35">
      <c r="A25" s="26"/>
      <c r="B25" s="27"/>
      <c r="C25" s="27"/>
      <c r="D25" s="27"/>
      <c r="E25" s="27"/>
      <c r="F25" s="27"/>
      <c r="G25" s="27"/>
      <c r="H25" s="28"/>
    </row>
    <row r="28" spans="1:8" x14ac:dyDescent="0.3">
      <c r="A28" s="29"/>
      <c r="B28" s="30" t="s">
        <v>46</v>
      </c>
    </row>
    <row r="30" spans="1:8" x14ac:dyDescent="0.3">
      <c r="B30" s="31"/>
      <c r="C30" s="31"/>
      <c r="D30" s="31"/>
    </row>
  </sheetData>
  <sheetProtection password="B3C1" sheet="1" objects="1" scenarios="1" selectLockedCells="1"/>
  <mergeCells count="12">
    <mergeCell ref="D24:G24"/>
    <mergeCell ref="A2:H2"/>
    <mergeCell ref="D4:G4"/>
    <mergeCell ref="D6:G6"/>
    <mergeCell ref="D8:G8"/>
    <mergeCell ref="D10:G10"/>
    <mergeCell ref="D12:G12"/>
    <mergeCell ref="D14:G14"/>
    <mergeCell ref="D16:G16"/>
    <mergeCell ref="D18:G18"/>
    <mergeCell ref="D20:G20"/>
    <mergeCell ref="D22:G22"/>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zoomScaleNormal="100" workbookViewId="0">
      <selection sqref="A1:I1"/>
    </sheetView>
  </sheetViews>
  <sheetFormatPr defaultColWidth="9.109375" defaultRowHeight="28.5" customHeight="1" x14ac:dyDescent="0.3"/>
  <cols>
    <col min="1" max="9" width="20.33203125" style="21" customWidth="1"/>
    <col min="10" max="16384" width="9.109375" style="21"/>
  </cols>
  <sheetData>
    <row r="1" spans="1:9" ht="28.5" customHeight="1" x14ac:dyDescent="0.3">
      <c r="A1" s="506" t="s">
        <v>186</v>
      </c>
      <c r="B1" s="507"/>
      <c r="C1" s="507"/>
      <c r="D1" s="507"/>
      <c r="E1" s="507"/>
      <c r="F1" s="507"/>
      <c r="G1" s="507"/>
      <c r="H1" s="507"/>
      <c r="I1" s="508"/>
    </row>
    <row r="2" spans="1:9" ht="14.4" x14ac:dyDescent="0.3">
      <c r="A2" s="509" t="s">
        <v>56</v>
      </c>
      <c r="B2" s="510"/>
      <c r="C2" s="510"/>
      <c r="D2" s="510"/>
      <c r="E2" s="510"/>
      <c r="F2" s="510"/>
      <c r="G2" s="510"/>
      <c r="H2" s="510"/>
      <c r="I2" s="511"/>
    </row>
    <row r="3" spans="1:9" ht="14.4" x14ac:dyDescent="0.3">
      <c r="A3" s="512" t="s">
        <v>57</v>
      </c>
      <c r="B3" s="513"/>
      <c r="C3" s="513"/>
      <c r="D3" s="513"/>
      <c r="E3" s="513"/>
      <c r="F3" s="513"/>
      <c r="G3" s="513"/>
      <c r="H3" s="513"/>
      <c r="I3" s="514"/>
    </row>
    <row r="4" spans="1:9" ht="28.5" customHeight="1" x14ac:dyDescent="0.3">
      <c r="A4" s="147" t="s">
        <v>187</v>
      </c>
      <c r="B4" s="488" t="s">
        <v>282</v>
      </c>
      <c r="C4" s="529"/>
      <c r="D4" s="529"/>
      <c r="E4" s="529"/>
      <c r="F4" s="529"/>
      <c r="G4" s="529"/>
      <c r="H4" s="529"/>
      <c r="I4" s="530"/>
    </row>
    <row r="5" spans="1:9" ht="28.5" customHeight="1" x14ac:dyDescent="0.3">
      <c r="A5" s="148" t="s">
        <v>188</v>
      </c>
      <c r="B5" s="488" t="s">
        <v>189</v>
      </c>
      <c r="C5" s="529"/>
      <c r="D5" s="529"/>
      <c r="E5" s="529"/>
      <c r="F5" s="529"/>
      <c r="G5" s="529"/>
      <c r="H5" s="529"/>
      <c r="I5" s="530"/>
    </row>
    <row r="6" spans="1:9" ht="15" x14ac:dyDescent="0.3">
      <c r="A6" s="149" t="s">
        <v>176</v>
      </c>
      <c r="B6" s="527" t="s">
        <v>177</v>
      </c>
      <c r="C6" s="448"/>
      <c r="D6" s="448"/>
      <c r="E6" s="448"/>
      <c r="F6" s="448"/>
      <c r="G6" s="448"/>
      <c r="H6" s="448"/>
      <c r="I6" s="528"/>
    </row>
    <row r="7" spans="1:9" ht="28.5" customHeight="1" x14ac:dyDescent="0.3">
      <c r="A7" s="515" t="s">
        <v>54</v>
      </c>
      <c r="B7" s="518" t="s">
        <v>306</v>
      </c>
      <c r="C7" s="519"/>
      <c r="D7" s="519"/>
      <c r="E7" s="519"/>
      <c r="F7" s="519"/>
      <c r="G7" s="519"/>
      <c r="H7" s="519"/>
      <c r="I7" s="520"/>
    </row>
    <row r="8" spans="1:9" ht="14.4" x14ac:dyDescent="0.3">
      <c r="A8" s="516"/>
      <c r="B8" s="521" t="s">
        <v>155</v>
      </c>
      <c r="C8" s="522"/>
      <c r="D8" s="522"/>
      <c r="E8" s="522"/>
      <c r="F8" s="522"/>
      <c r="G8" s="522"/>
      <c r="H8" s="522"/>
      <c r="I8" s="523"/>
    </row>
    <row r="9" spans="1:9" ht="14.4" x14ac:dyDescent="0.3">
      <c r="A9" s="516"/>
      <c r="B9" s="521" t="s">
        <v>156</v>
      </c>
      <c r="C9" s="522"/>
      <c r="D9" s="522"/>
      <c r="E9" s="522"/>
      <c r="F9" s="522"/>
      <c r="G9" s="522"/>
      <c r="H9" s="522"/>
      <c r="I9" s="523"/>
    </row>
    <row r="10" spans="1:9" ht="14.4" x14ac:dyDescent="0.3">
      <c r="A10" s="516"/>
      <c r="B10" s="521" t="s">
        <v>157</v>
      </c>
      <c r="C10" s="522"/>
      <c r="D10" s="522"/>
      <c r="E10" s="522"/>
      <c r="F10" s="522"/>
      <c r="G10" s="522"/>
      <c r="H10" s="522"/>
      <c r="I10" s="523"/>
    </row>
    <row r="11" spans="1:9" ht="15" customHeight="1" x14ac:dyDescent="0.3">
      <c r="A11" s="516"/>
      <c r="B11" s="471" t="s">
        <v>191</v>
      </c>
      <c r="C11" s="465"/>
      <c r="D11" s="465"/>
      <c r="E11" s="465"/>
      <c r="F11" s="465"/>
      <c r="G11" s="465"/>
      <c r="H11" s="465"/>
      <c r="I11" s="472"/>
    </row>
    <row r="12" spans="1:9" ht="29.25" customHeight="1" x14ac:dyDescent="0.3">
      <c r="A12" s="516"/>
      <c r="B12" s="471" t="s">
        <v>190</v>
      </c>
      <c r="C12" s="465"/>
      <c r="D12" s="465"/>
      <c r="E12" s="465"/>
      <c r="F12" s="465"/>
      <c r="G12" s="465"/>
      <c r="H12" s="465"/>
      <c r="I12" s="472"/>
    </row>
    <row r="13" spans="1:9" ht="14.4" x14ac:dyDescent="0.3">
      <c r="A13" s="517"/>
      <c r="B13" s="524" t="s">
        <v>61</v>
      </c>
      <c r="C13" s="525"/>
      <c r="D13" s="525"/>
      <c r="E13" s="525"/>
      <c r="F13" s="525"/>
      <c r="G13" s="525"/>
      <c r="H13" s="525"/>
      <c r="I13" s="526"/>
    </row>
    <row r="14" spans="1:9" ht="41.25" customHeight="1" x14ac:dyDescent="0.3">
      <c r="A14" s="325" t="s">
        <v>307</v>
      </c>
      <c r="B14" s="473" t="s">
        <v>275</v>
      </c>
      <c r="C14" s="474"/>
      <c r="D14" s="474"/>
      <c r="E14" s="474"/>
      <c r="F14" s="474"/>
      <c r="G14" s="474"/>
      <c r="H14" s="474"/>
      <c r="I14" s="475"/>
    </row>
    <row r="15" spans="1:9" ht="14.4" x14ac:dyDescent="0.3">
      <c r="A15" s="287"/>
      <c r="B15" s="531" t="s">
        <v>192</v>
      </c>
      <c r="C15" s="532"/>
      <c r="D15" s="532"/>
      <c r="E15" s="532"/>
      <c r="F15" s="532"/>
      <c r="G15" s="532"/>
      <c r="H15" s="532"/>
      <c r="I15" s="533"/>
    </row>
    <row r="16" spans="1:9" ht="71.25" customHeight="1" x14ac:dyDescent="0.3">
      <c r="A16" s="496" t="s">
        <v>308</v>
      </c>
      <c r="B16" s="501" t="s">
        <v>276</v>
      </c>
      <c r="C16" s="502"/>
      <c r="D16" s="502"/>
      <c r="E16" s="502"/>
      <c r="F16" s="502"/>
      <c r="G16" s="502"/>
      <c r="H16" s="502"/>
      <c r="I16" s="503"/>
    </row>
    <row r="17" spans="1:14" ht="14.4" x14ac:dyDescent="0.3">
      <c r="A17" s="497"/>
      <c r="B17" s="498" t="s">
        <v>274</v>
      </c>
      <c r="C17" s="499"/>
      <c r="D17" s="499"/>
      <c r="E17" s="499"/>
      <c r="F17" s="499"/>
      <c r="G17" s="499"/>
      <c r="H17" s="499"/>
      <c r="I17" s="500"/>
    </row>
    <row r="18" spans="1:14" ht="15" x14ac:dyDescent="0.3">
      <c r="A18" s="150" t="s">
        <v>193</v>
      </c>
      <c r="B18" s="482" t="s">
        <v>164</v>
      </c>
      <c r="C18" s="483"/>
      <c r="D18" s="483"/>
      <c r="E18" s="483"/>
      <c r="F18" s="483"/>
      <c r="G18" s="483"/>
      <c r="H18" s="483"/>
      <c r="I18" s="484"/>
    </row>
    <row r="19" spans="1:14" ht="15" hidden="1" x14ac:dyDescent="0.3">
      <c r="A19" s="215" t="s">
        <v>241</v>
      </c>
      <c r="B19" s="493" t="s">
        <v>242</v>
      </c>
      <c r="C19" s="494"/>
      <c r="D19" s="494"/>
      <c r="E19" s="494"/>
      <c r="F19" s="494"/>
      <c r="G19" s="494"/>
      <c r="H19" s="494"/>
      <c r="I19" s="495"/>
    </row>
    <row r="20" spans="1:14" ht="42.75" customHeight="1" x14ac:dyDescent="0.3">
      <c r="A20" s="148" t="s">
        <v>194</v>
      </c>
      <c r="B20" s="485" t="s">
        <v>55</v>
      </c>
      <c r="C20" s="486"/>
      <c r="D20" s="486"/>
      <c r="E20" s="486"/>
      <c r="F20" s="486"/>
      <c r="G20" s="486"/>
      <c r="H20" s="486"/>
      <c r="I20" s="487"/>
    </row>
    <row r="21" spans="1:14" ht="15.6" hidden="1" x14ac:dyDescent="0.3">
      <c r="A21" s="148" t="s">
        <v>179</v>
      </c>
      <c r="B21" s="488" t="s">
        <v>197</v>
      </c>
      <c r="C21" s="489"/>
      <c r="D21" s="489"/>
      <c r="E21" s="489"/>
      <c r="F21" s="489"/>
      <c r="G21" s="489"/>
      <c r="H21" s="489"/>
      <c r="I21" s="490"/>
    </row>
    <row r="22" spans="1:14" ht="15" x14ac:dyDescent="0.3">
      <c r="A22" s="148" t="s">
        <v>195</v>
      </c>
      <c r="B22" s="488" t="s">
        <v>2</v>
      </c>
      <c r="C22" s="489"/>
      <c r="D22" s="489"/>
      <c r="E22" s="489"/>
      <c r="F22" s="489"/>
      <c r="G22" s="489"/>
      <c r="H22" s="489"/>
      <c r="I22" s="490"/>
    </row>
    <row r="23" spans="1:14" ht="30" customHeight="1" x14ac:dyDescent="0.3">
      <c r="A23" s="148" t="s">
        <v>196</v>
      </c>
      <c r="B23" s="491" t="s">
        <v>283</v>
      </c>
      <c r="C23" s="492"/>
      <c r="D23" s="492"/>
      <c r="E23" s="492"/>
      <c r="F23" s="492"/>
      <c r="G23" s="492"/>
      <c r="H23" s="492"/>
      <c r="I23" s="492"/>
    </row>
    <row r="24" spans="1:14" ht="14.4" x14ac:dyDescent="0.3">
      <c r="A24" s="479" t="s">
        <v>103</v>
      </c>
      <c r="B24" s="451" t="s">
        <v>101</v>
      </c>
      <c r="C24" s="452"/>
      <c r="D24" s="452"/>
      <c r="E24" s="452"/>
      <c r="F24" s="452"/>
      <c r="G24" s="452"/>
      <c r="H24" s="452"/>
      <c r="I24" s="453"/>
      <c r="J24" s="327"/>
      <c r="K24" s="327"/>
      <c r="L24" s="327"/>
      <c r="M24" s="327"/>
      <c r="N24" s="327"/>
    </row>
    <row r="25" spans="1:14" ht="14.4" x14ac:dyDescent="0.3">
      <c r="A25" s="480"/>
      <c r="B25" s="454" t="s">
        <v>86</v>
      </c>
      <c r="C25" s="455"/>
      <c r="D25" s="455"/>
      <c r="E25" s="455"/>
      <c r="F25" s="455"/>
      <c r="G25" s="455"/>
      <c r="H25" s="455"/>
      <c r="I25" s="456"/>
      <c r="J25" s="326"/>
      <c r="K25" s="326"/>
      <c r="L25" s="326"/>
      <c r="M25" s="326"/>
      <c r="N25" s="326"/>
    </row>
    <row r="26" spans="1:14" ht="14.4" x14ac:dyDescent="0.3">
      <c r="A26" s="480"/>
      <c r="B26" s="454" t="s">
        <v>87</v>
      </c>
      <c r="C26" s="455"/>
      <c r="D26" s="455"/>
      <c r="E26" s="455"/>
      <c r="F26" s="455"/>
      <c r="G26" s="455"/>
      <c r="H26" s="455"/>
      <c r="I26" s="456"/>
      <c r="J26" s="326"/>
      <c r="K26" s="326"/>
      <c r="L26" s="326"/>
      <c r="M26" s="326"/>
      <c r="N26" s="326"/>
    </row>
    <row r="27" spans="1:14" ht="14.4" x14ac:dyDescent="0.3">
      <c r="A27" s="480"/>
      <c r="B27" s="454" t="s">
        <v>88</v>
      </c>
      <c r="C27" s="455"/>
      <c r="D27" s="455"/>
      <c r="E27" s="455"/>
      <c r="F27" s="455"/>
      <c r="G27" s="455"/>
      <c r="H27" s="455"/>
      <c r="I27" s="456"/>
      <c r="J27" s="326"/>
      <c r="K27" s="326"/>
      <c r="L27" s="326"/>
      <c r="M27" s="326"/>
      <c r="N27" s="326"/>
    </row>
    <row r="28" spans="1:14" ht="14.4" x14ac:dyDescent="0.3">
      <c r="A28" s="481"/>
      <c r="B28" s="457" t="s">
        <v>89</v>
      </c>
      <c r="C28" s="458"/>
      <c r="D28" s="458"/>
      <c r="E28" s="458"/>
      <c r="F28" s="458"/>
      <c r="G28" s="458"/>
      <c r="H28" s="458"/>
      <c r="I28" s="459"/>
      <c r="J28" s="327"/>
      <c r="K28" s="327"/>
      <c r="L28" s="327"/>
      <c r="M28" s="327"/>
      <c r="N28" s="327"/>
    </row>
    <row r="29" spans="1:14" ht="24.75" customHeight="1" x14ac:dyDescent="0.3">
      <c r="A29" s="216" t="s">
        <v>245</v>
      </c>
      <c r="B29" s="460" t="s">
        <v>246</v>
      </c>
      <c r="C29" s="461"/>
      <c r="D29" s="461"/>
      <c r="E29" s="461"/>
      <c r="F29" s="461"/>
      <c r="G29" s="461"/>
      <c r="H29" s="461"/>
      <c r="I29" s="461"/>
    </row>
    <row r="30" spans="1:14" ht="24.75" customHeight="1" x14ac:dyDescent="0.3">
      <c r="A30" s="216" t="s">
        <v>104</v>
      </c>
      <c r="B30" s="460" t="s">
        <v>247</v>
      </c>
      <c r="C30" s="461"/>
      <c r="D30" s="461"/>
      <c r="E30" s="461"/>
      <c r="F30" s="461"/>
      <c r="G30" s="461"/>
      <c r="H30" s="461"/>
      <c r="I30" s="461"/>
      <c r="J30" s="326"/>
      <c r="K30" s="326"/>
      <c r="L30" s="326"/>
      <c r="M30" s="326"/>
      <c r="N30" s="326"/>
    </row>
    <row r="31" spans="1:14" ht="14.4" x14ac:dyDescent="0.3">
      <c r="A31" s="476" t="s">
        <v>100</v>
      </c>
      <c r="B31" s="462" t="s">
        <v>95</v>
      </c>
      <c r="C31" s="463"/>
      <c r="D31" s="463"/>
      <c r="E31" s="463"/>
      <c r="F31" s="463"/>
      <c r="G31" s="463"/>
      <c r="H31" s="463"/>
      <c r="I31" s="464"/>
      <c r="J31" s="326"/>
      <c r="K31" s="326"/>
      <c r="L31" s="326"/>
      <c r="M31" s="326"/>
      <c r="N31" s="326"/>
    </row>
    <row r="32" spans="1:14" ht="14.4" x14ac:dyDescent="0.3">
      <c r="A32" s="477"/>
      <c r="B32" s="454" t="s">
        <v>96</v>
      </c>
      <c r="C32" s="455"/>
      <c r="D32" s="455"/>
      <c r="E32" s="455"/>
      <c r="F32" s="455"/>
      <c r="G32" s="455"/>
      <c r="H32" s="455"/>
      <c r="I32" s="456"/>
      <c r="J32" s="326"/>
      <c r="K32" s="326"/>
      <c r="L32" s="326"/>
      <c r="M32" s="326"/>
      <c r="N32" s="326"/>
    </row>
    <row r="33" spans="1:14" ht="14.4" x14ac:dyDescent="0.3">
      <c r="A33" s="477"/>
      <c r="B33" s="454" t="s">
        <v>97</v>
      </c>
      <c r="C33" s="455"/>
      <c r="D33" s="455"/>
      <c r="E33" s="455"/>
      <c r="F33" s="455"/>
      <c r="G33" s="455"/>
      <c r="H33" s="455"/>
      <c r="I33" s="456"/>
      <c r="J33" s="326"/>
      <c r="K33" s="326"/>
      <c r="L33" s="326"/>
      <c r="M33" s="326"/>
      <c r="N33" s="326"/>
    </row>
    <row r="34" spans="1:14" ht="14.4" x14ac:dyDescent="0.3">
      <c r="A34" s="477"/>
      <c r="B34" s="454" t="s">
        <v>98</v>
      </c>
      <c r="C34" s="455"/>
      <c r="D34" s="455"/>
      <c r="E34" s="455"/>
      <c r="F34" s="455"/>
      <c r="G34" s="455"/>
      <c r="H34" s="455"/>
      <c r="I34" s="456"/>
      <c r="J34" s="326"/>
      <c r="K34" s="326"/>
      <c r="L34" s="326"/>
      <c r="M34" s="326"/>
      <c r="N34" s="326"/>
    </row>
    <row r="35" spans="1:14" ht="14.4" x14ac:dyDescent="0.3">
      <c r="A35" s="477"/>
      <c r="B35" s="465" t="s">
        <v>206</v>
      </c>
      <c r="C35" s="466"/>
      <c r="D35" s="466"/>
      <c r="E35" s="466"/>
      <c r="F35" s="466"/>
      <c r="G35" s="466"/>
      <c r="H35" s="466"/>
      <c r="I35" s="467"/>
      <c r="J35" s="169"/>
      <c r="K35" s="169"/>
      <c r="L35" s="169"/>
      <c r="M35" s="169"/>
      <c r="N35" s="169"/>
    </row>
    <row r="36" spans="1:14" ht="36.75" customHeight="1" x14ac:dyDescent="0.3">
      <c r="A36" s="477"/>
      <c r="B36" s="465" t="s">
        <v>248</v>
      </c>
      <c r="C36" s="466"/>
      <c r="D36" s="466"/>
      <c r="E36" s="466"/>
      <c r="F36" s="466"/>
      <c r="G36" s="466"/>
      <c r="H36" s="466"/>
      <c r="I36" s="467"/>
      <c r="J36" s="324"/>
      <c r="K36" s="324"/>
      <c r="L36" s="324"/>
      <c r="M36" s="324"/>
      <c r="N36" s="324"/>
    </row>
    <row r="37" spans="1:14" ht="14.4" x14ac:dyDescent="0.3">
      <c r="A37" s="478"/>
      <c r="B37" s="468" t="s">
        <v>99</v>
      </c>
      <c r="C37" s="469"/>
      <c r="D37" s="469"/>
      <c r="E37" s="469"/>
      <c r="F37" s="469"/>
      <c r="G37" s="469"/>
      <c r="H37" s="469"/>
      <c r="I37" s="470"/>
      <c r="J37" s="326"/>
      <c r="K37" s="326"/>
      <c r="L37" s="326"/>
      <c r="M37" s="328"/>
      <c r="N37" s="328"/>
    </row>
    <row r="38" spans="1:14" ht="16.5" customHeight="1" x14ac:dyDescent="0.3">
      <c r="A38" s="216" t="s">
        <v>105</v>
      </c>
      <c r="B38" s="448" t="s">
        <v>74</v>
      </c>
      <c r="C38" s="449"/>
      <c r="D38" s="449"/>
      <c r="E38" s="449"/>
      <c r="F38" s="449"/>
      <c r="G38" s="449"/>
      <c r="H38" s="449"/>
      <c r="I38" s="450"/>
      <c r="J38" s="326"/>
      <c r="K38" s="326"/>
      <c r="L38" s="326"/>
      <c r="M38" s="326"/>
      <c r="N38" s="326"/>
    </row>
    <row r="39" spans="1:14" ht="16.5" customHeight="1" x14ac:dyDescent="0.3">
      <c r="A39" s="216" t="s">
        <v>72</v>
      </c>
      <c r="B39" s="448" t="s">
        <v>80</v>
      </c>
      <c r="C39" s="449"/>
      <c r="D39" s="449"/>
      <c r="E39" s="449"/>
      <c r="F39" s="449"/>
      <c r="G39" s="449"/>
      <c r="H39" s="449"/>
      <c r="I39" s="450"/>
      <c r="J39" s="326"/>
      <c r="K39" s="326"/>
      <c r="L39" s="326"/>
      <c r="M39" s="326"/>
      <c r="N39" s="326"/>
    </row>
    <row r="40" spans="1:14" ht="14.4" x14ac:dyDescent="0.3">
      <c r="A40" s="504" t="s">
        <v>310</v>
      </c>
      <c r="B40" s="504"/>
      <c r="C40" s="504"/>
      <c r="D40" s="504"/>
      <c r="E40" s="504"/>
      <c r="F40" s="504"/>
      <c r="G40" s="504"/>
      <c r="H40" s="504"/>
      <c r="I40" s="504"/>
    </row>
    <row r="41" spans="1:14" ht="14.4" x14ac:dyDescent="0.3">
      <c r="A41" s="505" t="s">
        <v>309</v>
      </c>
      <c r="B41" s="505"/>
      <c r="C41" s="505"/>
      <c r="D41" s="505"/>
      <c r="E41" s="505"/>
      <c r="F41" s="505"/>
      <c r="G41" s="505"/>
      <c r="H41" s="505"/>
      <c r="I41" s="505"/>
    </row>
  </sheetData>
  <sheetProtection password="B3C1" sheet="1" objects="1" scenarios="1" selectLockedCells="1"/>
  <mergeCells count="45">
    <mergeCell ref="A40:I40"/>
    <mergeCell ref="A41:I41"/>
    <mergeCell ref="A1:I1"/>
    <mergeCell ref="A2:I2"/>
    <mergeCell ref="A3:I3"/>
    <mergeCell ref="A7:A13"/>
    <mergeCell ref="B7:I7"/>
    <mergeCell ref="B9:I9"/>
    <mergeCell ref="B10:I10"/>
    <mergeCell ref="B11:I11"/>
    <mergeCell ref="B13:I13"/>
    <mergeCell ref="B6:I6"/>
    <mergeCell ref="B4:I4"/>
    <mergeCell ref="B5:I5"/>
    <mergeCell ref="B8:I8"/>
    <mergeCell ref="B15:I15"/>
    <mergeCell ref="B12:I12"/>
    <mergeCell ref="B14:I14"/>
    <mergeCell ref="A31:A37"/>
    <mergeCell ref="A24:A28"/>
    <mergeCell ref="B18:I18"/>
    <mergeCell ref="B20:I20"/>
    <mergeCell ref="B22:I22"/>
    <mergeCell ref="B23:I23"/>
    <mergeCell ref="B19:I19"/>
    <mergeCell ref="B21:I21"/>
    <mergeCell ref="A16:A17"/>
    <mergeCell ref="B17:I17"/>
    <mergeCell ref="B16:I16"/>
    <mergeCell ref="B38:I38"/>
    <mergeCell ref="B39:I39"/>
    <mergeCell ref="B24:I24"/>
    <mergeCell ref="B25:I25"/>
    <mergeCell ref="B26:I26"/>
    <mergeCell ref="B27:I27"/>
    <mergeCell ref="B28:I28"/>
    <mergeCell ref="B30:I30"/>
    <mergeCell ref="B29:I29"/>
    <mergeCell ref="B31:I31"/>
    <mergeCell ref="B32:I32"/>
    <mergeCell ref="B33:I33"/>
    <mergeCell ref="B34:I34"/>
    <mergeCell ref="B35:I35"/>
    <mergeCell ref="B36:I36"/>
    <mergeCell ref="B37:I3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S86"/>
  <sheetViews>
    <sheetView zoomScale="90" zoomScaleNormal="90" workbookViewId="0">
      <selection activeCell="D11" sqref="D11"/>
    </sheetView>
  </sheetViews>
  <sheetFormatPr defaultColWidth="9.109375" defaultRowHeight="14.4" x14ac:dyDescent="0.3"/>
  <cols>
    <col min="1" max="1" width="9.109375" style="21"/>
    <col min="2" max="2" width="3.33203125" style="21" customWidth="1"/>
    <col min="3" max="3" width="17.88671875" style="21" customWidth="1"/>
    <col min="4" max="4" width="19.6640625" style="21" customWidth="1"/>
    <col min="5" max="5" width="5.109375" style="21" customWidth="1"/>
    <col min="6" max="6" width="18.33203125" style="21" customWidth="1"/>
    <col min="7" max="7" width="19.6640625" style="21" customWidth="1"/>
    <col min="8" max="8" width="19" style="21" customWidth="1"/>
    <col min="9" max="9" width="18.109375" style="21" customWidth="1"/>
    <col min="10" max="10" width="17.109375" style="21" customWidth="1"/>
    <col min="11" max="11" width="18.44140625" style="21" bestFit="1" customWidth="1"/>
    <col min="12" max="12" width="7" style="21" customWidth="1"/>
    <col min="13" max="13" width="13.6640625" style="21" customWidth="1"/>
    <col min="14" max="14" width="3.109375" style="21" customWidth="1"/>
    <col min="15" max="15" width="7.33203125" style="21" customWidth="1"/>
    <col min="16" max="16" width="17" style="21" customWidth="1"/>
    <col min="17" max="18" width="16.109375" style="21" customWidth="1"/>
    <col min="19" max="19" width="16.109375" style="33" hidden="1" customWidth="1"/>
    <col min="20" max="21" width="16.109375" style="21" customWidth="1"/>
    <col min="22" max="22" width="12.33203125" style="21" hidden="1" customWidth="1"/>
    <col min="23" max="24" width="15.6640625" style="21" customWidth="1"/>
    <col min="25" max="25" width="13.5546875" style="21" hidden="1" customWidth="1"/>
    <col min="26" max="27" width="15.33203125" style="21" customWidth="1"/>
    <col min="28" max="28" width="12.6640625" style="21" hidden="1" customWidth="1"/>
    <col min="29" max="30" width="16.109375" style="21" customWidth="1"/>
    <col min="31" max="32" width="14.44140625" style="21" customWidth="1"/>
    <col min="33" max="34" width="16" style="21" customWidth="1"/>
    <col min="35" max="36" width="15.88671875" style="21" customWidth="1"/>
    <col min="37" max="38" width="16" style="21" customWidth="1"/>
    <col min="39" max="40" width="15.6640625" style="21" customWidth="1"/>
    <col min="41" max="42" width="16.33203125" style="21" customWidth="1"/>
    <col min="43" max="44" width="15.88671875" style="21" customWidth="1"/>
    <col min="45" max="45" width="5.109375" style="21" customWidth="1"/>
    <col min="46" max="16384" width="9.109375" style="21"/>
  </cols>
  <sheetData>
    <row r="1" spans="2:45" ht="15" thickBot="1" x14ac:dyDescent="0.35"/>
    <row r="2" spans="2:45" ht="29.25" customHeight="1" x14ac:dyDescent="0.3">
      <c r="C2" s="534" t="s">
        <v>17</v>
      </c>
      <c r="D2" s="535"/>
      <c r="E2" s="535"/>
      <c r="F2" s="535"/>
      <c r="G2" s="535"/>
      <c r="H2" s="535"/>
      <c r="I2" s="535"/>
      <c r="J2" s="535"/>
      <c r="K2" s="536"/>
      <c r="L2" s="34"/>
      <c r="M2" s="416"/>
      <c r="N2" s="537" t="s">
        <v>222</v>
      </c>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8"/>
    </row>
    <row r="3" spans="2:45" ht="21.6" thickBot="1" x14ac:dyDescent="0.35">
      <c r="C3" s="539" t="s">
        <v>294</v>
      </c>
      <c r="D3" s="540"/>
      <c r="E3" s="540"/>
      <c r="F3" s="540"/>
      <c r="G3" s="540"/>
      <c r="H3" s="540"/>
      <c r="I3" s="540"/>
      <c r="J3" s="540"/>
      <c r="K3" s="541"/>
      <c r="L3" s="35"/>
      <c r="M3" s="416"/>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8"/>
      <c r="AO3" s="538"/>
      <c r="AP3" s="538"/>
      <c r="AQ3" s="538"/>
      <c r="AR3" s="538"/>
      <c r="AS3" s="538"/>
    </row>
    <row r="4" spans="2:45" ht="30.75" customHeight="1" thickBot="1" x14ac:dyDescent="0.35">
      <c r="C4" s="35"/>
      <c r="D4" s="35"/>
      <c r="E4" s="35"/>
      <c r="F4" s="35"/>
      <c r="G4" s="35"/>
      <c r="H4" s="35"/>
      <c r="I4" s="35"/>
      <c r="J4" s="35"/>
      <c r="K4" s="35"/>
      <c r="L4" s="35"/>
      <c r="M4" s="416"/>
      <c r="N4" s="195" t="s">
        <v>210</v>
      </c>
      <c r="O4" s="416"/>
      <c r="P4" s="416"/>
    </row>
    <row r="5" spans="2:45" ht="21" x14ac:dyDescent="0.3">
      <c r="B5" s="36"/>
      <c r="C5" s="37"/>
      <c r="D5" s="37"/>
      <c r="E5" s="37"/>
      <c r="F5" s="37"/>
      <c r="G5" s="37"/>
      <c r="H5" s="37"/>
      <c r="I5" s="37"/>
      <c r="J5" s="37"/>
      <c r="K5" s="37"/>
      <c r="L5" s="38"/>
      <c r="M5" s="416"/>
      <c r="N5" s="36"/>
      <c r="O5" s="44"/>
      <c r="P5" s="44"/>
      <c r="Q5" s="44"/>
      <c r="R5" s="44"/>
      <c r="S5" s="45"/>
      <c r="T5" s="44"/>
      <c r="U5" s="44"/>
      <c r="V5" s="44"/>
      <c r="W5" s="44"/>
      <c r="X5" s="44"/>
      <c r="Y5" s="44"/>
      <c r="Z5" s="44"/>
      <c r="AA5" s="44"/>
      <c r="AB5" s="44"/>
      <c r="AC5" s="44"/>
      <c r="AD5" s="44"/>
      <c r="AE5" s="44"/>
      <c r="AF5" s="44"/>
      <c r="AG5" s="44"/>
      <c r="AH5" s="44"/>
      <c r="AI5" s="44"/>
      <c r="AJ5" s="44"/>
      <c r="AK5" s="44"/>
      <c r="AL5" s="44"/>
      <c r="AM5" s="44"/>
      <c r="AN5" s="44"/>
      <c r="AO5" s="44"/>
      <c r="AP5" s="44"/>
      <c r="AQ5" s="44"/>
      <c r="AR5" s="44"/>
      <c r="AS5" s="46"/>
    </row>
    <row r="6" spans="2:45" x14ac:dyDescent="0.3">
      <c r="B6" s="22"/>
      <c r="C6" s="542" t="s">
        <v>49</v>
      </c>
      <c r="D6" s="542"/>
      <c r="E6" s="542"/>
      <c r="F6" s="542"/>
      <c r="G6" s="542"/>
      <c r="H6" s="543">
        <f>Info!D4</f>
        <v>0</v>
      </c>
      <c r="I6" s="543"/>
      <c r="J6" s="543"/>
      <c r="K6" s="543"/>
      <c r="L6" s="39"/>
      <c r="N6" s="22"/>
      <c r="O6" s="48"/>
      <c r="P6" s="48"/>
      <c r="Q6" s="544" t="s">
        <v>297</v>
      </c>
      <c r="R6" s="544"/>
      <c r="S6" s="544"/>
      <c r="T6" s="544"/>
      <c r="U6" s="544"/>
      <c r="V6" s="544"/>
      <c r="W6" s="544"/>
      <c r="X6" s="544"/>
      <c r="Y6" s="544"/>
      <c r="Z6" s="544"/>
      <c r="AA6" s="544"/>
      <c r="AB6" s="544"/>
      <c r="AC6" s="544"/>
      <c r="AD6" s="544"/>
      <c r="AE6" s="544"/>
      <c r="AF6" s="544"/>
      <c r="AG6" s="545"/>
      <c r="AH6" s="545"/>
      <c r="AI6" s="545"/>
      <c r="AJ6" s="545"/>
      <c r="AK6" s="545"/>
      <c r="AL6" s="545"/>
      <c r="AM6" s="545"/>
      <c r="AN6" s="545"/>
      <c r="AO6" s="545"/>
      <c r="AP6" s="545"/>
      <c r="AQ6" s="545"/>
      <c r="AR6" s="545"/>
      <c r="AS6" s="23"/>
    </row>
    <row r="7" spans="2:45" x14ac:dyDescent="0.3">
      <c r="B7" s="22"/>
      <c r="C7" s="542" t="s">
        <v>50</v>
      </c>
      <c r="D7" s="542"/>
      <c r="E7" s="542"/>
      <c r="F7" s="542"/>
      <c r="G7" s="542"/>
      <c r="H7" s="547" t="s">
        <v>296</v>
      </c>
      <c r="I7" s="547"/>
      <c r="J7" s="547"/>
      <c r="K7" s="547"/>
      <c r="L7" s="40"/>
      <c r="N7" s="22"/>
      <c r="O7" s="548" t="s">
        <v>108</v>
      </c>
      <c r="P7" s="549"/>
      <c r="Q7" s="554" t="s">
        <v>82</v>
      </c>
      <c r="R7" s="554"/>
      <c r="S7" s="554"/>
      <c r="T7" s="554"/>
      <c r="U7" s="554"/>
      <c r="V7" s="554"/>
      <c r="W7" s="554"/>
      <c r="X7" s="554"/>
      <c r="Y7" s="554"/>
      <c r="Z7" s="554"/>
      <c r="AA7" s="554"/>
      <c r="AB7" s="554"/>
      <c r="AC7" s="554"/>
      <c r="AD7" s="554"/>
      <c r="AE7" s="554"/>
      <c r="AF7" s="554"/>
      <c r="AG7" s="555"/>
      <c r="AH7" s="555"/>
      <c r="AI7" s="555"/>
      <c r="AJ7" s="555"/>
      <c r="AK7" s="555"/>
      <c r="AL7" s="555"/>
      <c r="AM7" s="555"/>
      <c r="AN7" s="555"/>
      <c r="AO7" s="555"/>
      <c r="AP7" s="555"/>
      <c r="AQ7" s="555"/>
      <c r="AR7" s="555"/>
      <c r="AS7" s="23"/>
    </row>
    <row r="8" spans="2:45" x14ac:dyDescent="0.3">
      <c r="B8" s="22"/>
      <c r="C8" s="20"/>
      <c r="D8" s="20"/>
      <c r="E8" s="20"/>
      <c r="F8" s="20"/>
      <c r="G8" s="20"/>
      <c r="H8" s="20"/>
      <c r="I8" s="20"/>
      <c r="J8" s="20"/>
      <c r="K8" s="20"/>
      <c r="L8" s="23"/>
      <c r="N8" s="22"/>
      <c r="O8" s="550"/>
      <c r="P8" s="551"/>
      <c r="Q8" s="556">
        <v>43374</v>
      </c>
      <c r="R8" s="557"/>
      <c r="S8" s="558"/>
      <c r="T8" s="546">
        <v>43405</v>
      </c>
      <c r="U8" s="546"/>
      <c r="V8" s="554"/>
      <c r="W8" s="546">
        <v>43435</v>
      </c>
      <c r="X8" s="546"/>
      <c r="Y8" s="554"/>
      <c r="Z8" s="546">
        <v>43466</v>
      </c>
      <c r="AA8" s="546"/>
      <c r="AB8" s="554"/>
      <c r="AC8" s="546">
        <v>43497</v>
      </c>
      <c r="AD8" s="546"/>
      <c r="AE8" s="546">
        <v>43525</v>
      </c>
      <c r="AF8" s="546"/>
      <c r="AG8" s="546">
        <v>43556</v>
      </c>
      <c r="AH8" s="546"/>
      <c r="AI8" s="546">
        <v>43586</v>
      </c>
      <c r="AJ8" s="546"/>
      <c r="AK8" s="546">
        <v>43617</v>
      </c>
      <c r="AL8" s="546"/>
      <c r="AM8" s="546">
        <v>43647</v>
      </c>
      <c r="AN8" s="546"/>
      <c r="AO8" s="546">
        <v>43678</v>
      </c>
      <c r="AP8" s="546"/>
      <c r="AQ8" s="546">
        <v>43709</v>
      </c>
      <c r="AR8" s="546"/>
      <c r="AS8" s="23"/>
    </row>
    <row r="9" spans="2:45" ht="31.2" x14ac:dyDescent="0.35">
      <c r="B9" s="22"/>
      <c r="C9" s="20"/>
      <c r="D9" s="193" t="s">
        <v>198</v>
      </c>
      <c r="E9" s="194"/>
      <c r="F9" s="48"/>
      <c r="G9" s="106" t="s">
        <v>14</v>
      </c>
      <c r="H9" s="48"/>
      <c r="I9" s="106" t="s">
        <v>175</v>
      </c>
      <c r="J9" s="20"/>
      <c r="K9" s="71" t="s">
        <v>58</v>
      </c>
      <c r="L9" s="23"/>
      <c r="N9" s="22"/>
      <c r="O9" s="552"/>
      <c r="P9" s="553"/>
      <c r="Q9" s="52" t="s">
        <v>160</v>
      </c>
      <c r="R9" s="52" t="s">
        <v>223</v>
      </c>
      <c r="S9" s="53" t="s">
        <v>107</v>
      </c>
      <c r="T9" s="52" t="s">
        <v>160</v>
      </c>
      <c r="U9" s="52" t="s">
        <v>161</v>
      </c>
      <c r="V9" s="53" t="s">
        <v>107</v>
      </c>
      <c r="W9" s="52" t="s">
        <v>160</v>
      </c>
      <c r="X9" s="52" t="s">
        <v>161</v>
      </c>
      <c r="Y9" s="53" t="s">
        <v>107</v>
      </c>
      <c r="Z9" s="52" t="s">
        <v>160</v>
      </c>
      <c r="AA9" s="52" t="s">
        <v>161</v>
      </c>
      <c r="AB9" s="53" t="s">
        <v>107</v>
      </c>
      <c r="AC9" s="52" t="s">
        <v>160</v>
      </c>
      <c r="AD9" s="52" t="s">
        <v>161</v>
      </c>
      <c r="AE9" s="52" t="s">
        <v>160</v>
      </c>
      <c r="AF9" s="52" t="s">
        <v>161</v>
      </c>
      <c r="AG9" s="52" t="s">
        <v>160</v>
      </c>
      <c r="AH9" s="52" t="s">
        <v>161</v>
      </c>
      <c r="AI9" s="52" t="s">
        <v>160</v>
      </c>
      <c r="AJ9" s="52" t="s">
        <v>161</v>
      </c>
      <c r="AK9" s="52" t="s">
        <v>160</v>
      </c>
      <c r="AL9" s="52" t="s">
        <v>161</v>
      </c>
      <c r="AM9" s="52" t="s">
        <v>160</v>
      </c>
      <c r="AN9" s="52" t="s">
        <v>161</v>
      </c>
      <c r="AO9" s="52" t="s">
        <v>160</v>
      </c>
      <c r="AP9" s="52" t="s">
        <v>161</v>
      </c>
      <c r="AQ9" s="52" t="s">
        <v>160</v>
      </c>
      <c r="AR9" s="52" t="s">
        <v>161</v>
      </c>
      <c r="AS9" s="23"/>
    </row>
    <row r="10" spans="2:45" x14ac:dyDescent="0.3">
      <c r="B10" s="22"/>
      <c r="C10" s="20"/>
      <c r="D10" s="47" t="s">
        <v>0</v>
      </c>
      <c r="E10" s="42"/>
      <c r="F10" s="20"/>
      <c r="G10" s="47" t="s">
        <v>1</v>
      </c>
      <c r="H10" s="20"/>
      <c r="I10" s="47" t="s">
        <v>1</v>
      </c>
      <c r="J10" s="20"/>
      <c r="K10" s="76" t="s">
        <v>1</v>
      </c>
      <c r="L10" s="23"/>
      <c r="N10" s="22"/>
      <c r="O10" s="559" t="s">
        <v>83</v>
      </c>
      <c r="P10" s="58">
        <v>43405</v>
      </c>
      <c r="Q10" s="560"/>
      <c r="R10" s="560"/>
      <c r="S10" s="425"/>
      <c r="T10" s="65"/>
      <c r="U10" s="65"/>
      <c r="V10" s="425"/>
      <c r="W10" s="65"/>
      <c r="X10" s="65"/>
      <c r="Y10" s="65"/>
      <c r="Z10" s="65"/>
      <c r="AA10" s="65"/>
      <c r="AB10" s="65"/>
      <c r="AC10" s="65"/>
      <c r="AD10" s="65"/>
      <c r="AE10" s="65"/>
      <c r="AF10" s="65"/>
      <c r="AG10" s="65"/>
      <c r="AH10" s="65"/>
      <c r="AI10" s="65"/>
      <c r="AJ10" s="65"/>
      <c r="AK10" s="65"/>
      <c r="AL10" s="65"/>
      <c r="AM10" s="65"/>
      <c r="AN10" s="65"/>
      <c r="AO10" s="65"/>
      <c r="AP10" s="65"/>
      <c r="AQ10" s="65"/>
      <c r="AR10" s="65"/>
      <c r="AS10" s="23"/>
    </row>
    <row r="11" spans="2:45" x14ac:dyDescent="0.3">
      <c r="B11" s="22"/>
      <c r="C11" s="20"/>
      <c r="D11" s="1"/>
      <c r="E11" s="20"/>
      <c r="F11" s="20"/>
      <c r="G11" s="1"/>
      <c r="H11" s="20"/>
      <c r="I11" s="1"/>
      <c r="J11" s="20"/>
      <c r="K11" s="182">
        <f>IF(K24&lt;0.05*I24,K24,0.05*I24)</f>
        <v>0</v>
      </c>
      <c r="L11" s="23"/>
      <c r="N11" s="22"/>
      <c r="O11" s="559"/>
      <c r="P11" s="58">
        <v>43435</v>
      </c>
      <c r="Q11" s="561"/>
      <c r="R11" s="561"/>
      <c r="S11" s="425"/>
      <c r="T11" s="560"/>
      <c r="U11" s="560"/>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23"/>
    </row>
    <row r="12" spans="2:45" ht="15" customHeight="1" x14ac:dyDescent="0.3">
      <c r="B12" s="22"/>
      <c r="C12" s="20"/>
      <c r="D12" s="49"/>
      <c r="E12" s="20"/>
      <c r="F12" s="49"/>
      <c r="G12" s="20"/>
      <c r="H12" s="50"/>
      <c r="I12" s="20"/>
      <c r="J12" s="20"/>
      <c r="K12" s="20"/>
      <c r="L12" s="23"/>
      <c r="N12" s="22"/>
      <c r="O12" s="559"/>
      <c r="P12" s="58">
        <v>43466</v>
      </c>
      <c r="Q12" s="561"/>
      <c r="R12" s="561"/>
      <c r="S12" s="425"/>
      <c r="T12" s="561"/>
      <c r="U12" s="561"/>
      <c r="V12" s="65"/>
      <c r="W12" s="560"/>
      <c r="X12" s="560"/>
      <c r="Y12" s="65"/>
      <c r="Z12" s="65"/>
      <c r="AA12" s="65"/>
      <c r="AB12" s="65"/>
      <c r="AC12" s="65"/>
      <c r="AD12" s="65"/>
      <c r="AE12" s="65"/>
      <c r="AF12" s="65"/>
      <c r="AG12" s="65"/>
      <c r="AH12" s="65"/>
      <c r="AI12" s="65"/>
      <c r="AJ12" s="65"/>
      <c r="AK12" s="65"/>
      <c r="AL12" s="65"/>
      <c r="AM12" s="65"/>
      <c r="AN12" s="65"/>
      <c r="AO12" s="65"/>
      <c r="AP12" s="65"/>
      <c r="AQ12" s="65"/>
      <c r="AR12" s="65"/>
      <c r="AS12" s="23"/>
    </row>
    <row r="13" spans="2:45" ht="15.6" x14ac:dyDescent="0.3">
      <c r="B13" s="22"/>
      <c r="C13" s="51"/>
      <c r="D13" s="20"/>
      <c r="E13" s="20"/>
      <c r="F13" s="20"/>
      <c r="G13" s="20"/>
      <c r="H13" s="20"/>
      <c r="I13" s="20"/>
      <c r="J13" s="20"/>
      <c r="K13" s="20"/>
      <c r="L13" s="23"/>
      <c r="N13" s="22"/>
      <c r="O13" s="559"/>
      <c r="P13" s="58">
        <v>43497</v>
      </c>
      <c r="Q13" s="561"/>
      <c r="R13" s="561"/>
      <c r="S13" s="425"/>
      <c r="T13" s="561"/>
      <c r="U13" s="561"/>
      <c r="V13" s="65"/>
      <c r="W13" s="561"/>
      <c r="X13" s="561"/>
      <c r="Y13" s="65"/>
      <c r="Z13" s="560"/>
      <c r="AA13" s="560"/>
      <c r="AB13" s="65"/>
      <c r="AC13" s="65"/>
      <c r="AD13" s="65"/>
      <c r="AE13" s="65"/>
      <c r="AF13" s="65"/>
      <c r="AG13" s="65"/>
      <c r="AH13" s="65"/>
      <c r="AI13" s="65"/>
      <c r="AJ13" s="65"/>
      <c r="AK13" s="65"/>
      <c r="AL13" s="65"/>
      <c r="AM13" s="65"/>
      <c r="AN13" s="65"/>
      <c r="AO13" s="65"/>
      <c r="AP13" s="65"/>
      <c r="AQ13" s="65"/>
      <c r="AR13" s="65"/>
      <c r="AS13" s="23"/>
    </row>
    <row r="14" spans="2:45" ht="30" x14ac:dyDescent="0.3">
      <c r="B14" s="22"/>
      <c r="C14" s="566" t="s">
        <v>3</v>
      </c>
      <c r="D14" s="566"/>
      <c r="E14" s="566"/>
      <c r="F14" s="284" t="s">
        <v>18</v>
      </c>
      <c r="G14" s="284" t="s">
        <v>243</v>
      </c>
      <c r="H14" s="284" t="s">
        <v>244</v>
      </c>
      <c r="I14" s="284" t="s">
        <v>19</v>
      </c>
      <c r="J14" s="285" t="s">
        <v>12</v>
      </c>
      <c r="K14" s="285" t="s">
        <v>13</v>
      </c>
      <c r="L14" s="57"/>
      <c r="N14" s="22"/>
      <c r="O14" s="559"/>
      <c r="P14" s="58">
        <v>43525</v>
      </c>
      <c r="Q14" s="561"/>
      <c r="R14" s="561"/>
      <c r="S14" s="425"/>
      <c r="T14" s="561"/>
      <c r="U14" s="561"/>
      <c r="V14" s="65"/>
      <c r="W14" s="561"/>
      <c r="X14" s="561"/>
      <c r="Y14" s="65"/>
      <c r="Z14" s="561"/>
      <c r="AA14" s="561"/>
      <c r="AB14" s="65"/>
      <c r="AC14" s="560"/>
      <c r="AD14" s="560"/>
      <c r="AE14" s="65"/>
      <c r="AF14" s="65"/>
      <c r="AG14" s="65"/>
      <c r="AH14" s="65"/>
      <c r="AI14" s="65"/>
      <c r="AJ14" s="65"/>
      <c r="AK14" s="65"/>
      <c r="AL14" s="65"/>
      <c r="AM14" s="65"/>
      <c r="AN14" s="65"/>
      <c r="AO14" s="65"/>
      <c r="AP14" s="65"/>
      <c r="AQ14" s="65"/>
      <c r="AR14" s="65"/>
      <c r="AS14" s="23"/>
    </row>
    <row r="15" spans="2:45" ht="15" customHeight="1" x14ac:dyDescent="0.3">
      <c r="B15" s="22"/>
      <c r="C15" s="566"/>
      <c r="D15" s="566"/>
      <c r="E15" s="566"/>
      <c r="F15" s="60" t="s">
        <v>1</v>
      </c>
      <c r="G15" s="60" t="s">
        <v>1</v>
      </c>
      <c r="H15" s="60" t="s">
        <v>1</v>
      </c>
      <c r="I15" s="60" t="s">
        <v>1</v>
      </c>
      <c r="J15" s="60" t="s">
        <v>1</v>
      </c>
      <c r="K15" s="60" t="s">
        <v>1</v>
      </c>
      <c r="L15" s="62"/>
      <c r="N15" s="22"/>
      <c r="O15" s="559"/>
      <c r="P15" s="58">
        <v>43556</v>
      </c>
      <c r="Q15" s="561"/>
      <c r="R15" s="561"/>
      <c r="S15" s="425"/>
      <c r="T15" s="561"/>
      <c r="U15" s="561"/>
      <c r="V15" s="65"/>
      <c r="W15" s="561"/>
      <c r="X15" s="561"/>
      <c r="Y15" s="65"/>
      <c r="Z15" s="561"/>
      <c r="AA15" s="561"/>
      <c r="AB15" s="65"/>
      <c r="AC15" s="561"/>
      <c r="AD15" s="561"/>
      <c r="AE15" s="560"/>
      <c r="AF15" s="560"/>
      <c r="AG15" s="65"/>
      <c r="AH15" s="65"/>
      <c r="AI15" s="65"/>
      <c r="AJ15" s="65"/>
      <c r="AK15" s="65"/>
      <c r="AL15" s="65"/>
      <c r="AM15" s="65"/>
      <c r="AN15" s="65"/>
      <c r="AO15" s="65"/>
      <c r="AP15" s="65"/>
      <c r="AQ15" s="65"/>
      <c r="AR15" s="65"/>
      <c r="AS15" s="23"/>
    </row>
    <row r="16" spans="2:45" x14ac:dyDescent="0.3">
      <c r="B16" s="22"/>
      <c r="C16" s="565" t="s">
        <v>4</v>
      </c>
      <c r="D16" s="565"/>
      <c r="E16" s="565"/>
      <c r="F16" s="2"/>
      <c r="G16" s="2"/>
      <c r="H16" s="2"/>
      <c r="I16" s="63">
        <f t="shared" ref="I16:I23" si="0">F16-G16-H16</f>
        <v>0</v>
      </c>
      <c r="J16" s="2"/>
      <c r="K16" s="2"/>
      <c r="L16" s="64"/>
      <c r="N16" s="22"/>
      <c r="O16" s="559"/>
      <c r="P16" s="58">
        <v>43586</v>
      </c>
      <c r="Q16" s="561"/>
      <c r="R16" s="561"/>
      <c r="S16" s="425"/>
      <c r="T16" s="561"/>
      <c r="U16" s="561"/>
      <c r="V16" s="65"/>
      <c r="W16" s="561"/>
      <c r="X16" s="561"/>
      <c r="Y16" s="65"/>
      <c r="Z16" s="561"/>
      <c r="AA16" s="561"/>
      <c r="AB16" s="65"/>
      <c r="AC16" s="561"/>
      <c r="AD16" s="561"/>
      <c r="AE16" s="561"/>
      <c r="AF16" s="561"/>
      <c r="AG16" s="560"/>
      <c r="AH16" s="560"/>
      <c r="AI16" s="65"/>
      <c r="AJ16" s="65"/>
      <c r="AK16" s="65"/>
      <c r="AL16" s="65"/>
      <c r="AM16" s="65"/>
      <c r="AN16" s="65"/>
      <c r="AO16" s="65"/>
      <c r="AP16" s="65"/>
      <c r="AQ16" s="65"/>
      <c r="AR16" s="65"/>
      <c r="AS16" s="23"/>
    </row>
    <row r="17" spans="2:45" x14ac:dyDescent="0.3">
      <c r="B17" s="22"/>
      <c r="C17" s="565" t="s">
        <v>5</v>
      </c>
      <c r="D17" s="565"/>
      <c r="E17" s="565"/>
      <c r="F17" s="2"/>
      <c r="G17" s="2"/>
      <c r="H17" s="2"/>
      <c r="I17" s="63">
        <f t="shared" si="0"/>
        <v>0</v>
      </c>
      <c r="J17" s="2"/>
      <c r="K17" s="2"/>
      <c r="L17" s="64"/>
      <c r="N17" s="22"/>
      <c r="O17" s="559"/>
      <c r="P17" s="58">
        <v>43617</v>
      </c>
      <c r="Q17" s="562"/>
      <c r="R17" s="562"/>
      <c r="S17" s="425"/>
      <c r="T17" s="561"/>
      <c r="U17" s="561"/>
      <c r="V17" s="65"/>
      <c r="W17" s="561"/>
      <c r="X17" s="561"/>
      <c r="Y17" s="65"/>
      <c r="Z17" s="561"/>
      <c r="AA17" s="561"/>
      <c r="AB17" s="65"/>
      <c r="AC17" s="561"/>
      <c r="AD17" s="561"/>
      <c r="AE17" s="561"/>
      <c r="AF17" s="561"/>
      <c r="AG17" s="563"/>
      <c r="AH17" s="563"/>
      <c r="AI17" s="560"/>
      <c r="AJ17" s="560"/>
      <c r="AK17" s="65"/>
      <c r="AL17" s="65"/>
      <c r="AM17" s="65"/>
      <c r="AN17" s="65"/>
      <c r="AO17" s="65"/>
      <c r="AP17" s="65"/>
      <c r="AQ17" s="65"/>
      <c r="AR17" s="65"/>
      <c r="AS17" s="23"/>
    </row>
    <row r="18" spans="2:45" ht="15" customHeight="1" x14ac:dyDescent="0.3">
      <c r="B18" s="22"/>
      <c r="C18" s="565" t="s">
        <v>10</v>
      </c>
      <c r="D18" s="565"/>
      <c r="E18" s="565"/>
      <c r="F18" s="2"/>
      <c r="G18" s="2"/>
      <c r="H18" s="2"/>
      <c r="I18" s="63">
        <f t="shared" si="0"/>
        <v>0</v>
      </c>
      <c r="J18" s="2"/>
      <c r="K18" s="2"/>
      <c r="L18" s="64"/>
      <c r="N18" s="22"/>
      <c r="O18" s="559"/>
      <c r="P18" s="58">
        <v>43647</v>
      </c>
      <c r="Q18" s="13"/>
      <c r="R18" s="13"/>
      <c r="S18" s="66">
        <f>(Q18-R18)*0.1</f>
        <v>0</v>
      </c>
      <c r="T18" s="562"/>
      <c r="U18" s="562"/>
      <c r="V18" s="65"/>
      <c r="W18" s="561"/>
      <c r="X18" s="561"/>
      <c r="Y18" s="65"/>
      <c r="Z18" s="561"/>
      <c r="AA18" s="561"/>
      <c r="AB18" s="65"/>
      <c r="AC18" s="561"/>
      <c r="AD18" s="561"/>
      <c r="AE18" s="561"/>
      <c r="AF18" s="561"/>
      <c r="AG18" s="563"/>
      <c r="AH18" s="563"/>
      <c r="AI18" s="563"/>
      <c r="AJ18" s="563"/>
      <c r="AK18" s="560"/>
      <c r="AL18" s="560"/>
      <c r="AM18" s="65"/>
      <c r="AN18" s="65"/>
      <c r="AO18" s="65"/>
      <c r="AP18" s="65"/>
      <c r="AQ18" s="65"/>
      <c r="AR18" s="65"/>
      <c r="AS18" s="23"/>
    </row>
    <row r="19" spans="2:45" x14ac:dyDescent="0.3">
      <c r="B19" s="22"/>
      <c r="C19" s="565" t="s">
        <v>9</v>
      </c>
      <c r="D19" s="565"/>
      <c r="E19" s="565"/>
      <c r="F19" s="2"/>
      <c r="G19" s="2"/>
      <c r="H19" s="2"/>
      <c r="I19" s="63">
        <f t="shared" si="0"/>
        <v>0</v>
      </c>
      <c r="J19" s="2"/>
      <c r="K19" s="2"/>
      <c r="L19" s="64"/>
      <c r="N19" s="22"/>
      <c r="O19" s="559"/>
      <c r="P19" s="58">
        <v>43678</v>
      </c>
      <c r="Q19" s="13"/>
      <c r="R19" s="13"/>
      <c r="S19" s="66">
        <f>(Q19-R19)*0.2</f>
        <v>0</v>
      </c>
      <c r="T19" s="13"/>
      <c r="U19" s="13"/>
      <c r="V19" s="66">
        <f>(T19-U19)*0.1</f>
        <v>0</v>
      </c>
      <c r="W19" s="562"/>
      <c r="X19" s="562"/>
      <c r="Y19" s="65"/>
      <c r="Z19" s="561"/>
      <c r="AA19" s="561"/>
      <c r="AB19" s="65"/>
      <c r="AC19" s="561"/>
      <c r="AD19" s="561"/>
      <c r="AE19" s="561"/>
      <c r="AF19" s="561"/>
      <c r="AG19" s="563"/>
      <c r="AH19" s="563"/>
      <c r="AI19" s="563"/>
      <c r="AJ19" s="563"/>
      <c r="AK19" s="563"/>
      <c r="AL19" s="563"/>
      <c r="AM19" s="560"/>
      <c r="AN19" s="560"/>
      <c r="AO19" s="65"/>
      <c r="AP19" s="65"/>
      <c r="AQ19" s="65"/>
      <c r="AR19" s="65"/>
      <c r="AS19" s="23"/>
    </row>
    <row r="20" spans="2:45" x14ac:dyDescent="0.3">
      <c r="B20" s="22"/>
      <c r="C20" s="565" t="s">
        <v>8</v>
      </c>
      <c r="D20" s="565"/>
      <c r="E20" s="565"/>
      <c r="F20" s="2"/>
      <c r="G20" s="2"/>
      <c r="H20" s="2"/>
      <c r="I20" s="63">
        <f t="shared" si="0"/>
        <v>0</v>
      </c>
      <c r="J20" s="2"/>
      <c r="K20" s="2"/>
      <c r="L20" s="64"/>
      <c r="N20" s="22"/>
      <c r="O20" s="559"/>
      <c r="P20" s="58">
        <v>43709</v>
      </c>
      <c r="Q20" s="13"/>
      <c r="R20" s="13"/>
      <c r="S20" s="66">
        <f>(Q20-R20)*0.3</f>
        <v>0</v>
      </c>
      <c r="T20" s="13"/>
      <c r="U20" s="13"/>
      <c r="V20" s="66">
        <f>(T20-U20)*0.2</f>
        <v>0</v>
      </c>
      <c r="W20" s="13"/>
      <c r="X20" s="13"/>
      <c r="Y20" s="66">
        <f>(W20-X20)*0.1</f>
        <v>0</v>
      </c>
      <c r="Z20" s="562"/>
      <c r="AA20" s="562"/>
      <c r="AB20" s="65"/>
      <c r="AC20" s="561"/>
      <c r="AD20" s="561"/>
      <c r="AE20" s="561"/>
      <c r="AF20" s="561"/>
      <c r="AG20" s="563"/>
      <c r="AH20" s="563"/>
      <c r="AI20" s="563"/>
      <c r="AJ20" s="563"/>
      <c r="AK20" s="563"/>
      <c r="AL20" s="563"/>
      <c r="AM20" s="563"/>
      <c r="AN20" s="563"/>
      <c r="AO20" s="560"/>
      <c r="AP20" s="560"/>
      <c r="AQ20" s="65"/>
      <c r="AR20" s="65"/>
      <c r="AS20" s="23"/>
    </row>
    <row r="21" spans="2:45" x14ac:dyDescent="0.3">
      <c r="B21" s="22"/>
      <c r="C21" s="565" t="s">
        <v>152</v>
      </c>
      <c r="D21" s="565"/>
      <c r="E21" s="565"/>
      <c r="F21" s="2"/>
      <c r="G21" s="2"/>
      <c r="H21" s="2"/>
      <c r="I21" s="63">
        <f t="shared" si="0"/>
        <v>0</v>
      </c>
      <c r="J21" s="2"/>
      <c r="K21" s="2"/>
      <c r="L21" s="64"/>
      <c r="N21" s="22"/>
      <c r="O21" s="559"/>
      <c r="P21" s="58">
        <v>43739</v>
      </c>
      <c r="Q21" s="13"/>
      <c r="R21" s="13"/>
      <c r="S21" s="66">
        <f>(Q21-R21)*0.4</f>
        <v>0</v>
      </c>
      <c r="T21" s="13"/>
      <c r="U21" s="13"/>
      <c r="V21" s="66">
        <f>(T21-U21)*0.3</f>
        <v>0</v>
      </c>
      <c r="W21" s="13"/>
      <c r="X21" s="13"/>
      <c r="Y21" s="66">
        <f>(W21-X21)*0.2</f>
        <v>0</v>
      </c>
      <c r="Z21" s="13"/>
      <c r="AA21" s="13"/>
      <c r="AB21" s="66">
        <f>(Z21-AA21)*0.1</f>
        <v>0</v>
      </c>
      <c r="AC21" s="562"/>
      <c r="AD21" s="562"/>
      <c r="AE21" s="562"/>
      <c r="AF21" s="562"/>
      <c r="AG21" s="564"/>
      <c r="AH21" s="564"/>
      <c r="AI21" s="564"/>
      <c r="AJ21" s="564"/>
      <c r="AK21" s="564"/>
      <c r="AL21" s="564"/>
      <c r="AM21" s="564"/>
      <c r="AN21" s="564"/>
      <c r="AO21" s="564"/>
      <c r="AP21" s="564"/>
      <c r="AQ21" s="421"/>
      <c r="AR21" s="421"/>
      <c r="AS21" s="23"/>
    </row>
    <row r="22" spans="2:45" x14ac:dyDescent="0.3">
      <c r="B22" s="22"/>
      <c r="C22" s="565" t="s">
        <v>153</v>
      </c>
      <c r="D22" s="565"/>
      <c r="E22" s="565"/>
      <c r="F22" s="2"/>
      <c r="G22" s="2"/>
      <c r="H22" s="2"/>
      <c r="I22" s="63">
        <f t="shared" si="0"/>
        <v>0</v>
      </c>
      <c r="J22" s="2"/>
      <c r="K22" s="2"/>
      <c r="L22" s="64"/>
      <c r="N22" s="22"/>
      <c r="O22" s="73"/>
      <c r="P22" s="74" t="s">
        <v>85</v>
      </c>
      <c r="Q22" s="75">
        <f t="shared" ref="Q22:AR22" si="1">SUM(Q10:Q21)</f>
        <v>0</v>
      </c>
      <c r="R22" s="75">
        <f t="shared" si="1"/>
        <v>0</v>
      </c>
      <c r="S22" s="75">
        <f t="shared" si="1"/>
        <v>0</v>
      </c>
      <c r="T22" s="75">
        <f t="shared" si="1"/>
        <v>0</v>
      </c>
      <c r="U22" s="75">
        <f t="shared" si="1"/>
        <v>0</v>
      </c>
      <c r="V22" s="75">
        <f t="shared" si="1"/>
        <v>0</v>
      </c>
      <c r="W22" s="75">
        <f t="shared" si="1"/>
        <v>0</v>
      </c>
      <c r="X22" s="75">
        <f t="shared" si="1"/>
        <v>0</v>
      </c>
      <c r="Y22" s="75">
        <f t="shared" si="1"/>
        <v>0</v>
      </c>
      <c r="Z22" s="75">
        <f t="shared" si="1"/>
        <v>0</v>
      </c>
      <c r="AA22" s="75">
        <f t="shared" si="1"/>
        <v>0</v>
      </c>
      <c r="AB22" s="75">
        <f t="shared" si="1"/>
        <v>0</v>
      </c>
      <c r="AC22" s="75">
        <f t="shared" si="1"/>
        <v>0</v>
      </c>
      <c r="AD22" s="75">
        <f t="shared" si="1"/>
        <v>0</v>
      </c>
      <c r="AE22" s="75">
        <f t="shared" si="1"/>
        <v>0</v>
      </c>
      <c r="AF22" s="75">
        <f t="shared" si="1"/>
        <v>0</v>
      </c>
      <c r="AG22" s="75">
        <f t="shared" si="1"/>
        <v>0</v>
      </c>
      <c r="AH22" s="75">
        <f t="shared" si="1"/>
        <v>0</v>
      </c>
      <c r="AI22" s="75">
        <f t="shared" si="1"/>
        <v>0</v>
      </c>
      <c r="AJ22" s="75">
        <f t="shared" si="1"/>
        <v>0</v>
      </c>
      <c r="AK22" s="75">
        <f t="shared" si="1"/>
        <v>0</v>
      </c>
      <c r="AL22" s="75">
        <f t="shared" si="1"/>
        <v>0</v>
      </c>
      <c r="AM22" s="75">
        <f t="shared" si="1"/>
        <v>0</v>
      </c>
      <c r="AN22" s="75">
        <f t="shared" si="1"/>
        <v>0</v>
      </c>
      <c r="AO22" s="75">
        <f t="shared" si="1"/>
        <v>0</v>
      </c>
      <c r="AP22" s="75">
        <f t="shared" si="1"/>
        <v>0</v>
      </c>
      <c r="AQ22" s="75">
        <f t="shared" si="1"/>
        <v>0</v>
      </c>
      <c r="AR22" s="75">
        <f t="shared" si="1"/>
        <v>0</v>
      </c>
      <c r="AS22" s="23"/>
    </row>
    <row r="23" spans="2:45" x14ac:dyDescent="0.3">
      <c r="B23" s="22"/>
      <c r="C23" s="565" t="s">
        <v>154</v>
      </c>
      <c r="D23" s="565"/>
      <c r="E23" s="565"/>
      <c r="F23" s="2"/>
      <c r="G23" s="2"/>
      <c r="H23" s="2"/>
      <c r="I23" s="63">
        <f t="shared" si="0"/>
        <v>0</v>
      </c>
      <c r="J23" s="2"/>
      <c r="K23" s="2"/>
      <c r="L23" s="64"/>
      <c r="N23" s="22"/>
      <c r="O23" s="20"/>
      <c r="P23" s="20"/>
      <c r="Q23" s="20"/>
      <c r="R23" s="20"/>
      <c r="S23" s="77"/>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3"/>
    </row>
    <row r="24" spans="2:45" x14ac:dyDescent="0.3">
      <c r="B24" s="22"/>
      <c r="C24" s="567" t="s">
        <v>85</v>
      </c>
      <c r="D24" s="567"/>
      <c r="E24" s="567"/>
      <c r="F24" s="286">
        <f t="shared" ref="F24:K24" si="2">SUM(F16:F23)</f>
        <v>0</v>
      </c>
      <c r="G24" s="286">
        <f t="shared" si="2"/>
        <v>0</v>
      </c>
      <c r="H24" s="286">
        <f t="shared" si="2"/>
        <v>0</v>
      </c>
      <c r="I24" s="286">
        <f t="shared" si="2"/>
        <v>0</v>
      </c>
      <c r="J24" s="286">
        <f t="shared" si="2"/>
        <v>0</v>
      </c>
      <c r="K24" s="286">
        <f t="shared" si="2"/>
        <v>0</v>
      </c>
      <c r="L24" s="68"/>
      <c r="N24" s="7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81"/>
    </row>
    <row r="25" spans="2:45" x14ac:dyDescent="0.3">
      <c r="B25" s="22"/>
      <c r="C25" s="69"/>
      <c r="D25" s="69"/>
      <c r="E25" s="69"/>
      <c r="F25" s="70"/>
      <c r="G25" s="70"/>
      <c r="H25" s="70"/>
      <c r="I25" s="70"/>
      <c r="J25" s="20"/>
      <c r="K25" s="20"/>
      <c r="L25" s="23"/>
      <c r="N25" s="78"/>
      <c r="O25" s="48"/>
      <c r="P25" s="48"/>
      <c r="Q25" s="544" t="s">
        <v>297</v>
      </c>
      <c r="R25" s="544"/>
      <c r="S25" s="544"/>
      <c r="T25" s="544"/>
      <c r="U25" s="544"/>
      <c r="V25" s="544"/>
      <c r="W25" s="544"/>
      <c r="X25" s="544"/>
      <c r="Y25" s="544"/>
      <c r="Z25" s="544"/>
      <c r="AA25" s="544"/>
      <c r="AB25" s="544"/>
      <c r="AC25" s="544"/>
      <c r="AD25" s="544"/>
      <c r="AE25" s="544"/>
      <c r="AF25" s="544"/>
      <c r="AG25" s="545"/>
      <c r="AH25" s="545"/>
      <c r="AI25" s="545"/>
      <c r="AJ25" s="545"/>
      <c r="AK25" s="545"/>
      <c r="AL25" s="545"/>
      <c r="AM25" s="545"/>
      <c r="AN25" s="545"/>
      <c r="AO25" s="545"/>
      <c r="AP25" s="545"/>
      <c r="AQ25" s="545"/>
      <c r="AR25" s="545"/>
      <c r="AS25" s="81"/>
    </row>
    <row r="26" spans="2:45" x14ac:dyDescent="0.3">
      <c r="B26" s="22"/>
      <c r="C26" s="69"/>
      <c r="D26" s="69"/>
      <c r="E26" s="69"/>
      <c r="F26" s="70"/>
      <c r="G26" s="70"/>
      <c r="H26" s="70"/>
      <c r="I26" s="179"/>
      <c r="J26" s="179"/>
      <c r="K26" s="20"/>
      <c r="L26" s="72"/>
      <c r="N26" s="84"/>
      <c r="O26" s="548" t="s">
        <v>167</v>
      </c>
      <c r="P26" s="549"/>
      <c r="Q26" s="554" t="s">
        <v>82</v>
      </c>
      <c r="R26" s="554"/>
      <c r="S26" s="554"/>
      <c r="T26" s="554"/>
      <c r="U26" s="554"/>
      <c r="V26" s="554"/>
      <c r="W26" s="554"/>
      <c r="X26" s="554"/>
      <c r="Y26" s="554"/>
      <c r="Z26" s="554"/>
      <c r="AA26" s="554"/>
      <c r="AB26" s="554"/>
      <c r="AC26" s="554"/>
      <c r="AD26" s="554"/>
      <c r="AE26" s="554"/>
      <c r="AF26" s="554"/>
      <c r="AG26" s="555"/>
      <c r="AH26" s="555"/>
      <c r="AI26" s="555"/>
      <c r="AJ26" s="555"/>
      <c r="AK26" s="555"/>
      <c r="AL26" s="555"/>
      <c r="AM26" s="555"/>
      <c r="AN26" s="555"/>
      <c r="AO26" s="555"/>
      <c r="AP26" s="555"/>
      <c r="AQ26" s="555"/>
      <c r="AR26" s="555"/>
      <c r="AS26" s="23"/>
    </row>
    <row r="27" spans="2:45" ht="15" thickBot="1" x14ac:dyDescent="0.35">
      <c r="B27" s="82"/>
      <c r="C27" s="27"/>
      <c r="D27" s="27"/>
      <c r="E27" s="27"/>
      <c r="F27" s="27"/>
      <c r="G27" s="27"/>
      <c r="H27" s="27"/>
      <c r="I27" s="199"/>
      <c r="J27" s="199"/>
      <c r="K27" s="27"/>
      <c r="L27" s="200"/>
      <c r="N27" s="84"/>
      <c r="O27" s="550"/>
      <c r="P27" s="551"/>
      <c r="Q27" s="556">
        <v>43374</v>
      </c>
      <c r="R27" s="557"/>
      <c r="S27" s="558"/>
      <c r="T27" s="546">
        <v>43405</v>
      </c>
      <c r="U27" s="546"/>
      <c r="V27" s="554"/>
      <c r="W27" s="546">
        <v>43435</v>
      </c>
      <c r="X27" s="546"/>
      <c r="Y27" s="554"/>
      <c r="Z27" s="546">
        <v>43466</v>
      </c>
      <c r="AA27" s="546"/>
      <c r="AB27" s="554"/>
      <c r="AC27" s="546">
        <v>43497</v>
      </c>
      <c r="AD27" s="546"/>
      <c r="AE27" s="546">
        <v>43525</v>
      </c>
      <c r="AF27" s="546"/>
      <c r="AG27" s="546">
        <v>43556</v>
      </c>
      <c r="AH27" s="546"/>
      <c r="AI27" s="546">
        <v>43586</v>
      </c>
      <c r="AJ27" s="546"/>
      <c r="AK27" s="546">
        <v>43617</v>
      </c>
      <c r="AL27" s="546"/>
      <c r="AM27" s="546">
        <v>43647</v>
      </c>
      <c r="AN27" s="546"/>
      <c r="AO27" s="546">
        <v>43678</v>
      </c>
      <c r="AP27" s="546"/>
      <c r="AQ27" s="546">
        <v>43709</v>
      </c>
      <c r="AR27" s="546"/>
      <c r="AS27" s="23"/>
    </row>
    <row r="28" spans="2:45" s="80" customFormat="1" ht="31.2" x14ac:dyDescent="0.3">
      <c r="B28" s="48"/>
      <c r="C28" s="48"/>
      <c r="D28" s="48"/>
      <c r="E28" s="48"/>
      <c r="F28" s="48"/>
      <c r="G28" s="48"/>
      <c r="H28" s="48"/>
      <c r="I28" s="181"/>
      <c r="J28" s="181"/>
      <c r="K28" s="48"/>
      <c r="L28" s="50"/>
      <c r="N28" s="84"/>
      <c r="O28" s="552"/>
      <c r="P28" s="553"/>
      <c r="Q28" s="52" t="s">
        <v>168</v>
      </c>
      <c r="R28" s="52" t="s">
        <v>169</v>
      </c>
      <c r="S28" s="53" t="s">
        <v>166</v>
      </c>
      <c r="T28" s="52" t="s">
        <v>168</v>
      </c>
      <c r="U28" s="52" t="s">
        <v>169</v>
      </c>
      <c r="V28" s="53" t="s">
        <v>166</v>
      </c>
      <c r="W28" s="52" t="s">
        <v>168</v>
      </c>
      <c r="X28" s="52" t="s">
        <v>169</v>
      </c>
      <c r="Y28" s="53" t="s">
        <v>166</v>
      </c>
      <c r="Z28" s="52" t="s">
        <v>168</v>
      </c>
      <c r="AA28" s="52" t="s">
        <v>169</v>
      </c>
      <c r="AB28" s="53" t="s">
        <v>166</v>
      </c>
      <c r="AC28" s="52" t="s">
        <v>168</v>
      </c>
      <c r="AD28" s="52" t="s">
        <v>169</v>
      </c>
      <c r="AE28" s="52" t="s">
        <v>168</v>
      </c>
      <c r="AF28" s="52" t="s">
        <v>169</v>
      </c>
      <c r="AG28" s="52" t="s">
        <v>168</v>
      </c>
      <c r="AH28" s="52" t="s">
        <v>169</v>
      </c>
      <c r="AI28" s="52" t="s">
        <v>168</v>
      </c>
      <c r="AJ28" s="52" t="s">
        <v>169</v>
      </c>
      <c r="AK28" s="52" t="s">
        <v>168</v>
      </c>
      <c r="AL28" s="52" t="s">
        <v>169</v>
      </c>
      <c r="AM28" s="52" t="s">
        <v>168</v>
      </c>
      <c r="AN28" s="52" t="s">
        <v>169</v>
      </c>
      <c r="AO28" s="52" t="s">
        <v>168</v>
      </c>
      <c r="AP28" s="52" t="s">
        <v>169</v>
      </c>
      <c r="AQ28" s="52" t="s">
        <v>168</v>
      </c>
      <c r="AR28" s="52" t="s">
        <v>169</v>
      </c>
      <c r="AS28" s="23"/>
    </row>
    <row r="29" spans="2:45" s="80" customFormat="1" x14ac:dyDescent="0.3">
      <c r="B29" s="48"/>
      <c r="C29" s="29"/>
      <c r="D29" s="30" t="s">
        <v>46</v>
      </c>
      <c r="E29" s="48"/>
      <c r="F29" s="48"/>
      <c r="G29" s="48"/>
      <c r="H29" s="48"/>
      <c r="I29" s="48"/>
      <c r="J29" s="48"/>
      <c r="K29" s="48"/>
      <c r="L29" s="48"/>
      <c r="N29" s="84"/>
      <c r="O29" s="559" t="s">
        <v>83</v>
      </c>
      <c r="P29" s="58">
        <v>43405</v>
      </c>
      <c r="Q29" s="560"/>
      <c r="R29" s="560"/>
      <c r="S29" s="425"/>
      <c r="T29" s="65"/>
      <c r="U29" s="65"/>
      <c r="V29" s="425"/>
      <c r="W29" s="65"/>
      <c r="X29" s="65"/>
      <c r="Y29" s="65"/>
      <c r="Z29" s="65"/>
      <c r="AA29" s="65"/>
      <c r="AB29" s="65"/>
      <c r="AC29" s="65"/>
      <c r="AD29" s="65"/>
      <c r="AE29" s="65"/>
      <c r="AF29" s="65"/>
      <c r="AG29" s="65"/>
      <c r="AH29" s="65"/>
      <c r="AI29" s="65"/>
      <c r="AJ29" s="65"/>
      <c r="AK29" s="65"/>
      <c r="AL29" s="65"/>
      <c r="AM29" s="65"/>
      <c r="AN29" s="65"/>
      <c r="AO29" s="65"/>
      <c r="AP29" s="65"/>
      <c r="AQ29" s="65"/>
      <c r="AR29" s="65"/>
      <c r="AS29" s="23"/>
    </row>
    <row r="30" spans="2:45" x14ac:dyDescent="0.3">
      <c r="B30" s="20"/>
      <c r="C30" s="20"/>
      <c r="D30" s="20"/>
      <c r="E30" s="20"/>
      <c r="F30" s="20"/>
      <c r="G30" s="20"/>
      <c r="H30" s="20"/>
      <c r="I30" s="20"/>
      <c r="J30" s="20"/>
      <c r="K30" s="20"/>
      <c r="L30" s="20"/>
      <c r="M30" s="83"/>
      <c r="N30" s="84"/>
      <c r="O30" s="559"/>
      <c r="P30" s="58">
        <f>P29+31</f>
        <v>43436</v>
      </c>
      <c r="Q30" s="561"/>
      <c r="R30" s="561"/>
      <c r="S30" s="425"/>
      <c r="T30" s="560"/>
      <c r="U30" s="560"/>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23"/>
    </row>
    <row r="31" spans="2:45" x14ac:dyDescent="0.3">
      <c r="B31" s="20"/>
      <c r="C31" s="198"/>
      <c r="D31" s="20"/>
      <c r="E31" s="20"/>
      <c r="F31" s="20"/>
      <c r="G31" s="20"/>
      <c r="H31" s="20"/>
      <c r="I31" s="20"/>
      <c r="J31" s="20"/>
      <c r="K31" s="20"/>
      <c r="L31" s="20"/>
      <c r="M31" s="83"/>
      <c r="N31" s="84"/>
      <c r="O31" s="559"/>
      <c r="P31" s="58">
        <f t="shared" ref="P31:P40" si="3">P30+31</f>
        <v>43467</v>
      </c>
      <c r="Q31" s="561"/>
      <c r="R31" s="561"/>
      <c r="S31" s="425"/>
      <c r="T31" s="561"/>
      <c r="U31" s="561"/>
      <c r="V31" s="65"/>
      <c r="W31" s="560"/>
      <c r="X31" s="560"/>
      <c r="Y31" s="65"/>
      <c r="Z31" s="65"/>
      <c r="AA31" s="65"/>
      <c r="AB31" s="65"/>
      <c r="AC31" s="65"/>
      <c r="AD31" s="65"/>
      <c r="AE31" s="65"/>
      <c r="AF31" s="65"/>
      <c r="AG31" s="65"/>
      <c r="AH31" s="65"/>
      <c r="AI31" s="65"/>
      <c r="AJ31" s="65"/>
      <c r="AK31" s="65"/>
      <c r="AL31" s="65"/>
      <c r="AM31" s="65"/>
      <c r="AN31" s="65"/>
      <c r="AO31" s="65"/>
      <c r="AP31" s="65"/>
      <c r="AQ31" s="65"/>
      <c r="AR31" s="65"/>
      <c r="AS31" s="23"/>
    </row>
    <row r="32" spans="2:45" x14ac:dyDescent="0.3">
      <c r="M32" s="83"/>
      <c r="N32" s="84"/>
      <c r="O32" s="559"/>
      <c r="P32" s="58">
        <f t="shared" si="3"/>
        <v>43498</v>
      </c>
      <c r="Q32" s="561"/>
      <c r="R32" s="561"/>
      <c r="S32" s="425"/>
      <c r="T32" s="561"/>
      <c r="U32" s="561"/>
      <c r="V32" s="65"/>
      <c r="W32" s="561"/>
      <c r="X32" s="561"/>
      <c r="Y32" s="65"/>
      <c r="Z32" s="560"/>
      <c r="AA32" s="560"/>
      <c r="AB32" s="65"/>
      <c r="AC32" s="65"/>
      <c r="AD32" s="65"/>
      <c r="AE32" s="65"/>
      <c r="AF32" s="65"/>
      <c r="AG32" s="65"/>
      <c r="AH32" s="65"/>
      <c r="AI32" s="65"/>
      <c r="AJ32" s="65"/>
      <c r="AK32" s="65"/>
      <c r="AL32" s="65"/>
      <c r="AM32" s="65"/>
      <c r="AN32" s="65"/>
      <c r="AO32" s="65"/>
      <c r="AP32" s="65"/>
      <c r="AQ32" s="65"/>
      <c r="AR32" s="65"/>
      <c r="AS32" s="23"/>
    </row>
    <row r="33" spans="13:45" x14ac:dyDescent="0.3">
      <c r="M33" s="83"/>
      <c r="N33" s="84"/>
      <c r="O33" s="559"/>
      <c r="P33" s="58">
        <f t="shared" si="3"/>
        <v>43529</v>
      </c>
      <c r="Q33" s="561"/>
      <c r="R33" s="561"/>
      <c r="S33" s="425"/>
      <c r="T33" s="561"/>
      <c r="U33" s="561"/>
      <c r="V33" s="65"/>
      <c r="W33" s="561"/>
      <c r="X33" s="561"/>
      <c r="Y33" s="65"/>
      <c r="Z33" s="561"/>
      <c r="AA33" s="561"/>
      <c r="AB33" s="65"/>
      <c r="AC33" s="560"/>
      <c r="AD33" s="560"/>
      <c r="AE33" s="65"/>
      <c r="AF33" s="65"/>
      <c r="AG33" s="65"/>
      <c r="AH33" s="65"/>
      <c r="AI33" s="65"/>
      <c r="AJ33" s="65"/>
      <c r="AK33" s="65"/>
      <c r="AL33" s="65"/>
      <c r="AM33" s="65"/>
      <c r="AN33" s="65"/>
      <c r="AO33" s="65"/>
      <c r="AP33" s="65"/>
      <c r="AQ33" s="65"/>
      <c r="AR33" s="65"/>
      <c r="AS33" s="23"/>
    </row>
    <row r="34" spans="13:45" x14ac:dyDescent="0.3">
      <c r="M34" s="83"/>
      <c r="N34" s="84"/>
      <c r="O34" s="559"/>
      <c r="P34" s="58">
        <f t="shared" si="3"/>
        <v>43560</v>
      </c>
      <c r="Q34" s="561"/>
      <c r="R34" s="561"/>
      <c r="S34" s="425"/>
      <c r="T34" s="561"/>
      <c r="U34" s="561"/>
      <c r="V34" s="65"/>
      <c r="W34" s="561"/>
      <c r="X34" s="561"/>
      <c r="Y34" s="65"/>
      <c r="Z34" s="561"/>
      <c r="AA34" s="561"/>
      <c r="AB34" s="65"/>
      <c r="AC34" s="561"/>
      <c r="AD34" s="561"/>
      <c r="AE34" s="560"/>
      <c r="AF34" s="560"/>
      <c r="AG34" s="65"/>
      <c r="AH34" s="65"/>
      <c r="AI34" s="65"/>
      <c r="AJ34" s="65"/>
      <c r="AK34" s="65"/>
      <c r="AL34" s="65"/>
      <c r="AM34" s="65"/>
      <c r="AN34" s="65"/>
      <c r="AO34" s="65"/>
      <c r="AP34" s="65"/>
      <c r="AQ34" s="65"/>
      <c r="AR34" s="65"/>
      <c r="AS34" s="23"/>
    </row>
    <row r="35" spans="13:45" x14ac:dyDescent="0.3">
      <c r="M35" s="83"/>
      <c r="N35" s="84"/>
      <c r="O35" s="559"/>
      <c r="P35" s="58">
        <f t="shared" si="3"/>
        <v>43591</v>
      </c>
      <c r="Q35" s="561"/>
      <c r="R35" s="561"/>
      <c r="S35" s="425"/>
      <c r="T35" s="561"/>
      <c r="U35" s="561"/>
      <c r="V35" s="65"/>
      <c r="W35" s="561"/>
      <c r="X35" s="561"/>
      <c r="Y35" s="65"/>
      <c r="Z35" s="561"/>
      <c r="AA35" s="561"/>
      <c r="AB35" s="65"/>
      <c r="AC35" s="561"/>
      <c r="AD35" s="561"/>
      <c r="AE35" s="561"/>
      <c r="AF35" s="561"/>
      <c r="AG35" s="560"/>
      <c r="AH35" s="560"/>
      <c r="AI35" s="65"/>
      <c r="AJ35" s="65"/>
      <c r="AK35" s="65"/>
      <c r="AL35" s="65"/>
      <c r="AM35" s="65"/>
      <c r="AN35" s="65"/>
      <c r="AO35" s="65"/>
      <c r="AP35" s="65"/>
      <c r="AQ35" s="65"/>
      <c r="AR35" s="65"/>
      <c r="AS35" s="23"/>
    </row>
    <row r="36" spans="13:45" x14ac:dyDescent="0.3">
      <c r="M36" s="83"/>
      <c r="N36" s="84"/>
      <c r="O36" s="559"/>
      <c r="P36" s="58">
        <f t="shared" si="3"/>
        <v>43622</v>
      </c>
      <c r="Q36" s="562"/>
      <c r="R36" s="562"/>
      <c r="S36" s="425"/>
      <c r="T36" s="561"/>
      <c r="U36" s="561"/>
      <c r="V36" s="65"/>
      <c r="W36" s="561"/>
      <c r="X36" s="561"/>
      <c r="Y36" s="65"/>
      <c r="Z36" s="561"/>
      <c r="AA36" s="561"/>
      <c r="AB36" s="65"/>
      <c r="AC36" s="561"/>
      <c r="AD36" s="561"/>
      <c r="AE36" s="561"/>
      <c r="AF36" s="561"/>
      <c r="AG36" s="563"/>
      <c r="AH36" s="563"/>
      <c r="AI36" s="560"/>
      <c r="AJ36" s="560"/>
      <c r="AK36" s="65"/>
      <c r="AL36" s="65"/>
      <c r="AM36" s="65"/>
      <c r="AN36" s="65"/>
      <c r="AO36" s="65"/>
      <c r="AP36" s="65"/>
      <c r="AQ36" s="65"/>
      <c r="AR36" s="65"/>
      <c r="AS36" s="23"/>
    </row>
    <row r="37" spans="13:45" x14ac:dyDescent="0.3">
      <c r="M37" s="83"/>
      <c r="N37" s="84"/>
      <c r="O37" s="559"/>
      <c r="P37" s="58">
        <f t="shared" si="3"/>
        <v>43653</v>
      </c>
      <c r="Q37" s="13"/>
      <c r="R37" s="13"/>
      <c r="S37" s="66">
        <f>(Q37-R37)*0.1</f>
        <v>0</v>
      </c>
      <c r="T37" s="562"/>
      <c r="U37" s="562"/>
      <c r="V37" s="65"/>
      <c r="W37" s="561"/>
      <c r="X37" s="561"/>
      <c r="Y37" s="65"/>
      <c r="Z37" s="561"/>
      <c r="AA37" s="561"/>
      <c r="AB37" s="65"/>
      <c r="AC37" s="561"/>
      <c r="AD37" s="561"/>
      <c r="AE37" s="561"/>
      <c r="AF37" s="561"/>
      <c r="AG37" s="563"/>
      <c r="AH37" s="563"/>
      <c r="AI37" s="563"/>
      <c r="AJ37" s="563"/>
      <c r="AK37" s="560"/>
      <c r="AL37" s="560"/>
      <c r="AM37" s="65"/>
      <c r="AN37" s="65"/>
      <c r="AO37" s="65"/>
      <c r="AP37" s="65"/>
      <c r="AQ37" s="65"/>
      <c r="AR37" s="65"/>
      <c r="AS37" s="23"/>
    </row>
    <row r="38" spans="13:45" x14ac:dyDescent="0.3">
      <c r="M38" s="83"/>
      <c r="N38" s="87"/>
      <c r="O38" s="559"/>
      <c r="P38" s="58">
        <f t="shared" si="3"/>
        <v>43684</v>
      </c>
      <c r="Q38" s="13"/>
      <c r="R38" s="13"/>
      <c r="S38" s="66">
        <f>(Q38-R38)*0.2</f>
        <v>0</v>
      </c>
      <c r="T38" s="13"/>
      <c r="U38" s="13"/>
      <c r="V38" s="66">
        <f>(T38-U38)*0.1</f>
        <v>0</v>
      </c>
      <c r="W38" s="562"/>
      <c r="X38" s="562"/>
      <c r="Y38" s="65"/>
      <c r="Z38" s="561"/>
      <c r="AA38" s="561"/>
      <c r="AB38" s="65"/>
      <c r="AC38" s="561"/>
      <c r="AD38" s="561"/>
      <c r="AE38" s="561"/>
      <c r="AF38" s="561"/>
      <c r="AG38" s="563"/>
      <c r="AH38" s="563"/>
      <c r="AI38" s="563"/>
      <c r="AJ38" s="563"/>
      <c r="AK38" s="563"/>
      <c r="AL38" s="563"/>
      <c r="AM38" s="560"/>
      <c r="AN38" s="560"/>
      <c r="AO38" s="65"/>
      <c r="AP38" s="65"/>
      <c r="AQ38" s="65"/>
      <c r="AR38" s="65"/>
      <c r="AS38" s="23"/>
    </row>
    <row r="39" spans="13:45" x14ac:dyDescent="0.3">
      <c r="M39" s="83"/>
      <c r="N39" s="22"/>
      <c r="O39" s="559"/>
      <c r="P39" s="58">
        <f t="shared" si="3"/>
        <v>43715</v>
      </c>
      <c r="Q39" s="13"/>
      <c r="R39" s="13"/>
      <c r="S39" s="66">
        <f>(Q39-R39)*0.3</f>
        <v>0</v>
      </c>
      <c r="T39" s="13"/>
      <c r="U39" s="13"/>
      <c r="V39" s="66">
        <f>(T39-U39)*0.2</f>
        <v>0</v>
      </c>
      <c r="W39" s="13"/>
      <c r="X39" s="13"/>
      <c r="Y39" s="66">
        <f>(W39-X39)*0.1</f>
        <v>0</v>
      </c>
      <c r="Z39" s="562"/>
      <c r="AA39" s="562"/>
      <c r="AB39" s="65"/>
      <c r="AC39" s="561"/>
      <c r="AD39" s="561"/>
      <c r="AE39" s="561"/>
      <c r="AF39" s="561"/>
      <c r="AG39" s="563"/>
      <c r="AH39" s="563"/>
      <c r="AI39" s="563"/>
      <c r="AJ39" s="563"/>
      <c r="AK39" s="563"/>
      <c r="AL39" s="563"/>
      <c r="AM39" s="563"/>
      <c r="AN39" s="563"/>
      <c r="AO39" s="560"/>
      <c r="AP39" s="560"/>
      <c r="AQ39" s="65"/>
      <c r="AR39" s="65"/>
      <c r="AS39" s="23"/>
    </row>
    <row r="40" spans="13:45" x14ac:dyDescent="0.3">
      <c r="M40" s="83"/>
      <c r="N40" s="84"/>
      <c r="O40" s="559"/>
      <c r="P40" s="58">
        <f t="shared" si="3"/>
        <v>43746</v>
      </c>
      <c r="Q40" s="13"/>
      <c r="R40" s="13"/>
      <c r="S40" s="66">
        <f>(Q40-R40)*0.4</f>
        <v>0</v>
      </c>
      <c r="T40" s="13"/>
      <c r="U40" s="13"/>
      <c r="V40" s="66">
        <f>(T40-U40)*0.3</f>
        <v>0</v>
      </c>
      <c r="W40" s="13"/>
      <c r="X40" s="13"/>
      <c r="Y40" s="66">
        <f>(W40-X40)*0.2</f>
        <v>0</v>
      </c>
      <c r="Z40" s="13"/>
      <c r="AA40" s="13"/>
      <c r="AB40" s="66">
        <f>(Z40-AA40)*0.1</f>
        <v>0</v>
      </c>
      <c r="AC40" s="562"/>
      <c r="AD40" s="562"/>
      <c r="AE40" s="562"/>
      <c r="AF40" s="562"/>
      <c r="AG40" s="564"/>
      <c r="AH40" s="564"/>
      <c r="AI40" s="564"/>
      <c r="AJ40" s="564"/>
      <c r="AK40" s="564"/>
      <c r="AL40" s="564"/>
      <c r="AM40" s="564"/>
      <c r="AN40" s="564"/>
      <c r="AO40" s="564"/>
      <c r="AP40" s="564"/>
      <c r="AQ40" s="421"/>
      <c r="AR40" s="421"/>
      <c r="AS40" s="23"/>
    </row>
    <row r="41" spans="13:45" x14ac:dyDescent="0.3">
      <c r="M41" s="83"/>
      <c r="N41" s="84"/>
      <c r="O41" s="20"/>
      <c r="P41" s="74" t="s">
        <v>85</v>
      </c>
      <c r="Q41" s="75">
        <f t="shared" ref="Q41:AD41" si="4">SUM(Q29:Q40)</f>
        <v>0</v>
      </c>
      <c r="R41" s="75">
        <f t="shared" si="4"/>
        <v>0</v>
      </c>
      <c r="S41" s="88">
        <f t="shared" si="4"/>
        <v>0</v>
      </c>
      <c r="T41" s="75">
        <f t="shared" si="4"/>
        <v>0</v>
      </c>
      <c r="U41" s="75">
        <f t="shared" si="4"/>
        <v>0</v>
      </c>
      <c r="V41" s="88">
        <f t="shared" si="4"/>
        <v>0</v>
      </c>
      <c r="W41" s="75">
        <f t="shared" si="4"/>
        <v>0</v>
      </c>
      <c r="X41" s="75">
        <f t="shared" si="4"/>
        <v>0</v>
      </c>
      <c r="Y41" s="88">
        <f t="shared" si="4"/>
        <v>0</v>
      </c>
      <c r="Z41" s="75">
        <f t="shared" si="4"/>
        <v>0</v>
      </c>
      <c r="AA41" s="75">
        <f t="shared" si="4"/>
        <v>0</v>
      </c>
      <c r="AB41" s="88">
        <f t="shared" si="4"/>
        <v>0</v>
      </c>
      <c r="AC41" s="75">
        <f t="shared" si="4"/>
        <v>0</v>
      </c>
      <c r="AD41" s="75">
        <f t="shared" si="4"/>
        <v>0</v>
      </c>
      <c r="AE41" s="75">
        <f t="shared" ref="AE41:AR41" si="5">SUM(AE29:AE40)</f>
        <v>0</v>
      </c>
      <c r="AF41" s="75">
        <f t="shared" si="5"/>
        <v>0</v>
      </c>
      <c r="AG41" s="75">
        <f t="shared" si="5"/>
        <v>0</v>
      </c>
      <c r="AH41" s="75">
        <f t="shared" si="5"/>
        <v>0</v>
      </c>
      <c r="AI41" s="75">
        <f t="shared" si="5"/>
        <v>0</v>
      </c>
      <c r="AJ41" s="75">
        <f t="shared" si="5"/>
        <v>0</v>
      </c>
      <c r="AK41" s="75">
        <f t="shared" si="5"/>
        <v>0</v>
      </c>
      <c r="AL41" s="75">
        <f t="shared" si="5"/>
        <v>0</v>
      </c>
      <c r="AM41" s="75">
        <f t="shared" si="5"/>
        <v>0</v>
      </c>
      <c r="AN41" s="75">
        <f t="shared" si="5"/>
        <v>0</v>
      </c>
      <c r="AO41" s="75">
        <f t="shared" si="5"/>
        <v>0</v>
      </c>
      <c r="AP41" s="75">
        <f t="shared" si="5"/>
        <v>0</v>
      </c>
      <c r="AQ41" s="75">
        <f t="shared" si="5"/>
        <v>0</v>
      </c>
      <c r="AR41" s="75">
        <f t="shared" si="5"/>
        <v>0</v>
      </c>
      <c r="AS41" s="23"/>
    </row>
    <row r="42" spans="13:45" x14ac:dyDescent="0.3">
      <c r="M42" s="86"/>
      <c r="N42" s="22"/>
      <c r="O42" s="20"/>
      <c r="P42" s="20"/>
      <c r="Q42" s="20"/>
      <c r="R42" s="20"/>
      <c r="S42" s="77"/>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3"/>
    </row>
    <row r="43" spans="13:45" x14ac:dyDescent="0.3">
      <c r="M43" s="20"/>
      <c r="N43" s="90"/>
      <c r="O43" s="89"/>
      <c r="P43" s="20"/>
      <c r="Q43" s="91"/>
      <c r="R43" s="20" t="s">
        <v>199</v>
      </c>
      <c r="S43" s="92"/>
      <c r="T43" s="48"/>
      <c r="U43" s="48"/>
      <c r="V43" s="48"/>
      <c r="W43" s="48"/>
      <c r="X43" s="48"/>
      <c r="Y43" s="48"/>
      <c r="Z43" s="48"/>
      <c r="AA43" s="48"/>
      <c r="AB43" s="48"/>
      <c r="AC43" s="20"/>
      <c r="AD43" s="20"/>
      <c r="AE43" s="20"/>
      <c r="AF43" s="20"/>
      <c r="AG43" s="20"/>
      <c r="AH43" s="20"/>
      <c r="AI43" s="20"/>
      <c r="AJ43" s="20"/>
      <c r="AK43" s="20"/>
      <c r="AL43" s="20"/>
      <c r="AM43" s="20"/>
      <c r="AN43" s="20"/>
      <c r="AO43" s="20"/>
      <c r="AP43" s="20"/>
      <c r="AQ43" s="20"/>
      <c r="AR43" s="20"/>
      <c r="AS43" s="23"/>
    </row>
    <row r="44" spans="13:45" x14ac:dyDescent="0.3">
      <c r="M44" s="20"/>
      <c r="N44" s="90"/>
      <c r="O44" s="89"/>
      <c r="P44" s="20"/>
      <c r="Q44" s="297"/>
      <c r="R44" s="20" t="s">
        <v>200</v>
      </c>
      <c r="S44" s="92"/>
      <c r="T44" s="48"/>
      <c r="U44" s="48"/>
      <c r="V44" s="48"/>
      <c r="W44" s="48"/>
      <c r="X44" s="48"/>
      <c r="Y44" s="48"/>
      <c r="Z44" s="48"/>
      <c r="AA44" s="48"/>
      <c r="AB44" s="48"/>
      <c r="AC44" s="20"/>
      <c r="AD44" s="20"/>
      <c r="AE44" s="20"/>
      <c r="AF44" s="20"/>
      <c r="AG44" s="20"/>
      <c r="AH44" s="20"/>
      <c r="AI44" s="20"/>
      <c r="AJ44" s="20"/>
      <c r="AK44" s="20"/>
      <c r="AL44" s="20"/>
      <c r="AM44" s="20"/>
      <c r="AN44" s="20"/>
      <c r="AO44" s="20"/>
      <c r="AP44" s="20"/>
      <c r="AQ44" s="20"/>
      <c r="AR44" s="20"/>
      <c r="AS44" s="23"/>
    </row>
    <row r="45" spans="13:45" ht="15" thickBot="1" x14ac:dyDescent="0.35">
      <c r="M45" s="83"/>
      <c r="N45" s="82"/>
      <c r="O45" s="27"/>
      <c r="P45" s="27"/>
      <c r="Q45" s="298"/>
      <c r="R45" s="27"/>
      <c r="S45" s="93"/>
      <c r="T45" s="94"/>
      <c r="U45" s="94"/>
      <c r="V45" s="94"/>
      <c r="W45" s="94"/>
      <c r="X45" s="94"/>
      <c r="Y45" s="94"/>
      <c r="Z45" s="94"/>
      <c r="AA45" s="94"/>
      <c r="AB45" s="94"/>
      <c r="AC45" s="27"/>
      <c r="AD45" s="27"/>
      <c r="AE45" s="27"/>
      <c r="AF45" s="27"/>
      <c r="AG45" s="27"/>
      <c r="AH45" s="27"/>
      <c r="AI45" s="27"/>
      <c r="AJ45" s="27"/>
      <c r="AK45" s="27"/>
      <c r="AL45" s="27"/>
      <c r="AM45" s="27"/>
      <c r="AN45" s="27"/>
      <c r="AO45" s="27"/>
      <c r="AP45" s="27"/>
      <c r="AQ45" s="27"/>
      <c r="AR45" s="27"/>
      <c r="AS45" s="28"/>
    </row>
    <row r="46" spans="13:45" x14ac:dyDescent="0.3">
      <c r="M46" s="83"/>
    </row>
    <row r="47" spans="13:45" x14ac:dyDescent="0.3">
      <c r="M47" s="20"/>
      <c r="Q47" s="85" t="s">
        <v>212</v>
      </c>
    </row>
    <row r="48" spans="13:45" x14ac:dyDescent="0.3">
      <c r="P48" s="32"/>
      <c r="Q48" s="568" t="s">
        <v>112</v>
      </c>
      <c r="R48" s="569"/>
      <c r="S48" s="569"/>
      <c r="T48" s="569"/>
      <c r="U48" s="569"/>
      <c r="V48" s="569"/>
      <c r="W48" s="569"/>
      <c r="X48" s="569"/>
      <c r="Y48" s="569"/>
      <c r="Z48" s="569"/>
      <c r="AA48" s="569"/>
      <c r="AB48" s="570"/>
      <c r="AC48" s="570"/>
      <c r="AD48" s="570"/>
      <c r="AE48" s="545"/>
      <c r="AF48" s="545"/>
      <c r="AG48" s="545"/>
      <c r="AH48" s="545"/>
    </row>
    <row r="49" spans="14:34" x14ac:dyDescent="0.3">
      <c r="P49" s="571" t="s">
        <v>173</v>
      </c>
      <c r="Q49" s="573" t="s">
        <v>159</v>
      </c>
      <c r="R49" s="451"/>
      <c r="S49" s="451"/>
      <c r="T49" s="451"/>
      <c r="U49" s="451"/>
      <c r="V49" s="451"/>
      <c r="W49" s="451"/>
      <c r="X49" s="451"/>
      <c r="Y49" s="451"/>
      <c r="Z49" s="451"/>
      <c r="AA49" s="451"/>
      <c r="AB49" s="574"/>
      <c r="AC49" s="574"/>
      <c r="AD49" s="574"/>
      <c r="AE49" s="574"/>
      <c r="AF49" s="574"/>
      <c r="AG49" s="574"/>
      <c r="AH49" s="575"/>
    </row>
    <row r="50" spans="14:34" x14ac:dyDescent="0.3">
      <c r="P50" s="572"/>
      <c r="Q50" s="576" t="s">
        <v>178</v>
      </c>
      <c r="R50" s="457"/>
      <c r="S50" s="457"/>
      <c r="T50" s="457"/>
      <c r="U50" s="457"/>
      <c r="V50" s="457"/>
      <c r="W50" s="457"/>
      <c r="X50" s="457"/>
      <c r="Y50" s="457"/>
      <c r="Z50" s="457"/>
      <c r="AA50" s="457"/>
      <c r="AB50" s="577"/>
      <c r="AC50" s="577"/>
      <c r="AD50" s="577"/>
      <c r="AE50" s="577"/>
      <c r="AF50" s="577"/>
      <c r="AG50" s="577"/>
      <c r="AH50" s="578"/>
    </row>
    <row r="51" spans="14:34" x14ac:dyDescent="0.3">
      <c r="P51" s="571" t="s">
        <v>174</v>
      </c>
      <c r="Q51" s="588" t="s">
        <v>286</v>
      </c>
      <c r="R51" s="589"/>
      <c r="S51" s="589"/>
      <c r="T51" s="589"/>
      <c r="U51" s="589"/>
      <c r="V51" s="589"/>
      <c r="W51" s="589"/>
      <c r="X51" s="589"/>
      <c r="Y51" s="589"/>
      <c r="Z51" s="589"/>
      <c r="AA51" s="589"/>
      <c r="AB51" s="590"/>
      <c r="AC51" s="590"/>
      <c r="AD51" s="590"/>
      <c r="AE51" s="591"/>
      <c r="AF51" s="591"/>
      <c r="AG51" s="591"/>
      <c r="AH51" s="592"/>
    </row>
    <row r="52" spans="14:34" x14ac:dyDescent="0.3">
      <c r="P52" s="572"/>
      <c r="Q52" s="593"/>
      <c r="R52" s="594"/>
      <c r="S52" s="594"/>
      <c r="T52" s="594"/>
      <c r="U52" s="594"/>
      <c r="V52" s="594"/>
      <c r="W52" s="594"/>
      <c r="X52" s="594"/>
      <c r="Y52" s="594"/>
      <c r="Z52" s="594"/>
      <c r="AA52" s="594"/>
      <c r="AB52" s="594"/>
      <c r="AC52" s="594"/>
      <c r="AD52" s="594"/>
      <c r="AE52" s="577"/>
      <c r="AF52" s="577"/>
      <c r="AG52" s="577"/>
      <c r="AH52" s="578"/>
    </row>
    <row r="53" spans="14:34" x14ac:dyDescent="0.3">
      <c r="P53" s="595" t="s">
        <v>170</v>
      </c>
      <c r="Q53" s="518" t="s">
        <v>172</v>
      </c>
      <c r="R53" s="462"/>
      <c r="S53" s="462"/>
      <c r="T53" s="462"/>
      <c r="U53" s="462"/>
      <c r="V53" s="462"/>
      <c r="W53" s="462"/>
      <c r="X53" s="462"/>
      <c r="Y53" s="462"/>
      <c r="Z53" s="451"/>
      <c r="AA53" s="451"/>
      <c r="AB53" s="451"/>
      <c r="AC53" s="451"/>
      <c r="AD53" s="451"/>
      <c r="AE53" s="574"/>
      <c r="AF53" s="574"/>
      <c r="AG53" s="574"/>
      <c r="AH53" s="575"/>
    </row>
    <row r="54" spans="14:34" x14ac:dyDescent="0.3">
      <c r="P54" s="596"/>
      <c r="Q54" s="597"/>
      <c r="R54" s="598"/>
      <c r="S54" s="598"/>
      <c r="T54" s="598"/>
      <c r="U54" s="598"/>
      <c r="V54" s="598"/>
      <c r="W54" s="598"/>
      <c r="X54" s="598"/>
      <c r="Y54" s="598"/>
      <c r="Z54" s="598"/>
      <c r="AA54" s="598"/>
      <c r="AB54" s="598"/>
      <c r="AC54" s="598"/>
      <c r="AD54" s="598"/>
      <c r="AE54" s="598"/>
      <c r="AF54" s="598"/>
      <c r="AG54" s="598"/>
      <c r="AH54" s="599"/>
    </row>
    <row r="55" spans="14:34" x14ac:dyDescent="0.3">
      <c r="P55" s="595" t="s">
        <v>171</v>
      </c>
      <c r="Q55" s="518" t="s">
        <v>181</v>
      </c>
      <c r="R55" s="462"/>
      <c r="S55" s="462"/>
      <c r="T55" s="462"/>
      <c r="U55" s="462"/>
      <c r="V55" s="462"/>
      <c r="W55" s="462"/>
      <c r="X55" s="462"/>
      <c r="Y55" s="462"/>
      <c r="Z55" s="451"/>
      <c r="AA55" s="451"/>
      <c r="AB55" s="451"/>
      <c r="AC55" s="451"/>
      <c r="AD55" s="451"/>
      <c r="AE55" s="591"/>
      <c r="AF55" s="591"/>
      <c r="AG55" s="591"/>
      <c r="AH55" s="592"/>
    </row>
    <row r="56" spans="14:34" x14ac:dyDescent="0.3">
      <c r="P56" s="596"/>
      <c r="Q56" s="597"/>
      <c r="R56" s="598"/>
      <c r="S56" s="598"/>
      <c r="T56" s="598"/>
      <c r="U56" s="598"/>
      <c r="V56" s="598"/>
      <c r="W56" s="598"/>
      <c r="X56" s="598"/>
      <c r="Y56" s="598"/>
      <c r="Z56" s="598"/>
      <c r="AA56" s="598"/>
      <c r="AB56" s="598"/>
      <c r="AC56" s="598"/>
      <c r="AD56" s="598"/>
      <c r="AE56" s="577"/>
      <c r="AF56" s="577"/>
      <c r="AG56" s="577"/>
      <c r="AH56" s="578"/>
    </row>
    <row r="57" spans="14:34" x14ac:dyDescent="0.3">
      <c r="Q57" s="600" t="s">
        <v>162</v>
      </c>
      <c r="R57" s="600"/>
      <c r="S57" s="600"/>
      <c r="T57" s="600"/>
      <c r="U57" s="600"/>
      <c r="V57" s="600"/>
      <c r="W57" s="600"/>
      <c r="X57" s="600"/>
      <c r="Y57" s="600"/>
      <c r="Z57" s="600"/>
      <c r="AA57" s="600"/>
      <c r="AB57" s="600"/>
      <c r="AC57" s="600"/>
      <c r="AD57" s="600"/>
      <c r="AE57" s="600"/>
      <c r="AF57" s="600"/>
      <c r="AG57" s="600"/>
    </row>
    <row r="58" spans="14:34" ht="26.25" customHeight="1" x14ac:dyDescent="0.3">
      <c r="Q58" s="600" t="s">
        <v>163</v>
      </c>
      <c r="R58" s="600"/>
      <c r="S58" s="600"/>
      <c r="T58" s="600"/>
      <c r="U58" s="600"/>
      <c r="V58" s="600"/>
      <c r="W58" s="600"/>
      <c r="X58" s="600"/>
      <c r="Y58" s="600"/>
      <c r="Z58" s="600"/>
      <c r="AA58" s="600"/>
      <c r="AB58" s="600"/>
      <c r="AC58" s="600"/>
      <c r="AD58" s="600"/>
      <c r="AE58" s="600"/>
      <c r="AF58" s="600"/>
      <c r="AG58" s="600"/>
    </row>
    <row r="60" spans="14:34" x14ac:dyDescent="0.3">
      <c r="N60" s="20"/>
      <c r="O60" s="20"/>
      <c r="P60" s="20"/>
      <c r="Q60" s="20"/>
      <c r="R60" s="20"/>
      <c r="S60" s="77"/>
      <c r="T60" s="20"/>
      <c r="U60" s="20"/>
      <c r="V60" s="20"/>
      <c r="W60" s="20"/>
    </row>
    <row r="61" spans="14:34" ht="18.600000000000001" thickBot="1" x14ac:dyDescent="0.35">
      <c r="N61" s="196" t="s">
        <v>211</v>
      </c>
      <c r="O61" s="20"/>
      <c r="P61" s="20"/>
      <c r="Q61" s="20"/>
      <c r="R61" s="20"/>
      <c r="S61" s="77"/>
      <c r="T61" s="20"/>
      <c r="U61" s="20"/>
      <c r="V61" s="20"/>
      <c r="W61" s="20"/>
    </row>
    <row r="62" spans="14:34" x14ac:dyDescent="0.3">
      <c r="N62" s="36"/>
      <c r="O62" s="44"/>
      <c r="P62" s="44"/>
      <c r="Q62" s="44"/>
      <c r="R62" s="44"/>
      <c r="S62" s="45"/>
      <c r="T62" s="44"/>
      <c r="U62" s="44"/>
      <c r="V62" s="44"/>
      <c r="W62" s="46"/>
    </row>
    <row r="63" spans="14:34" ht="31.2" x14ac:dyDescent="0.3">
      <c r="N63" s="22"/>
      <c r="O63" s="20"/>
      <c r="P63" s="20"/>
      <c r="Q63" s="52" t="s">
        <v>160</v>
      </c>
      <c r="R63" s="52" t="s">
        <v>161</v>
      </c>
      <c r="S63" s="53" t="s">
        <v>107</v>
      </c>
      <c r="T63" s="52" t="s">
        <v>168</v>
      </c>
      <c r="U63" s="52" t="s">
        <v>169</v>
      </c>
      <c r="V63" s="53" t="s">
        <v>166</v>
      </c>
      <c r="W63" s="23"/>
    </row>
    <row r="64" spans="14:34" ht="21.75" customHeight="1" x14ac:dyDescent="0.3">
      <c r="N64" s="22"/>
      <c r="O64" s="579" t="s">
        <v>213</v>
      </c>
      <c r="P64" s="176" t="s">
        <v>220</v>
      </c>
      <c r="Q64" s="421"/>
      <c r="R64" s="421"/>
      <c r="S64" s="178"/>
      <c r="T64" s="421"/>
      <c r="U64" s="421"/>
      <c r="V64" s="329"/>
      <c r="W64" s="23"/>
    </row>
    <row r="65" spans="14:34" ht="21.75" customHeight="1" x14ac:dyDescent="0.3">
      <c r="N65" s="22"/>
      <c r="O65" s="580"/>
      <c r="P65" s="170" t="s">
        <v>214</v>
      </c>
      <c r="Q65" s="13"/>
      <c r="R65" s="13"/>
      <c r="S65" s="299">
        <f>(Q65-R65)*0.1</f>
        <v>0</v>
      </c>
      <c r="T65" s="13"/>
      <c r="U65" s="13"/>
      <c r="V65" s="299">
        <f>(T65-U65)*0.1</f>
        <v>0</v>
      </c>
      <c r="W65" s="23"/>
    </row>
    <row r="66" spans="14:34" ht="21.75" customHeight="1" x14ac:dyDescent="0.3">
      <c r="N66" s="22"/>
      <c r="O66" s="580"/>
      <c r="P66" s="170" t="s">
        <v>215</v>
      </c>
      <c r="Q66" s="13"/>
      <c r="R66" s="13"/>
      <c r="S66" s="299">
        <f>(Q66-R66)*0.2</f>
        <v>0</v>
      </c>
      <c r="T66" s="13"/>
      <c r="U66" s="13"/>
      <c r="V66" s="299">
        <f>(T66-U66)*0.2</f>
        <v>0</v>
      </c>
      <c r="W66" s="23"/>
    </row>
    <row r="67" spans="14:34" ht="21.75" customHeight="1" x14ac:dyDescent="0.3">
      <c r="N67" s="22"/>
      <c r="O67" s="580"/>
      <c r="P67" s="170" t="s">
        <v>216</v>
      </c>
      <c r="Q67" s="13"/>
      <c r="R67" s="13"/>
      <c r="S67" s="299">
        <f>(Q67-R67)*0.3</f>
        <v>0</v>
      </c>
      <c r="T67" s="13"/>
      <c r="U67" s="13"/>
      <c r="V67" s="299">
        <f>(T67-U67)*0.3</f>
        <v>0</v>
      </c>
      <c r="W67" s="23"/>
    </row>
    <row r="68" spans="14:34" ht="21.75" customHeight="1" x14ac:dyDescent="0.3">
      <c r="N68" s="22"/>
      <c r="O68" s="580"/>
      <c r="P68" s="170" t="s">
        <v>217</v>
      </c>
      <c r="Q68" s="13"/>
      <c r="R68" s="13"/>
      <c r="S68" s="299">
        <f>(Q68-R68)*0.4</f>
        <v>0</v>
      </c>
      <c r="T68" s="13"/>
      <c r="U68" s="13"/>
      <c r="V68" s="299">
        <f>(T68-U68)*0.4</f>
        <v>0</v>
      </c>
      <c r="W68" s="23"/>
    </row>
    <row r="69" spans="14:34" ht="21.75" customHeight="1" x14ac:dyDescent="0.3">
      <c r="N69" s="22"/>
      <c r="O69" s="580"/>
      <c r="P69" s="170" t="s">
        <v>218</v>
      </c>
      <c r="Q69" s="13"/>
      <c r="R69" s="13"/>
      <c r="S69" s="299">
        <f>(Q69-R69)*0.5</f>
        <v>0</v>
      </c>
      <c r="T69" s="13"/>
      <c r="U69" s="13"/>
      <c r="V69" s="299">
        <f>(T69-U69)*0.5</f>
        <v>0</v>
      </c>
      <c r="W69" s="23"/>
    </row>
    <row r="70" spans="14:34" x14ac:dyDescent="0.3">
      <c r="N70" s="22"/>
      <c r="O70" s="20"/>
      <c r="P70" s="171" t="s">
        <v>85</v>
      </c>
      <c r="Q70" s="177">
        <f>SUM(Q64:Q69)</f>
        <v>0</v>
      </c>
      <c r="R70" s="177">
        <f>SUM(R64:R69)</f>
        <v>0</v>
      </c>
      <c r="S70" s="301">
        <f>SUM(S65:S69)</f>
        <v>0</v>
      </c>
      <c r="T70" s="177">
        <f>SUM(T64:T69)</f>
        <v>0</v>
      </c>
      <c r="U70" s="177">
        <f>SUM(U64:U69)</f>
        <v>0</v>
      </c>
      <c r="V70" s="301">
        <f>SUM(V65:V69)</f>
        <v>0</v>
      </c>
      <c r="W70" s="23"/>
    </row>
    <row r="71" spans="14:34" ht="15" thickBot="1" x14ac:dyDescent="0.35">
      <c r="N71" s="82"/>
      <c r="O71" s="27"/>
      <c r="P71" s="27"/>
      <c r="Q71" s="27"/>
      <c r="R71" s="27"/>
      <c r="S71" s="172"/>
      <c r="T71" s="27"/>
      <c r="U71" s="27"/>
      <c r="V71" s="27"/>
      <c r="W71" s="28"/>
    </row>
    <row r="73" spans="14:34" x14ac:dyDescent="0.3">
      <c r="Q73" s="85" t="s">
        <v>219</v>
      </c>
    </row>
    <row r="74" spans="14:34" x14ac:dyDescent="0.3">
      <c r="P74" s="581" t="s">
        <v>213</v>
      </c>
      <c r="Q74" s="568" t="s">
        <v>221</v>
      </c>
      <c r="R74" s="582"/>
      <c r="S74" s="582"/>
      <c r="T74" s="582"/>
      <c r="U74" s="582"/>
      <c r="V74" s="582"/>
      <c r="W74" s="582"/>
      <c r="X74" s="582"/>
      <c r="Y74" s="582"/>
      <c r="Z74" s="582"/>
      <c r="AA74" s="582"/>
      <c r="AB74" s="582"/>
      <c r="AC74" s="582"/>
      <c r="AD74" s="582"/>
      <c r="AE74" s="582"/>
      <c r="AF74" s="582"/>
      <c r="AG74" s="582"/>
      <c r="AH74" s="582"/>
    </row>
    <row r="75" spans="14:34" x14ac:dyDescent="0.3">
      <c r="P75" s="581"/>
      <c r="Q75" s="568"/>
      <c r="R75" s="582"/>
      <c r="S75" s="582"/>
      <c r="T75" s="582"/>
      <c r="U75" s="582"/>
      <c r="V75" s="582"/>
      <c r="W75" s="582"/>
      <c r="X75" s="582"/>
      <c r="Y75" s="582"/>
      <c r="Z75" s="582"/>
      <c r="AA75" s="582"/>
      <c r="AB75" s="582"/>
      <c r="AC75" s="582"/>
      <c r="AD75" s="582"/>
      <c r="AE75" s="582"/>
      <c r="AF75" s="582"/>
      <c r="AG75" s="582"/>
      <c r="AH75" s="582"/>
    </row>
    <row r="76" spans="14:34" x14ac:dyDescent="0.3">
      <c r="P76" s="581"/>
      <c r="Q76" s="582"/>
      <c r="R76" s="582"/>
      <c r="S76" s="582"/>
      <c r="T76" s="582"/>
      <c r="U76" s="582"/>
      <c r="V76" s="582"/>
      <c r="W76" s="582"/>
      <c r="X76" s="582"/>
      <c r="Y76" s="582"/>
      <c r="Z76" s="582"/>
      <c r="AA76" s="582"/>
      <c r="AB76" s="582"/>
      <c r="AC76" s="582"/>
      <c r="AD76" s="582"/>
      <c r="AE76" s="582"/>
      <c r="AF76" s="582"/>
      <c r="AG76" s="582"/>
      <c r="AH76" s="582"/>
    </row>
    <row r="77" spans="14:34" x14ac:dyDescent="0.3">
      <c r="P77" s="583" t="s">
        <v>173</v>
      </c>
      <c r="Q77" s="584" t="s">
        <v>159</v>
      </c>
      <c r="R77" s="585"/>
      <c r="S77" s="585"/>
      <c r="T77" s="585"/>
      <c r="U77" s="585"/>
      <c r="V77" s="585"/>
      <c r="W77" s="585"/>
      <c r="X77" s="585"/>
      <c r="Y77" s="585"/>
      <c r="Z77" s="585"/>
      <c r="AA77" s="585"/>
      <c r="AB77" s="586"/>
      <c r="AC77" s="586"/>
      <c r="AD77" s="586"/>
      <c r="AE77" s="586"/>
      <c r="AF77" s="586"/>
      <c r="AG77" s="586"/>
      <c r="AH77" s="587"/>
    </row>
    <row r="78" spans="14:34" x14ac:dyDescent="0.3">
      <c r="P78" s="572"/>
      <c r="Q78" s="576" t="s">
        <v>178</v>
      </c>
      <c r="R78" s="457"/>
      <c r="S78" s="457"/>
      <c r="T78" s="457"/>
      <c r="U78" s="457"/>
      <c r="V78" s="457"/>
      <c r="W78" s="457"/>
      <c r="X78" s="457"/>
      <c r="Y78" s="457"/>
      <c r="Z78" s="457"/>
      <c r="AA78" s="457"/>
      <c r="AB78" s="577"/>
      <c r="AC78" s="577"/>
      <c r="AD78" s="577"/>
      <c r="AE78" s="577"/>
      <c r="AF78" s="577"/>
      <c r="AG78" s="577"/>
      <c r="AH78" s="578"/>
    </row>
    <row r="79" spans="14:34" x14ac:dyDescent="0.3">
      <c r="P79" s="571" t="s">
        <v>174</v>
      </c>
      <c r="Q79" s="588" t="s">
        <v>286</v>
      </c>
      <c r="R79" s="589"/>
      <c r="S79" s="589"/>
      <c r="T79" s="589"/>
      <c r="U79" s="589"/>
      <c r="V79" s="589"/>
      <c r="W79" s="589"/>
      <c r="X79" s="589"/>
      <c r="Y79" s="589"/>
      <c r="Z79" s="589"/>
      <c r="AA79" s="589"/>
      <c r="AB79" s="590"/>
      <c r="AC79" s="590"/>
      <c r="AD79" s="590"/>
      <c r="AE79" s="591"/>
      <c r="AF79" s="591"/>
      <c r="AG79" s="591"/>
      <c r="AH79" s="592"/>
    </row>
    <row r="80" spans="14:34" x14ac:dyDescent="0.3">
      <c r="P80" s="572"/>
      <c r="Q80" s="593"/>
      <c r="R80" s="594"/>
      <c r="S80" s="594"/>
      <c r="T80" s="594"/>
      <c r="U80" s="594"/>
      <c r="V80" s="594"/>
      <c r="W80" s="594"/>
      <c r="X80" s="594"/>
      <c r="Y80" s="594"/>
      <c r="Z80" s="594"/>
      <c r="AA80" s="594"/>
      <c r="AB80" s="594"/>
      <c r="AC80" s="594"/>
      <c r="AD80" s="594"/>
      <c r="AE80" s="577"/>
      <c r="AF80" s="577"/>
      <c r="AG80" s="577"/>
      <c r="AH80" s="578"/>
    </row>
    <row r="81" spans="16:34" x14ac:dyDescent="0.3">
      <c r="P81" s="595" t="s">
        <v>170</v>
      </c>
      <c r="Q81" s="518" t="s">
        <v>172</v>
      </c>
      <c r="R81" s="462"/>
      <c r="S81" s="462"/>
      <c r="T81" s="462"/>
      <c r="U81" s="462"/>
      <c r="V81" s="462"/>
      <c r="W81" s="462"/>
      <c r="X81" s="462"/>
      <c r="Y81" s="462"/>
      <c r="Z81" s="451"/>
      <c r="AA81" s="451"/>
      <c r="AB81" s="451"/>
      <c r="AC81" s="451"/>
      <c r="AD81" s="451"/>
      <c r="AE81" s="574"/>
      <c r="AF81" s="574"/>
      <c r="AG81" s="574"/>
      <c r="AH81" s="575"/>
    </row>
    <row r="82" spans="16:34" x14ac:dyDescent="0.3">
      <c r="P82" s="596"/>
      <c r="Q82" s="597"/>
      <c r="R82" s="598"/>
      <c r="S82" s="598"/>
      <c r="T82" s="598"/>
      <c r="U82" s="598"/>
      <c r="V82" s="598"/>
      <c r="W82" s="598"/>
      <c r="X82" s="598"/>
      <c r="Y82" s="598"/>
      <c r="Z82" s="598"/>
      <c r="AA82" s="598"/>
      <c r="AB82" s="598"/>
      <c r="AC82" s="598"/>
      <c r="AD82" s="598"/>
      <c r="AE82" s="598"/>
      <c r="AF82" s="598"/>
      <c r="AG82" s="598"/>
      <c r="AH82" s="599"/>
    </row>
    <row r="83" spans="16:34" x14ac:dyDescent="0.3">
      <c r="P83" s="595" t="s">
        <v>171</v>
      </c>
      <c r="Q83" s="518" t="s">
        <v>181</v>
      </c>
      <c r="R83" s="462"/>
      <c r="S83" s="462"/>
      <c r="T83" s="462"/>
      <c r="U83" s="462"/>
      <c r="V83" s="462"/>
      <c r="W83" s="462"/>
      <c r="X83" s="462"/>
      <c r="Y83" s="462"/>
      <c r="Z83" s="451"/>
      <c r="AA83" s="451"/>
      <c r="AB83" s="451"/>
      <c r="AC83" s="451"/>
      <c r="AD83" s="451"/>
      <c r="AE83" s="591"/>
      <c r="AF83" s="591"/>
      <c r="AG83" s="591"/>
      <c r="AH83" s="592"/>
    </row>
    <row r="84" spans="16:34" x14ac:dyDescent="0.3">
      <c r="P84" s="596"/>
      <c r="Q84" s="597"/>
      <c r="R84" s="598"/>
      <c r="S84" s="598"/>
      <c r="T84" s="598"/>
      <c r="U84" s="598"/>
      <c r="V84" s="598"/>
      <c r="W84" s="598"/>
      <c r="X84" s="598"/>
      <c r="Y84" s="598"/>
      <c r="Z84" s="598"/>
      <c r="AA84" s="598"/>
      <c r="AB84" s="598"/>
      <c r="AC84" s="598"/>
      <c r="AD84" s="598"/>
      <c r="AE84" s="577"/>
      <c r="AF84" s="577"/>
      <c r="AG84" s="577"/>
      <c r="AH84" s="578"/>
    </row>
    <row r="85" spans="16:34" x14ac:dyDescent="0.3">
      <c r="Q85" s="600"/>
      <c r="R85" s="600"/>
      <c r="S85" s="600"/>
      <c r="T85" s="600"/>
      <c r="U85" s="600"/>
      <c r="V85" s="600"/>
      <c r="W85" s="600"/>
      <c r="X85" s="600"/>
      <c r="Y85" s="600"/>
      <c r="Z85" s="600"/>
      <c r="AA85" s="600"/>
      <c r="AB85" s="600"/>
      <c r="AC85" s="600"/>
      <c r="AD85" s="600"/>
      <c r="AE85" s="600"/>
      <c r="AF85" s="600"/>
      <c r="AG85" s="600"/>
    </row>
    <row r="86" spans="16:34" x14ac:dyDescent="0.3">
      <c r="Q86" s="600"/>
      <c r="R86" s="600"/>
      <c r="S86" s="600"/>
      <c r="T86" s="600"/>
      <c r="U86" s="600"/>
      <c r="V86" s="600"/>
      <c r="W86" s="600"/>
      <c r="X86" s="600"/>
      <c r="Y86" s="600"/>
      <c r="Z86" s="600"/>
      <c r="AA86" s="600"/>
      <c r="AB86" s="600"/>
      <c r="AC86" s="600"/>
      <c r="AD86" s="600"/>
      <c r="AE86" s="600"/>
      <c r="AF86" s="600"/>
      <c r="AG86" s="600"/>
    </row>
  </sheetData>
  <sheetProtection password="B3C1" sheet="1" objects="1" scenarios="1" selectLockedCells="1"/>
  <mergeCells count="119">
    <mergeCell ref="Q85:AG85"/>
    <mergeCell ref="Q86:AG86"/>
    <mergeCell ref="P79:P80"/>
    <mergeCell ref="Q79:AH80"/>
    <mergeCell ref="P81:P82"/>
    <mergeCell ref="Q81:AH82"/>
    <mergeCell ref="P83:P84"/>
    <mergeCell ref="Q83:AH84"/>
    <mergeCell ref="Q57:AG57"/>
    <mergeCell ref="Q58:AG58"/>
    <mergeCell ref="O64:O69"/>
    <mergeCell ref="P74:P76"/>
    <mergeCell ref="Q74:AH76"/>
    <mergeCell ref="P77:P78"/>
    <mergeCell ref="Q77:AH77"/>
    <mergeCell ref="Q78:AH78"/>
    <mergeCell ref="P51:P52"/>
    <mergeCell ref="Q51:AH52"/>
    <mergeCell ref="P53:P54"/>
    <mergeCell ref="Q53:AH54"/>
    <mergeCell ref="P55:P56"/>
    <mergeCell ref="Q55:AH56"/>
    <mergeCell ref="AN38:AN40"/>
    <mergeCell ref="AO39:AO40"/>
    <mergeCell ref="AP39:AP40"/>
    <mergeCell ref="Q48:AH48"/>
    <mergeCell ref="P49:P50"/>
    <mergeCell ref="Q49:AH49"/>
    <mergeCell ref="Q50:AH50"/>
    <mergeCell ref="AH35:AH40"/>
    <mergeCell ref="AI36:AI40"/>
    <mergeCell ref="AJ36:AJ40"/>
    <mergeCell ref="AK37:AK40"/>
    <mergeCell ref="AL37:AL40"/>
    <mergeCell ref="AM38:AM40"/>
    <mergeCell ref="AA32:AA39"/>
    <mergeCell ref="AC33:AC40"/>
    <mergeCell ref="AD33:AD40"/>
    <mergeCell ref="AE34:AE40"/>
    <mergeCell ref="AF34:AF40"/>
    <mergeCell ref="AG35:AG40"/>
    <mergeCell ref="O29:O40"/>
    <mergeCell ref="Q29:Q36"/>
    <mergeCell ref="R29:R36"/>
    <mergeCell ref="T30:T37"/>
    <mergeCell ref="U30:U37"/>
    <mergeCell ref="W31:W38"/>
    <mergeCell ref="X31:X38"/>
    <mergeCell ref="Z32:Z39"/>
    <mergeCell ref="AC27:AD27"/>
    <mergeCell ref="C22:E22"/>
    <mergeCell ref="C23:E23"/>
    <mergeCell ref="C24:E24"/>
    <mergeCell ref="Q25:AR25"/>
    <mergeCell ref="O26:P28"/>
    <mergeCell ref="Q26:AR26"/>
    <mergeCell ref="Q27:S27"/>
    <mergeCell ref="T27:V27"/>
    <mergeCell ref="W27:Y27"/>
    <mergeCell ref="Z27:AB27"/>
    <mergeCell ref="AO27:AP27"/>
    <mergeCell ref="AQ27:AR27"/>
    <mergeCell ref="AE27:AF27"/>
    <mergeCell ref="AG27:AH27"/>
    <mergeCell ref="AI27:AJ27"/>
    <mergeCell ref="AK27:AL27"/>
    <mergeCell ref="AM27:AN27"/>
    <mergeCell ref="AM19:AM21"/>
    <mergeCell ref="AN19:AN21"/>
    <mergeCell ref="C20:E20"/>
    <mergeCell ref="AO20:AO21"/>
    <mergeCell ref="AP20:AP21"/>
    <mergeCell ref="C21:E21"/>
    <mergeCell ref="AI17:AI21"/>
    <mergeCell ref="AJ17:AJ21"/>
    <mergeCell ref="C18:E18"/>
    <mergeCell ref="AK18:AK21"/>
    <mergeCell ref="AL18:AL21"/>
    <mergeCell ref="C19:E19"/>
    <mergeCell ref="AE15:AE21"/>
    <mergeCell ref="AF15:AF21"/>
    <mergeCell ref="C16:E16"/>
    <mergeCell ref="AG16:AG21"/>
    <mergeCell ref="AH16:AH21"/>
    <mergeCell ref="C17:E17"/>
    <mergeCell ref="X12:X19"/>
    <mergeCell ref="Z13:Z20"/>
    <mergeCell ref="AA13:AA20"/>
    <mergeCell ref="C14:E15"/>
    <mergeCell ref="AC14:AC21"/>
    <mergeCell ref="AD14:AD21"/>
    <mergeCell ref="O10:O21"/>
    <mergeCell ref="Q10:Q17"/>
    <mergeCell ref="R10:R17"/>
    <mergeCell ref="T11:T18"/>
    <mergeCell ref="U11:U18"/>
    <mergeCell ref="W12:W19"/>
    <mergeCell ref="AG8:AH8"/>
    <mergeCell ref="AI8:AJ8"/>
    <mergeCell ref="AK8:AL8"/>
    <mergeCell ref="C2:K2"/>
    <mergeCell ref="N2:AS3"/>
    <mergeCell ref="C3:K3"/>
    <mergeCell ref="C6:G6"/>
    <mergeCell ref="H6:K6"/>
    <mergeCell ref="Q6:AR6"/>
    <mergeCell ref="AM8:AN8"/>
    <mergeCell ref="AO8:AP8"/>
    <mergeCell ref="AQ8:AR8"/>
    <mergeCell ref="C7:G7"/>
    <mergeCell ref="H7:K7"/>
    <mergeCell ref="O7:P9"/>
    <mergeCell ref="Q7:AR7"/>
    <mergeCell ref="Q8:S8"/>
    <mergeCell ref="T8:V8"/>
    <mergeCell ref="W8:Y8"/>
    <mergeCell ref="Z8:AB8"/>
    <mergeCell ref="AC8:AD8"/>
    <mergeCell ref="AE8:AF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K136"/>
  <sheetViews>
    <sheetView zoomScale="90" zoomScaleNormal="90" workbookViewId="0">
      <selection activeCell="D12" sqref="D12"/>
    </sheetView>
  </sheetViews>
  <sheetFormatPr defaultColWidth="9.109375" defaultRowHeight="14.4" x14ac:dyDescent="0.3"/>
  <cols>
    <col min="1" max="1" width="9.109375" style="21"/>
    <col min="2" max="2" width="3.33203125" style="21" customWidth="1"/>
    <col min="3" max="3" width="17.88671875" style="21" customWidth="1"/>
    <col min="4" max="4" width="19.6640625" style="21" customWidth="1"/>
    <col min="5" max="5" width="5.109375" style="21" customWidth="1"/>
    <col min="6" max="6" width="16.33203125" style="21" customWidth="1"/>
    <col min="7" max="7" width="18.5546875" style="21" customWidth="1"/>
    <col min="8" max="8" width="19.33203125" style="21" customWidth="1"/>
    <col min="9" max="11" width="16.33203125" style="21" customWidth="1"/>
    <col min="12" max="16" width="17.44140625" style="21" customWidth="1"/>
    <col min="17" max="18" width="21.88671875" style="21" customWidth="1"/>
    <col min="19" max="19" width="29" style="33" customWidth="1"/>
    <col min="20" max="21" width="6.5546875" style="21" customWidth="1"/>
    <col min="22" max="22" width="12.33203125" style="185" hidden="1" customWidth="1"/>
    <col min="23" max="24" width="9.109375" style="21"/>
    <col min="25" max="25" width="19.109375" style="21" customWidth="1"/>
    <col min="26" max="26" width="16" style="21" customWidth="1"/>
    <col min="27" max="27" width="11.88671875" style="21" customWidth="1"/>
    <col min="28" max="28" width="10.33203125" style="21" hidden="1" customWidth="1"/>
    <col min="29" max="29" width="10.33203125" style="21" customWidth="1"/>
    <col min="30" max="30" width="11.109375" style="21" customWidth="1"/>
    <col min="31" max="31" width="10.33203125" style="21" hidden="1" customWidth="1"/>
    <col min="32" max="32" width="10.33203125" style="21" customWidth="1"/>
    <col min="33" max="33" width="10.88671875" style="21" customWidth="1"/>
    <col min="34" max="34" width="10.33203125" style="21" hidden="1" customWidth="1"/>
    <col min="35" max="35" width="10.33203125" style="21" customWidth="1"/>
    <col min="36" max="36" width="10.88671875" style="21" customWidth="1"/>
    <col min="37" max="37" width="10.33203125" style="21" hidden="1" customWidth="1"/>
    <col min="38" max="38" width="10.33203125" style="21" customWidth="1"/>
    <col min="39" max="39" width="10.44140625" style="21" customWidth="1"/>
    <col min="40" max="40" width="10.33203125" style="21" hidden="1" customWidth="1"/>
    <col min="41" max="41" width="10.33203125" style="21" customWidth="1"/>
    <col min="42" max="42" width="10.5546875" style="21" customWidth="1"/>
    <col min="43" max="43" width="10.33203125" style="21" hidden="1" customWidth="1"/>
    <col min="44" max="44" width="10.33203125" style="21" customWidth="1"/>
    <col min="45" max="45" width="11.44140625" style="21" customWidth="1"/>
    <col min="46" max="46" width="10.33203125" style="21" hidden="1" customWidth="1"/>
    <col min="47" max="47" width="10.33203125" style="21" customWidth="1"/>
    <col min="48" max="48" width="10.44140625" style="21" customWidth="1"/>
    <col min="49" max="49" width="10.33203125" style="21" hidden="1" customWidth="1"/>
    <col min="50" max="50" width="10.33203125" style="21" customWidth="1"/>
    <col min="51" max="51" width="10.44140625" style="21" customWidth="1"/>
    <col min="52" max="52" width="10.33203125" style="21" hidden="1" customWidth="1"/>
    <col min="53" max="53" width="10.33203125" style="21" customWidth="1"/>
    <col min="54" max="54" width="10.6640625" style="21" customWidth="1"/>
    <col min="55" max="55" width="10.33203125" style="21" hidden="1" customWidth="1"/>
    <col min="56" max="56" width="10.33203125" style="21" customWidth="1"/>
    <col min="57" max="57" width="10.5546875" style="21" customWidth="1"/>
    <col min="58" max="58" width="10.33203125" style="21" hidden="1" customWidth="1"/>
    <col min="59" max="59" width="10.33203125" style="21" customWidth="1"/>
    <col min="60" max="60" width="10.5546875" style="21" customWidth="1"/>
    <col min="61" max="61" width="10.33203125" style="21" hidden="1" customWidth="1"/>
    <col min="62" max="63" width="9.109375" style="20"/>
    <col min="64" max="16384" width="9.109375" style="21"/>
  </cols>
  <sheetData>
    <row r="1" spans="2:22" ht="15" thickBot="1" x14ac:dyDescent="0.35"/>
    <row r="2" spans="2:22" ht="29.25" customHeight="1" x14ac:dyDescent="0.3">
      <c r="C2" s="534" t="s">
        <v>17</v>
      </c>
      <c r="D2" s="535"/>
      <c r="E2" s="535"/>
      <c r="F2" s="535"/>
      <c r="G2" s="535"/>
      <c r="H2" s="535"/>
      <c r="I2" s="535"/>
      <c r="J2" s="535"/>
      <c r="K2" s="536"/>
      <c r="L2" s="34"/>
      <c r="M2" s="416"/>
      <c r="N2" s="416"/>
    </row>
    <row r="3" spans="2:22" ht="21.6" thickBot="1" x14ac:dyDescent="0.35">
      <c r="C3" s="539" t="s">
        <v>294</v>
      </c>
      <c r="D3" s="540"/>
      <c r="E3" s="540"/>
      <c r="F3" s="540"/>
      <c r="G3" s="540"/>
      <c r="H3" s="540"/>
      <c r="I3" s="540"/>
      <c r="J3" s="540"/>
      <c r="K3" s="541"/>
      <c r="L3" s="35"/>
      <c r="M3" s="416"/>
      <c r="N3" s="416"/>
    </row>
    <row r="4" spans="2:22" ht="21.6" thickBot="1" x14ac:dyDescent="0.35">
      <c r="C4" s="35"/>
      <c r="D4" s="35"/>
      <c r="E4" s="35"/>
      <c r="F4" s="35"/>
      <c r="G4" s="35"/>
      <c r="H4" s="35"/>
      <c r="I4" s="35"/>
      <c r="J4" s="35"/>
      <c r="K4" s="35"/>
      <c r="L4" s="35"/>
      <c r="M4" s="416"/>
      <c r="N4" s="416"/>
      <c r="O4" s="417"/>
      <c r="P4" s="417"/>
      <c r="Q4" s="417"/>
      <c r="R4" s="417"/>
      <c r="S4" s="417"/>
      <c r="T4" s="417"/>
      <c r="U4" s="417"/>
      <c r="V4" s="417"/>
    </row>
    <row r="5" spans="2:22" ht="19.5" customHeight="1" thickBot="1" x14ac:dyDescent="0.35">
      <c r="B5" s="601" t="s">
        <v>75</v>
      </c>
      <c r="C5" s="602"/>
      <c r="D5" s="602"/>
      <c r="E5" s="602"/>
      <c r="F5" s="602"/>
      <c r="G5" s="602"/>
      <c r="H5" s="602"/>
      <c r="I5" s="602"/>
      <c r="J5" s="602"/>
      <c r="K5" s="602"/>
      <c r="L5" s="603"/>
      <c r="M5" s="416"/>
      <c r="N5" s="416"/>
      <c r="O5" s="416"/>
      <c r="P5" s="416"/>
    </row>
    <row r="6" spans="2:22" ht="21" x14ac:dyDescent="0.3">
      <c r="B6" s="36"/>
      <c r="C6" s="37"/>
      <c r="D6" s="37"/>
      <c r="E6" s="37"/>
      <c r="F6" s="37"/>
      <c r="G6" s="37"/>
      <c r="H6" s="37"/>
      <c r="I6" s="37"/>
      <c r="J6" s="37"/>
      <c r="K6" s="37"/>
      <c r="L6" s="38"/>
      <c r="M6" s="416"/>
      <c r="N6" s="416"/>
      <c r="O6" s="416"/>
      <c r="P6" s="416"/>
    </row>
    <row r="7" spans="2:22" x14ac:dyDescent="0.3">
      <c r="B7" s="22"/>
      <c r="C7" s="542" t="s">
        <v>49</v>
      </c>
      <c r="D7" s="542"/>
      <c r="E7" s="542"/>
      <c r="F7" s="542"/>
      <c r="G7" s="542"/>
      <c r="H7" s="543">
        <f>Info!D4</f>
        <v>0</v>
      </c>
      <c r="I7" s="543"/>
      <c r="J7" s="543"/>
      <c r="K7" s="543"/>
      <c r="L7" s="39"/>
    </row>
    <row r="8" spans="2:22" x14ac:dyDescent="0.3">
      <c r="B8" s="22"/>
      <c r="C8" s="542" t="s">
        <v>50</v>
      </c>
      <c r="D8" s="542"/>
      <c r="E8" s="542"/>
      <c r="F8" s="542"/>
      <c r="G8" s="542"/>
      <c r="H8" s="547" t="s">
        <v>284</v>
      </c>
      <c r="I8" s="547"/>
      <c r="J8" s="547"/>
      <c r="K8" s="547"/>
      <c r="L8" s="40"/>
    </row>
    <row r="9" spans="2:22" x14ac:dyDescent="0.3">
      <c r="B9" s="22"/>
      <c r="C9" s="20"/>
      <c r="D9" s="20"/>
      <c r="E9" s="20"/>
      <c r="F9" s="20"/>
      <c r="G9" s="20"/>
      <c r="H9" s="20"/>
      <c r="I9" s="20"/>
      <c r="J9" s="20"/>
      <c r="K9" s="20"/>
      <c r="L9" s="23"/>
    </row>
    <row r="10" spans="2:22" ht="15.6" x14ac:dyDescent="0.35">
      <c r="B10" s="22"/>
      <c r="C10" s="20"/>
      <c r="D10" s="41" t="s">
        <v>198</v>
      </c>
      <c r="E10" s="42"/>
      <c r="F10" s="20"/>
      <c r="G10" s="43" t="s">
        <v>14</v>
      </c>
      <c r="H10" s="20"/>
      <c r="I10" s="43" t="s">
        <v>175</v>
      </c>
      <c r="J10" s="20"/>
      <c r="K10" s="71" t="s">
        <v>58</v>
      </c>
      <c r="L10" s="23"/>
    </row>
    <row r="11" spans="2:22" x14ac:dyDescent="0.3">
      <c r="B11" s="22"/>
      <c r="C11" s="20"/>
      <c r="D11" s="47" t="s">
        <v>0</v>
      </c>
      <c r="E11" s="42"/>
      <c r="F11" s="20"/>
      <c r="G11" s="47" t="s">
        <v>1</v>
      </c>
      <c r="H11" s="20"/>
      <c r="I11" s="47" t="s">
        <v>1</v>
      </c>
      <c r="J11" s="20"/>
      <c r="K11" s="76" t="s">
        <v>1</v>
      </c>
      <c r="L11" s="23"/>
    </row>
    <row r="12" spans="2:22" x14ac:dyDescent="0.3">
      <c r="B12" s="22"/>
      <c r="C12" s="20"/>
      <c r="D12" s="1"/>
      <c r="E12" s="20"/>
      <c r="F12" s="20"/>
      <c r="G12" s="1"/>
      <c r="H12" s="20"/>
      <c r="I12" s="1"/>
      <c r="J12" s="20"/>
      <c r="K12" s="79">
        <f>IF(K25&lt;0.05*I25,K25,0.05*I25)</f>
        <v>0</v>
      </c>
      <c r="L12" s="23"/>
    </row>
    <row r="13" spans="2:22" ht="15" customHeight="1" x14ac:dyDescent="0.3">
      <c r="B13" s="22"/>
      <c r="C13" s="20"/>
      <c r="D13" s="49"/>
      <c r="E13" s="20"/>
      <c r="F13" s="49"/>
      <c r="G13" s="20"/>
      <c r="H13" s="50"/>
      <c r="I13" s="20"/>
      <c r="J13" s="20"/>
      <c r="K13" s="20"/>
      <c r="L13" s="23"/>
    </row>
    <row r="14" spans="2:22" ht="12.75" customHeight="1" thickBot="1" x14ac:dyDescent="0.35">
      <c r="B14" s="22"/>
      <c r="C14" s="51"/>
      <c r="D14" s="20"/>
      <c r="E14" s="20"/>
      <c r="F14" s="20"/>
      <c r="G14" s="20"/>
      <c r="H14" s="20"/>
      <c r="I14" s="20"/>
      <c r="J14" s="20"/>
      <c r="K14" s="20"/>
      <c r="L14" s="23"/>
    </row>
    <row r="15" spans="2:22" ht="32.25" customHeight="1" x14ac:dyDescent="0.3">
      <c r="B15" s="22"/>
      <c r="C15" s="609" t="s">
        <v>3</v>
      </c>
      <c r="D15" s="610"/>
      <c r="E15" s="610"/>
      <c r="F15" s="54" t="s">
        <v>18</v>
      </c>
      <c r="G15" s="54" t="s">
        <v>243</v>
      </c>
      <c r="H15" s="54" t="s">
        <v>244</v>
      </c>
      <c r="I15" s="54" t="s">
        <v>19</v>
      </c>
      <c r="J15" s="55" t="s">
        <v>12</v>
      </c>
      <c r="K15" s="56" t="s">
        <v>13</v>
      </c>
      <c r="L15" s="57"/>
    </row>
    <row r="16" spans="2:22" ht="15" customHeight="1" x14ac:dyDescent="0.3">
      <c r="B16" s="22"/>
      <c r="C16" s="611"/>
      <c r="D16" s="566"/>
      <c r="E16" s="566"/>
      <c r="F16" s="60" t="s">
        <v>1</v>
      </c>
      <c r="G16" s="60" t="s">
        <v>1</v>
      </c>
      <c r="H16" s="60" t="s">
        <v>1</v>
      </c>
      <c r="I16" s="60" t="s">
        <v>1</v>
      </c>
      <c r="J16" s="60" t="s">
        <v>1</v>
      </c>
      <c r="K16" s="61" t="s">
        <v>1</v>
      </c>
      <c r="L16" s="62"/>
    </row>
    <row r="17" spans="1:62" x14ac:dyDescent="0.3">
      <c r="B17" s="22"/>
      <c r="C17" s="604" t="s">
        <v>4</v>
      </c>
      <c r="D17" s="565"/>
      <c r="E17" s="565"/>
      <c r="F17" s="2"/>
      <c r="G17" s="2"/>
      <c r="H17" s="2"/>
      <c r="I17" s="63">
        <f t="shared" ref="I17:I24" si="0">F17-G17-H17</f>
        <v>0</v>
      </c>
      <c r="J17" s="2"/>
      <c r="K17" s="8"/>
      <c r="L17" s="64"/>
    </row>
    <row r="18" spans="1:62" x14ac:dyDescent="0.3">
      <c r="B18" s="22"/>
      <c r="C18" s="604" t="s">
        <v>5</v>
      </c>
      <c r="D18" s="565"/>
      <c r="E18" s="565"/>
      <c r="F18" s="2"/>
      <c r="G18" s="2"/>
      <c r="H18" s="2"/>
      <c r="I18" s="63">
        <f t="shared" si="0"/>
        <v>0</v>
      </c>
      <c r="J18" s="2"/>
      <c r="K18" s="8"/>
      <c r="L18" s="64"/>
    </row>
    <row r="19" spans="1:62" ht="15" customHeight="1" x14ac:dyDescent="0.3">
      <c r="B19" s="22"/>
      <c r="C19" s="604" t="s">
        <v>10</v>
      </c>
      <c r="D19" s="565"/>
      <c r="E19" s="565"/>
      <c r="F19" s="2"/>
      <c r="G19" s="2"/>
      <c r="H19" s="2"/>
      <c r="I19" s="63">
        <f t="shared" si="0"/>
        <v>0</v>
      </c>
      <c r="J19" s="2"/>
      <c r="K19" s="8"/>
      <c r="L19" s="64"/>
    </row>
    <row r="20" spans="1:62" x14ac:dyDescent="0.3">
      <c r="B20" s="22"/>
      <c r="C20" s="604" t="s">
        <v>9</v>
      </c>
      <c r="D20" s="565"/>
      <c r="E20" s="565"/>
      <c r="F20" s="2"/>
      <c r="G20" s="2"/>
      <c r="H20" s="2"/>
      <c r="I20" s="63">
        <f t="shared" si="0"/>
        <v>0</v>
      </c>
      <c r="J20" s="2"/>
      <c r="K20" s="8"/>
      <c r="L20" s="64"/>
    </row>
    <row r="21" spans="1:62" x14ac:dyDescent="0.3">
      <c r="B21" s="22"/>
      <c r="C21" s="604" t="s">
        <v>8</v>
      </c>
      <c r="D21" s="565"/>
      <c r="E21" s="565"/>
      <c r="F21" s="2"/>
      <c r="G21" s="2"/>
      <c r="H21" s="2"/>
      <c r="I21" s="63">
        <f t="shared" si="0"/>
        <v>0</v>
      </c>
      <c r="J21" s="2"/>
      <c r="K21" s="8"/>
      <c r="L21" s="64"/>
    </row>
    <row r="22" spans="1:62" x14ac:dyDescent="0.3">
      <c r="B22" s="22"/>
      <c r="C22" s="604" t="s">
        <v>152</v>
      </c>
      <c r="D22" s="565"/>
      <c r="E22" s="565"/>
      <c r="F22" s="2"/>
      <c r="G22" s="2"/>
      <c r="H22" s="2"/>
      <c r="I22" s="63">
        <f t="shared" si="0"/>
        <v>0</v>
      </c>
      <c r="J22" s="2"/>
      <c r="K22" s="8"/>
      <c r="L22" s="64"/>
    </row>
    <row r="23" spans="1:62" x14ac:dyDescent="0.3">
      <c r="B23" s="22"/>
      <c r="C23" s="604" t="s">
        <v>153</v>
      </c>
      <c r="D23" s="565"/>
      <c r="E23" s="565"/>
      <c r="F23" s="2"/>
      <c r="G23" s="2"/>
      <c r="H23" s="2"/>
      <c r="I23" s="63">
        <f t="shared" si="0"/>
        <v>0</v>
      </c>
      <c r="J23" s="2"/>
      <c r="K23" s="8"/>
      <c r="L23" s="64"/>
      <c r="W23" s="537" t="s">
        <v>222</v>
      </c>
      <c r="X23" s="538"/>
      <c r="Y23" s="538"/>
      <c r="Z23" s="538"/>
      <c r="AA23" s="538"/>
      <c r="AB23" s="538"/>
      <c r="AC23" s="538"/>
      <c r="AD23" s="538"/>
      <c r="AE23" s="538"/>
      <c r="AF23" s="538"/>
      <c r="AG23" s="538"/>
      <c r="AH23" s="538"/>
      <c r="AI23" s="538"/>
      <c r="AJ23" s="538"/>
      <c r="AK23" s="538"/>
      <c r="AL23" s="538"/>
      <c r="AM23" s="538"/>
      <c r="AN23" s="538"/>
      <c r="AO23" s="538"/>
      <c r="AP23" s="538"/>
      <c r="AQ23" s="538"/>
      <c r="AR23" s="538"/>
      <c r="AS23" s="538"/>
      <c r="AT23" s="538"/>
      <c r="AU23" s="538"/>
      <c r="AV23" s="538"/>
      <c r="AW23" s="538"/>
      <c r="AX23" s="538"/>
      <c r="AY23" s="538"/>
      <c r="AZ23" s="538"/>
      <c r="BA23" s="538"/>
      <c r="BB23" s="538"/>
      <c r="BC23" s="538"/>
      <c r="BD23" s="538"/>
      <c r="BE23" s="538"/>
      <c r="BF23" s="538"/>
      <c r="BG23" s="538"/>
      <c r="BH23" s="538"/>
      <c r="BI23" s="538"/>
    </row>
    <row r="24" spans="1:62" x14ac:dyDescent="0.3">
      <c r="B24" s="22"/>
      <c r="C24" s="604" t="s">
        <v>154</v>
      </c>
      <c r="D24" s="565"/>
      <c r="E24" s="565"/>
      <c r="F24" s="2"/>
      <c r="G24" s="2"/>
      <c r="H24" s="2"/>
      <c r="I24" s="63">
        <f t="shared" si="0"/>
        <v>0</v>
      </c>
      <c r="J24" s="2"/>
      <c r="K24" s="8"/>
      <c r="L24" s="64"/>
      <c r="W24" s="538"/>
      <c r="X24" s="538"/>
      <c r="Y24" s="538"/>
      <c r="Z24" s="538"/>
      <c r="AA24" s="538"/>
      <c r="AB24" s="538"/>
      <c r="AC24" s="538"/>
      <c r="AD24" s="538"/>
      <c r="AE24" s="538"/>
      <c r="AF24" s="538"/>
      <c r="AG24" s="538"/>
      <c r="AH24" s="538"/>
      <c r="AI24" s="538"/>
      <c r="AJ24" s="538"/>
      <c r="AK24" s="538"/>
      <c r="AL24" s="538"/>
      <c r="AM24" s="538"/>
      <c r="AN24" s="538"/>
      <c r="AO24" s="538"/>
      <c r="AP24" s="538"/>
      <c r="AQ24" s="538"/>
      <c r="AR24" s="538"/>
      <c r="AS24" s="538"/>
      <c r="AT24" s="538"/>
      <c r="AU24" s="538"/>
      <c r="AV24" s="538"/>
      <c r="AW24" s="538"/>
      <c r="AX24" s="538"/>
      <c r="AY24" s="538"/>
      <c r="AZ24" s="538"/>
      <c r="BA24" s="538"/>
      <c r="BB24" s="538"/>
      <c r="BC24" s="538"/>
      <c r="BD24" s="538"/>
      <c r="BE24" s="538"/>
      <c r="BF24" s="538"/>
      <c r="BG24" s="538"/>
      <c r="BH24" s="538"/>
      <c r="BI24" s="538"/>
    </row>
    <row r="25" spans="1:62" ht="15" thickBot="1" x14ac:dyDescent="0.35">
      <c r="B25" s="22"/>
      <c r="C25" s="605" t="s">
        <v>85</v>
      </c>
      <c r="D25" s="606"/>
      <c r="E25" s="606"/>
      <c r="F25" s="67">
        <f>SUM(F17:F24)</f>
        <v>0</v>
      </c>
      <c r="G25" s="67">
        <f t="shared" ref="G25:K25" si="1">SUM(G17:G24)</f>
        <v>0</v>
      </c>
      <c r="H25" s="67">
        <f t="shared" si="1"/>
        <v>0</v>
      </c>
      <c r="I25" s="67">
        <f>SUM(I17:I24)</f>
        <v>0</v>
      </c>
      <c r="J25" s="67">
        <f t="shared" si="1"/>
        <v>0</v>
      </c>
      <c r="K25" s="67">
        <f t="shared" si="1"/>
        <v>0</v>
      </c>
      <c r="L25" s="68"/>
    </row>
    <row r="26" spans="1:62" ht="15" thickBot="1" x14ac:dyDescent="0.35">
      <c r="B26" s="82"/>
      <c r="C26" s="191"/>
      <c r="D26" s="191"/>
      <c r="E26" s="191"/>
      <c r="F26" s="192"/>
      <c r="G26" s="192"/>
      <c r="H26" s="192"/>
      <c r="I26" s="192"/>
      <c r="J26" s="27"/>
      <c r="K26" s="27"/>
      <c r="L26" s="28"/>
    </row>
    <row r="27" spans="1:62" x14ac:dyDescent="0.3">
      <c r="A27" s="20"/>
      <c r="B27" s="20"/>
      <c r="C27" s="69"/>
      <c r="D27" s="69"/>
      <c r="E27" s="69"/>
      <c r="F27" s="70"/>
      <c r="G27" s="70"/>
      <c r="H27" s="70"/>
      <c r="I27" s="179"/>
      <c r="J27" s="179"/>
      <c r="K27" s="20"/>
      <c r="L27" s="189"/>
      <c r="M27" s="20"/>
    </row>
    <row r="28" spans="1:62" x14ac:dyDescent="0.3">
      <c r="A28" s="20"/>
      <c r="B28" s="20"/>
      <c r="C28" s="20"/>
      <c r="D28" s="20"/>
      <c r="E28" s="20"/>
      <c r="F28" s="20"/>
      <c r="G28" s="20"/>
      <c r="H28" s="20"/>
      <c r="I28" s="180"/>
      <c r="J28" s="180"/>
      <c r="K28" s="20"/>
      <c r="L28" s="190"/>
      <c r="M28" s="20"/>
      <c r="Z28" s="201"/>
      <c r="AA28" s="201"/>
    </row>
    <row r="29" spans="1:62" s="80" customFormat="1" ht="16.2" thickBot="1" x14ac:dyDescent="0.35">
      <c r="A29" s="48"/>
      <c r="B29" s="607"/>
      <c r="C29" s="607"/>
      <c r="D29" s="607"/>
      <c r="E29" s="607"/>
      <c r="F29" s="607"/>
      <c r="G29" s="607"/>
      <c r="H29" s="607"/>
      <c r="I29" s="607"/>
      <c r="J29" s="607"/>
      <c r="K29" s="607"/>
      <c r="L29" s="607"/>
      <c r="M29" s="607"/>
      <c r="N29" s="607"/>
      <c r="O29" s="607"/>
      <c r="P29" s="608"/>
      <c r="Q29" s="608"/>
      <c r="R29" s="608"/>
      <c r="S29" s="608"/>
    </row>
    <row r="30" spans="1:62" s="80" customFormat="1" ht="21.6" thickBot="1" x14ac:dyDescent="0.35">
      <c r="A30" s="48"/>
      <c r="B30" s="612" t="s">
        <v>76</v>
      </c>
      <c r="C30" s="613"/>
      <c r="D30" s="613"/>
      <c r="E30" s="613"/>
      <c r="F30" s="613"/>
      <c r="G30" s="613"/>
      <c r="H30" s="613"/>
      <c r="I30" s="613"/>
      <c r="J30" s="613"/>
      <c r="K30" s="613"/>
      <c r="L30" s="613"/>
      <c r="M30" s="613"/>
      <c r="N30" s="613"/>
      <c r="O30" s="613"/>
      <c r="P30" s="614"/>
      <c r="Q30" s="614"/>
      <c r="R30" s="614"/>
      <c r="S30" s="615"/>
      <c r="W30" s="416" t="s">
        <v>210</v>
      </c>
      <c r="X30" s="21"/>
      <c r="Y30" s="21"/>
      <c r="Z30" s="21"/>
      <c r="AA30" s="21"/>
      <c r="AB30" s="33"/>
      <c r="AC30" s="21"/>
      <c r="AD30" s="21"/>
      <c r="AE30" s="185"/>
      <c r="AF30" s="21"/>
      <c r="AG30" s="21"/>
      <c r="AH30" s="185"/>
      <c r="AI30" s="21"/>
      <c r="AJ30" s="21"/>
      <c r="AK30" s="185"/>
      <c r="AL30" s="21"/>
      <c r="AM30" s="21"/>
      <c r="AN30" s="185"/>
      <c r="AO30" s="21"/>
      <c r="AP30" s="21"/>
      <c r="AQ30" s="185"/>
      <c r="AR30" s="21"/>
      <c r="AS30" s="21"/>
      <c r="AT30" s="185"/>
      <c r="AU30" s="21"/>
      <c r="AV30" s="21"/>
      <c r="AW30" s="185"/>
      <c r="AX30" s="21"/>
      <c r="AY30" s="21"/>
      <c r="AZ30" s="185"/>
      <c r="BA30" s="21"/>
      <c r="BB30" s="21"/>
      <c r="BC30" s="185"/>
      <c r="BD30" s="21"/>
      <c r="BE30" s="21"/>
      <c r="BF30" s="185"/>
      <c r="BG30" s="21"/>
      <c r="BH30" s="21"/>
      <c r="BI30" s="185"/>
    </row>
    <row r="31" spans="1:62" x14ac:dyDescent="0.3">
      <c r="A31" s="20"/>
      <c r="B31" s="202"/>
      <c r="C31" s="203"/>
      <c r="D31" s="203"/>
      <c r="E31" s="203"/>
      <c r="F31" s="204"/>
      <c r="G31" s="204"/>
      <c r="H31" s="204"/>
      <c r="I31" s="204"/>
      <c r="J31" s="174"/>
      <c r="K31" s="174"/>
      <c r="L31" s="174"/>
      <c r="M31" s="174"/>
      <c r="N31" s="174"/>
      <c r="O31" s="174"/>
      <c r="P31" s="174"/>
      <c r="Q31" s="174"/>
      <c r="R31" s="174"/>
      <c r="S31" s="155"/>
      <c r="W31" s="36"/>
      <c r="X31" s="44"/>
      <c r="Y31" s="44"/>
      <c r="Z31" s="44"/>
      <c r="AA31" s="44"/>
      <c r="AB31" s="45"/>
      <c r="AC31" s="44"/>
      <c r="AD31" s="44"/>
      <c r="AE31" s="186"/>
      <c r="AF31" s="44"/>
      <c r="AG31" s="44"/>
      <c r="AH31" s="186"/>
      <c r="AI31" s="44"/>
      <c r="AJ31" s="44"/>
      <c r="AK31" s="186"/>
      <c r="AL31" s="44"/>
      <c r="AM31" s="44"/>
      <c r="AN31" s="186"/>
      <c r="AO31" s="44"/>
      <c r="AP31" s="44"/>
      <c r="AQ31" s="186"/>
      <c r="AR31" s="44"/>
      <c r="AS31" s="44"/>
      <c r="AT31" s="186"/>
      <c r="AU31" s="44"/>
      <c r="AV31" s="44"/>
      <c r="AW31" s="186"/>
      <c r="AX31" s="44"/>
      <c r="AY31" s="44"/>
      <c r="AZ31" s="186"/>
      <c r="BA31" s="44"/>
      <c r="BB31" s="44"/>
      <c r="BC31" s="186"/>
      <c r="BD31" s="44"/>
      <c r="BE31" s="44"/>
      <c r="BF31" s="186"/>
      <c r="BG31" s="44"/>
      <c r="BH31" s="44"/>
      <c r="BI31" s="186"/>
      <c r="BJ31" s="46"/>
    </row>
    <row r="32" spans="1:62" ht="73.5" customHeight="1" x14ac:dyDescent="0.3">
      <c r="A32" s="20"/>
      <c r="B32" s="154"/>
      <c r="C32" s="616" t="s">
        <v>3</v>
      </c>
      <c r="D32" s="616"/>
      <c r="E32" s="616"/>
      <c r="F32" s="123" t="s">
        <v>65</v>
      </c>
      <c r="G32" s="123" t="s">
        <v>224</v>
      </c>
      <c r="H32" s="123" t="s">
        <v>225</v>
      </c>
      <c r="I32" s="123" t="s">
        <v>67</v>
      </c>
      <c r="J32" s="123" t="s">
        <v>139</v>
      </c>
      <c r="K32" s="123" t="s">
        <v>140</v>
      </c>
      <c r="L32" s="123" t="s">
        <v>141</v>
      </c>
      <c r="M32" s="123" t="s">
        <v>71</v>
      </c>
      <c r="N32" s="123" t="s">
        <v>226</v>
      </c>
      <c r="O32" s="123" t="s">
        <v>227</v>
      </c>
      <c r="P32" s="123" t="s">
        <v>135</v>
      </c>
      <c r="Q32" s="123" t="s">
        <v>136</v>
      </c>
      <c r="R32" s="123" t="s">
        <v>142</v>
      </c>
      <c r="S32" s="152" t="s">
        <v>143</v>
      </c>
      <c r="W32" s="22"/>
      <c r="X32" s="48"/>
      <c r="Y32" s="48"/>
      <c r="Z32" s="617" t="s">
        <v>285</v>
      </c>
      <c r="AA32" s="617"/>
      <c r="AB32" s="617"/>
      <c r="AC32" s="617"/>
      <c r="AD32" s="617"/>
      <c r="AE32" s="617"/>
      <c r="AF32" s="617"/>
      <c r="AG32" s="617"/>
      <c r="AH32" s="617"/>
      <c r="AI32" s="617"/>
      <c r="AJ32" s="617"/>
      <c r="AK32" s="617"/>
      <c r="AL32" s="617"/>
      <c r="AM32" s="617"/>
      <c r="AN32" s="617"/>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282"/>
    </row>
    <row r="33" spans="2:62" x14ac:dyDescent="0.3">
      <c r="B33" s="154"/>
      <c r="C33" s="616"/>
      <c r="D33" s="616"/>
      <c r="E33" s="616"/>
      <c r="F33" s="128" t="s">
        <v>1</v>
      </c>
      <c r="G33" s="128" t="s">
        <v>1</v>
      </c>
      <c r="H33" s="128" t="s">
        <v>1</v>
      </c>
      <c r="I33" s="129" t="s">
        <v>1</v>
      </c>
      <c r="J33" s="129" t="s">
        <v>1</v>
      </c>
      <c r="K33" s="128" t="s">
        <v>1</v>
      </c>
      <c r="L33" s="130" t="s">
        <v>1</v>
      </c>
      <c r="M33" s="130" t="s">
        <v>1</v>
      </c>
      <c r="N33" s="130" t="s">
        <v>1</v>
      </c>
      <c r="O33" s="130" t="s">
        <v>1</v>
      </c>
      <c r="P33" s="130" t="s">
        <v>1</v>
      </c>
      <c r="Q33" s="130" t="s">
        <v>1</v>
      </c>
      <c r="R33" s="130" t="s">
        <v>1</v>
      </c>
      <c r="S33" s="131" t="s">
        <v>1</v>
      </c>
      <c r="W33" s="22"/>
      <c r="X33" s="618" t="s">
        <v>108</v>
      </c>
      <c r="Y33" s="618"/>
      <c r="Z33" s="619" t="s">
        <v>82</v>
      </c>
      <c r="AA33" s="619"/>
      <c r="AB33" s="619"/>
      <c r="AC33" s="619"/>
      <c r="AD33" s="619"/>
      <c r="AE33" s="619"/>
      <c r="AF33" s="619"/>
      <c r="AG33" s="619"/>
      <c r="AH33" s="619"/>
      <c r="AI33" s="619"/>
      <c r="AJ33" s="619"/>
      <c r="AK33" s="619"/>
      <c r="AL33" s="619"/>
      <c r="AM33" s="619"/>
      <c r="AN33" s="619"/>
      <c r="AO33" s="619"/>
      <c r="AP33" s="619"/>
      <c r="AQ33" s="619"/>
      <c r="AR33" s="619"/>
      <c r="AS33" s="619"/>
      <c r="AT33" s="619"/>
      <c r="AU33" s="619"/>
      <c r="AV33" s="619"/>
      <c r="AW33" s="619"/>
      <c r="AX33" s="619"/>
      <c r="AY33" s="619"/>
      <c r="AZ33" s="619"/>
      <c r="BA33" s="619"/>
      <c r="BB33" s="619"/>
      <c r="BC33" s="619"/>
      <c r="BD33" s="619"/>
      <c r="BE33" s="619"/>
      <c r="BF33" s="619"/>
      <c r="BG33" s="619"/>
      <c r="BH33" s="619"/>
      <c r="BI33" s="620"/>
      <c r="BJ33" s="282"/>
    </row>
    <row r="34" spans="2:62" x14ac:dyDescent="0.3">
      <c r="B34" s="154"/>
      <c r="C34" s="621" t="s">
        <v>4</v>
      </c>
      <c r="D34" s="622"/>
      <c r="E34" s="622"/>
      <c r="F34" s="207"/>
      <c r="G34" s="207"/>
      <c r="H34" s="207"/>
      <c r="I34" s="207"/>
      <c r="J34" s="207"/>
      <c r="K34" s="207"/>
      <c r="L34" s="207"/>
      <c r="M34" s="207"/>
      <c r="N34" s="207"/>
      <c r="O34" s="207"/>
      <c r="P34" s="207"/>
      <c r="Q34" s="207"/>
      <c r="R34" s="207"/>
      <c r="S34" s="208"/>
      <c r="W34" s="22"/>
      <c r="X34" s="618"/>
      <c r="Y34" s="618"/>
      <c r="Z34" s="546">
        <v>43009</v>
      </c>
      <c r="AA34" s="546"/>
      <c r="AB34" s="546"/>
      <c r="AC34" s="546">
        <v>43040</v>
      </c>
      <c r="AD34" s="546"/>
      <c r="AE34" s="546"/>
      <c r="AF34" s="546">
        <v>43070</v>
      </c>
      <c r="AG34" s="546"/>
      <c r="AH34" s="546"/>
      <c r="AI34" s="546">
        <v>43101</v>
      </c>
      <c r="AJ34" s="546"/>
      <c r="AK34" s="546"/>
      <c r="AL34" s="546">
        <v>43132</v>
      </c>
      <c r="AM34" s="546"/>
      <c r="AN34" s="546"/>
      <c r="AO34" s="546">
        <v>43160</v>
      </c>
      <c r="AP34" s="546"/>
      <c r="AQ34" s="546"/>
      <c r="AR34" s="546">
        <v>43191</v>
      </c>
      <c r="AS34" s="546"/>
      <c r="AT34" s="546"/>
      <c r="AU34" s="546">
        <v>43221</v>
      </c>
      <c r="AV34" s="546"/>
      <c r="AW34" s="546"/>
      <c r="AX34" s="546">
        <v>43252</v>
      </c>
      <c r="AY34" s="546"/>
      <c r="AZ34" s="546"/>
      <c r="BA34" s="546">
        <v>43282</v>
      </c>
      <c r="BB34" s="546"/>
      <c r="BC34" s="546"/>
      <c r="BD34" s="546">
        <v>43313</v>
      </c>
      <c r="BE34" s="546"/>
      <c r="BF34" s="546"/>
      <c r="BG34" s="546">
        <v>43344</v>
      </c>
      <c r="BH34" s="546"/>
      <c r="BI34" s="556"/>
      <c r="BJ34" s="282"/>
    </row>
    <row r="35" spans="2:62" ht="39" customHeight="1" x14ac:dyDescent="0.3">
      <c r="B35" s="154"/>
      <c r="C35" s="621" t="s">
        <v>5</v>
      </c>
      <c r="D35" s="622"/>
      <c r="E35" s="622"/>
      <c r="F35" s="207"/>
      <c r="G35" s="207"/>
      <c r="H35" s="207"/>
      <c r="I35" s="207"/>
      <c r="J35" s="207"/>
      <c r="K35" s="207"/>
      <c r="L35" s="207"/>
      <c r="M35" s="207"/>
      <c r="N35" s="207"/>
      <c r="O35" s="207"/>
      <c r="P35" s="207"/>
      <c r="Q35" s="207"/>
      <c r="R35" s="207"/>
      <c r="S35" s="208"/>
      <c r="W35" s="22"/>
      <c r="X35" s="618"/>
      <c r="Y35" s="618"/>
      <c r="Z35" s="125" t="s">
        <v>233</v>
      </c>
      <c r="AA35" s="125" t="s">
        <v>234</v>
      </c>
      <c r="AB35" s="53" t="s">
        <v>107</v>
      </c>
      <c r="AC35" s="125" t="s">
        <v>233</v>
      </c>
      <c r="AD35" s="125" t="s">
        <v>234</v>
      </c>
      <c r="AE35" s="53" t="s">
        <v>107</v>
      </c>
      <c r="AF35" s="125" t="s">
        <v>233</v>
      </c>
      <c r="AG35" s="125" t="s">
        <v>234</v>
      </c>
      <c r="AH35" s="53" t="s">
        <v>107</v>
      </c>
      <c r="AI35" s="125" t="s">
        <v>233</v>
      </c>
      <c r="AJ35" s="125" t="s">
        <v>234</v>
      </c>
      <c r="AK35" s="53" t="s">
        <v>107</v>
      </c>
      <c r="AL35" s="125" t="s">
        <v>233</v>
      </c>
      <c r="AM35" s="125" t="s">
        <v>234</v>
      </c>
      <c r="AN35" s="53" t="s">
        <v>107</v>
      </c>
      <c r="AO35" s="125" t="s">
        <v>233</v>
      </c>
      <c r="AP35" s="125" t="s">
        <v>234</v>
      </c>
      <c r="AQ35" s="53" t="s">
        <v>107</v>
      </c>
      <c r="AR35" s="125" t="s">
        <v>233</v>
      </c>
      <c r="AS35" s="125" t="s">
        <v>234</v>
      </c>
      <c r="AT35" s="53" t="s">
        <v>107</v>
      </c>
      <c r="AU35" s="125" t="s">
        <v>233</v>
      </c>
      <c r="AV35" s="125" t="s">
        <v>234</v>
      </c>
      <c r="AW35" s="53" t="s">
        <v>107</v>
      </c>
      <c r="AX35" s="125" t="s">
        <v>233</v>
      </c>
      <c r="AY35" s="125" t="s">
        <v>234</v>
      </c>
      <c r="AZ35" s="53" t="s">
        <v>107</v>
      </c>
      <c r="BA35" s="125" t="s">
        <v>113</v>
      </c>
      <c r="BB35" s="125" t="s">
        <v>230</v>
      </c>
      <c r="BC35" s="53" t="s">
        <v>107</v>
      </c>
      <c r="BD35" s="125" t="s">
        <v>233</v>
      </c>
      <c r="BE35" s="125" t="s">
        <v>234</v>
      </c>
      <c r="BF35" s="53" t="s">
        <v>107</v>
      </c>
      <c r="BG35" s="125" t="s">
        <v>233</v>
      </c>
      <c r="BH35" s="125" t="s">
        <v>234</v>
      </c>
      <c r="BI35" s="206" t="s">
        <v>107</v>
      </c>
      <c r="BJ35" s="282"/>
    </row>
    <row r="36" spans="2:62" x14ac:dyDescent="0.3">
      <c r="B36" s="154"/>
      <c r="C36" s="621" t="s">
        <v>10</v>
      </c>
      <c r="D36" s="622"/>
      <c r="E36" s="622"/>
      <c r="F36" s="207"/>
      <c r="G36" s="207"/>
      <c r="H36" s="207"/>
      <c r="I36" s="207"/>
      <c r="J36" s="207"/>
      <c r="K36" s="207"/>
      <c r="L36" s="207"/>
      <c r="M36" s="207"/>
      <c r="N36" s="207"/>
      <c r="O36" s="207"/>
      <c r="P36" s="207"/>
      <c r="Q36" s="207"/>
      <c r="R36" s="207"/>
      <c r="S36" s="208"/>
      <c r="W36" s="22"/>
      <c r="X36" s="623" t="s">
        <v>83</v>
      </c>
      <c r="Y36" s="211">
        <v>43040</v>
      </c>
      <c r="Z36" s="626"/>
      <c r="AA36" s="626"/>
      <c r="AB36" s="425"/>
      <c r="AC36" s="59"/>
      <c r="AD36" s="59"/>
      <c r="AE36" s="425"/>
      <c r="AF36" s="59"/>
      <c r="AG36" s="59"/>
      <c r="AH36" s="188"/>
      <c r="AI36" s="59"/>
      <c r="AJ36" s="59"/>
      <c r="AK36" s="188"/>
      <c r="AL36" s="59"/>
      <c r="AM36" s="59"/>
      <c r="AN36" s="188"/>
      <c r="AO36" s="59"/>
      <c r="AP36" s="59"/>
      <c r="AQ36" s="188"/>
      <c r="AR36" s="59"/>
      <c r="AS36" s="59"/>
      <c r="AT36" s="188"/>
      <c r="AU36" s="59"/>
      <c r="AV36" s="59"/>
      <c r="AW36" s="188"/>
      <c r="AX36" s="59"/>
      <c r="AY36" s="59"/>
      <c r="AZ36" s="188"/>
      <c r="BA36" s="59"/>
      <c r="BB36" s="59"/>
      <c r="BC36" s="188"/>
      <c r="BD36" s="59"/>
      <c r="BE36" s="59"/>
      <c r="BF36" s="188"/>
      <c r="BG36" s="59"/>
      <c r="BH36" s="59"/>
      <c r="BI36" s="279"/>
      <c r="BJ36" s="282"/>
    </row>
    <row r="37" spans="2:62" x14ac:dyDescent="0.3">
      <c r="B37" s="154"/>
      <c r="C37" s="621" t="s">
        <v>9</v>
      </c>
      <c r="D37" s="622"/>
      <c r="E37" s="622"/>
      <c r="F37" s="207"/>
      <c r="G37" s="207"/>
      <c r="H37" s="207"/>
      <c r="I37" s="207"/>
      <c r="J37" s="207"/>
      <c r="K37" s="207"/>
      <c r="L37" s="207"/>
      <c r="M37" s="207"/>
      <c r="N37" s="207"/>
      <c r="O37" s="207"/>
      <c r="P37" s="207"/>
      <c r="Q37" s="207"/>
      <c r="R37" s="207"/>
      <c r="S37" s="208"/>
      <c r="W37" s="22"/>
      <c r="X37" s="624"/>
      <c r="Y37" s="211">
        <f>Y36+31</f>
        <v>43071</v>
      </c>
      <c r="Z37" s="626"/>
      <c r="AA37" s="626"/>
      <c r="AB37" s="425"/>
      <c r="AC37" s="626"/>
      <c r="AD37" s="626"/>
      <c r="AE37" s="427"/>
      <c r="AF37" s="59"/>
      <c r="AG37" s="59"/>
      <c r="AH37" s="188"/>
      <c r="AI37" s="59"/>
      <c r="AJ37" s="59"/>
      <c r="AK37" s="188"/>
      <c r="AL37" s="59"/>
      <c r="AM37" s="59"/>
      <c r="AN37" s="188"/>
      <c r="AO37" s="59"/>
      <c r="AP37" s="59"/>
      <c r="AQ37" s="188"/>
      <c r="AR37" s="59"/>
      <c r="AS37" s="59"/>
      <c r="AT37" s="188"/>
      <c r="AU37" s="59"/>
      <c r="AV37" s="59"/>
      <c r="AW37" s="188"/>
      <c r="AX37" s="59"/>
      <c r="AY37" s="59"/>
      <c r="AZ37" s="188"/>
      <c r="BA37" s="59"/>
      <c r="BB37" s="59"/>
      <c r="BC37" s="188"/>
      <c r="BD37" s="59"/>
      <c r="BE37" s="59"/>
      <c r="BF37" s="188"/>
      <c r="BG37" s="59"/>
      <c r="BH37" s="59"/>
      <c r="BI37" s="279"/>
      <c r="BJ37" s="282"/>
    </row>
    <row r="38" spans="2:62" x14ac:dyDescent="0.3">
      <c r="B38" s="154"/>
      <c r="C38" s="621" t="s">
        <v>8</v>
      </c>
      <c r="D38" s="622"/>
      <c r="E38" s="622"/>
      <c r="F38" s="207"/>
      <c r="G38" s="207"/>
      <c r="H38" s="207"/>
      <c r="I38" s="207"/>
      <c r="J38" s="207"/>
      <c r="K38" s="207"/>
      <c r="L38" s="207"/>
      <c r="M38" s="207"/>
      <c r="N38" s="207"/>
      <c r="O38" s="207"/>
      <c r="P38" s="207"/>
      <c r="Q38" s="207"/>
      <c r="R38" s="207"/>
      <c r="S38" s="208"/>
      <c r="W38" s="22"/>
      <c r="X38" s="624"/>
      <c r="Y38" s="211">
        <f t="shared" ref="Y38:Y59" si="2">Y37+31</f>
        <v>43102</v>
      </c>
      <c r="Z38" s="626"/>
      <c r="AA38" s="626"/>
      <c r="AB38" s="425"/>
      <c r="AC38" s="626"/>
      <c r="AD38" s="626"/>
      <c r="AE38" s="427"/>
      <c r="AF38" s="626"/>
      <c r="AG38" s="626"/>
      <c r="AH38" s="425"/>
      <c r="AI38" s="59"/>
      <c r="AJ38" s="59"/>
      <c r="AK38" s="188"/>
      <c r="AL38" s="59"/>
      <c r="AM38" s="59"/>
      <c r="AN38" s="188"/>
      <c r="AO38" s="59"/>
      <c r="AP38" s="59"/>
      <c r="AQ38" s="188"/>
      <c r="AR38" s="59"/>
      <c r="AS38" s="59"/>
      <c r="AT38" s="188"/>
      <c r="AU38" s="59"/>
      <c r="AV38" s="59"/>
      <c r="AW38" s="188"/>
      <c r="AX38" s="59"/>
      <c r="AY38" s="59"/>
      <c r="AZ38" s="188"/>
      <c r="BA38" s="59"/>
      <c r="BB38" s="59"/>
      <c r="BC38" s="188"/>
      <c r="BD38" s="59"/>
      <c r="BE38" s="59"/>
      <c r="BF38" s="188"/>
      <c r="BG38" s="59"/>
      <c r="BH38" s="59"/>
      <c r="BI38" s="279"/>
      <c r="BJ38" s="282"/>
    </row>
    <row r="39" spans="2:62" x14ac:dyDescent="0.3">
      <c r="B39" s="154"/>
      <c r="C39" s="621" t="s">
        <v>152</v>
      </c>
      <c r="D39" s="622"/>
      <c r="E39" s="622"/>
      <c r="F39" s="207"/>
      <c r="G39" s="207"/>
      <c r="H39" s="207"/>
      <c r="I39" s="207"/>
      <c r="J39" s="207"/>
      <c r="K39" s="207"/>
      <c r="L39" s="207"/>
      <c r="M39" s="207"/>
      <c r="N39" s="207"/>
      <c r="O39" s="207"/>
      <c r="P39" s="207"/>
      <c r="Q39" s="207"/>
      <c r="R39" s="207"/>
      <c r="S39" s="208"/>
      <c r="W39" s="22"/>
      <c r="X39" s="624"/>
      <c r="Y39" s="211">
        <f t="shared" si="2"/>
        <v>43133</v>
      </c>
      <c r="Z39" s="626"/>
      <c r="AA39" s="626"/>
      <c r="AB39" s="425"/>
      <c r="AC39" s="626"/>
      <c r="AD39" s="626"/>
      <c r="AE39" s="427"/>
      <c r="AF39" s="626"/>
      <c r="AG39" s="626"/>
      <c r="AH39" s="425"/>
      <c r="AI39" s="626"/>
      <c r="AJ39" s="626"/>
      <c r="AK39" s="425"/>
      <c r="AL39" s="59"/>
      <c r="AM39" s="59"/>
      <c r="AN39" s="188"/>
      <c r="AO39" s="59"/>
      <c r="AP39" s="59"/>
      <c r="AQ39" s="188"/>
      <c r="AR39" s="59"/>
      <c r="AS39" s="59"/>
      <c r="AT39" s="188"/>
      <c r="AU39" s="59"/>
      <c r="AV39" s="59"/>
      <c r="AW39" s="188"/>
      <c r="AX39" s="59"/>
      <c r="AY39" s="59"/>
      <c r="AZ39" s="188"/>
      <c r="BA39" s="59"/>
      <c r="BB39" s="59"/>
      <c r="BC39" s="188"/>
      <c r="BD39" s="59"/>
      <c r="BE39" s="59"/>
      <c r="BF39" s="188"/>
      <c r="BG39" s="59"/>
      <c r="BH39" s="59"/>
      <c r="BI39" s="279"/>
      <c r="BJ39" s="282"/>
    </row>
    <row r="40" spans="2:62" x14ac:dyDescent="0.3">
      <c r="B40" s="154"/>
      <c r="C40" s="621" t="s">
        <v>153</v>
      </c>
      <c r="D40" s="622"/>
      <c r="E40" s="622"/>
      <c r="F40" s="207"/>
      <c r="G40" s="207"/>
      <c r="H40" s="207"/>
      <c r="I40" s="207"/>
      <c r="J40" s="207"/>
      <c r="K40" s="207"/>
      <c r="L40" s="207"/>
      <c r="M40" s="207"/>
      <c r="N40" s="207"/>
      <c r="O40" s="207"/>
      <c r="P40" s="207"/>
      <c r="Q40" s="207"/>
      <c r="R40" s="207"/>
      <c r="S40" s="208"/>
      <c r="W40" s="22"/>
      <c r="X40" s="624"/>
      <c r="Y40" s="211">
        <f t="shared" si="2"/>
        <v>43164</v>
      </c>
      <c r="Z40" s="626"/>
      <c r="AA40" s="626"/>
      <c r="AB40" s="425"/>
      <c r="AC40" s="626"/>
      <c r="AD40" s="626"/>
      <c r="AE40" s="427"/>
      <c r="AF40" s="626"/>
      <c r="AG40" s="626"/>
      <c r="AH40" s="425"/>
      <c r="AI40" s="626"/>
      <c r="AJ40" s="626"/>
      <c r="AK40" s="425"/>
      <c r="AL40" s="626"/>
      <c r="AM40" s="626"/>
      <c r="AN40" s="188"/>
      <c r="AO40" s="59"/>
      <c r="AP40" s="59"/>
      <c r="AQ40" s="188"/>
      <c r="AR40" s="59"/>
      <c r="AS40" s="59"/>
      <c r="AT40" s="188"/>
      <c r="AU40" s="59"/>
      <c r="AV40" s="59"/>
      <c r="AW40" s="188"/>
      <c r="AX40" s="59"/>
      <c r="AY40" s="59"/>
      <c r="AZ40" s="188"/>
      <c r="BA40" s="59"/>
      <c r="BB40" s="59"/>
      <c r="BC40" s="188"/>
      <c r="BD40" s="59"/>
      <c r="BE40" s="59"/>
      <c r="BF40" s="188"/>
      <c r="BG40" s="59"/>
      <c r="BH40" s="59"/>
      <c r="BI40" s="279"/>
      <c r="BJ40" s="282"/>
    </row>
    <row r="41" spans="2:62" x14ac:dyDescent="0.3">
      <c r="B41" s="154"/>
      <c r="C41" s="621" t="s">
        <v>154</v>
      </c>
      <c r="D41" s="622"/>
      <c r="E41" s="622"/>
      <c r="F41" s="207"/>
      <c r="G41" s="207"/>
      <c r="H41" s="207"/>
      <c r="I41" s="207"/>
      <c r="J41" s="207"/>
      <c r="K41" s="207"/>
      <c r="L41" s="207"/>
      <c r="M41" s="207"/>
      <c r="N41" s="207"/>
      <c r="O41" s="207"/>
      <c r="P41" s="207"/>
      <c r="Q41" s="207"/>
      <c r="R41" s="207"/>
      <c r="S41" s="208"/>
      <c r="W41" s="22"/>
      <c r="X41" s="624"/>
      <c r="Y41" s="211">
        <f t="shared" si="2"/>
        <v>43195</v>
      </c>
      <c r="Z41" s="626"/>
      <c r="AA41" s="626"/>
      <c r="AB41" s="425"/>
      <c r="AC41" s="626"/>
      <c r="AD41" s="626"/>
      <c r="AE41" s="427"/>
      <c r="AF41" s="626"/>
      <c r="AG41" s="626"/>
      <c r="AH41" s="425"/>
      <c r="AI41" s="626"/>
      <c r="AJ41" s="626"/>
      <c r="AK41" s="425"/>
      <c r="AL41" s="626"/>
      <c r="AM41" s="626"/>
      <c r="AN41" s="188"/>
      <c r="AO41" s="626"/>
      <c r="AP41" s="626"/>
      <c r="AQ41" s="434"/>
      <c r="AR41" s="59"/>
      <c r="AS41" s="59"/>
      <c r="AT41" s="188"/>
      <c r="AU41" s="59"/>
      <c r="AV41" s="59"/>
      <c r="AW41" s="188"/>
      <c r="AX41" s="59"/>
      <c r="AY41" s="59"/>
      <c r="AZ41" s="188"/>
      <c r="BA41" s="59"/>
      <c r="BB41" s="59"/>
      <c r="BC41" s="188"/>
      <c r="BD41" s="59"/>
      <c r="BE41" s="59"/>
      <c r="BF41" s="188"/>
      <c r="BG41" s="59"/>
      <c r="BH41" s="59"/>
      <c r="BI41" s="279"/>
      <c r="BJ41" s="282"/>
    </row>
    <row r="42" spans="2:62" x14ac:dyDescent="0.3">
      <c r="B42" s="154"/>
      <c r="C42" s="616" t="s">
        <v>11</v>
      </c>
      <c r="D42" s="616"/>
      <c r="E42" s="616"/>
      <c r="F42" s="209">
        <f>SUM(F34:F41)</f>
        <v>0</v>
      </c>
      <c r="G42" s="209">
        <f t="shared" ref="G42:R42" si="3">SUM(G34:G41)</f>
        <v>0</v>
      </c>
      <c r="H42" s="209">
        <f t="shared" si="3"/>
        <v>0</v>
      </c>
      <c r="I42" s="209">
        <f t="shared" si="3"/>
        <v>0</v>
      </c>
      <c r="J42" s="209">
        <f t="shared" si="3"/>
        <v>0</v>
      </c>
      <c r="K42" s="209">
        <f>SUM(K34:K41)</f>
        <v>0</v>
      </c>
      <c r="L42" s="209">
        <f>SUM(L34:L41)</f>
        <v>0</v>
      </c>
      <c r="M42" s="209">
        <f t="shared" si="3"/>
        <v>0</v>
      </c>
      <c r="N42" s="209">
        <f t="shared" si="3"/>
        <v>0</v>
      </c>
      <c r="O42" s="209">
        <f>SUM(O34:O41)</f>
        <v>0</v>
      </c>
      <c r="P42" s="209">
        <f t="shared" si="3"/>
        <v>0</v>
      </c>
      <c r="Q42" s="209">
        <f t="shared" si="3"/>
        <v>0</v>
      </c>
      <c r="R42" s="209">
        <f t="shared" si="3"/>
        <v>0</v>
      </c>
      <c r="S42" s="210">
        <f>SUM(S34:S41)</f>
        <v>0</v>
      </c>
      <c r="W42" s="22"/>
      <c r="X42" s="624"/>
      <c r="Y42" s="211">
        <f t="shared" si="2"/>
        <v>43226</v>
      </c>
      <c r="Z42" s="626"/>
      <c r="AA42" s="626"/>
      <c r="AB42" s="425"/>
      <c r="AC42" s="626"/>
      <c r="AD42" s="626"/>
      <c r="AE42" s="427"/>
      <c r="AF42" s="626"/>
      <c r="AG42" s="626"/>
      <c r="AH42" s="425"/>
      <c r="AI42" s="626"/>
      <c r="AJ42" s="626"/>
      <c r="AK42" s="425"/>
      <c r="AL42" s="626"/>
      <c r="AM42" s="626"/>
      <c r="AN42" s="188"/>
      <c r="AO42" s="626"/>
      <c r="AP42" s="626"/>
      <c r="AQ42" s="332"/>
      <c r="AR42" s="626"/>
      <c r="AS42" s="626"/>
      <c r="AT42" s="434"/>
      <c r="AU42" s="59"/>
      <c r="AV42" s="59"/>
      <c r="AW42" s="188"/>
      <c r="AX42" s="59"/>
      <c r="AY42" s="59"/>
      <c r="AZ42" s="188"/>
      <c r="BA42" s="59"/>
      <c r="BB42" s="59"/>
      <c r="BC42" s="188"/>
      <c r="BD42" s="59"/>
      <c r="BE42" s="59"/>
      <c r="BF42" s="188"/>
      <c r="BG42" s="59"/>
      <c r="BH42" s="59"/>
      <c r="BI42" s="279"/>
      <c r="BJ42" s="282"/>
    </row>
    <row r="43" spans="2:62" ht="15" thickBot="1" x14ac:dyDescent="0.35">
      <c r="B43" s="197"/>
      <c r="C43" s="187"/>
      <c r="D43" s="187"/>
      <c r="E43" s="187"/>
      <c r="F43" s="187"/>
      <c r="G43" s="187"/>
      <c r="H43" s="187"/>
      <c r="I43" s="187"/>
      <c r="J43" s="187"/>
      <c r="K43" s="187"/>
      <c r="L43" s="187"/>
      <c r="M43" s="187"/>
      <c r="N43" s="187"/>
      <c r="O43" s="187"/>
      <c r="P43" s="187"/>
      <c r="Q43" s="187"/>
      <c r="R43" s="187"/>
      <c r="S43" s="205"/>
      <c r="W43" s="22"/>
      <c r="X43" s="624"/>
      <c r="Y43" s="211">
        <f t="shared" si="2"/>
        <v>43257</v>
      </c>
      <c r="Z43" s="626"/>
      <c r="AA43" s="626"/>
      <c r="AB43" s="425"/>
      <c r="AC43" s="626"/>
      <c r="AD43" s="626"/>
      <c r="AE43" s="427"/>
      <c r="AF43" s="626"/>
      <c r="AG43" s="626"/>
      <c r="AH43" s="425"/>
      <c r="AI43" s="626"/>
      <c r="AJ43" s="626"/>
      <c r="AK43" s="425"/>
      <c r="AL43" s="626"/>
      <c r="AM43" s="626"/>
      <c r="AN43" s="188"/>
      <c r="AO43" s="626"/>
      <c r="AP43" s="626"/>
      <c r="AQ43" s="332"/>
      <c r="AR43" s="626"/>
      <c r="AS43" s="626"/>
      <c r="AT43" s="332"/>
      <c r="AU43" s="626"/>
      <c r="AV43" s="626"/>
      <c r="AW43" s="434"/>
      <c r="AX43" s="59"/>
      <c r="AY43" s="59"/>
      <c r="AZ43" s="188"/>
      <c r="BA43" s="59"/>
      <c r="BB43" s="59"/>
      <c r="BC43" s="188"/>
      <c r="BD43" s="59"/>
      <c r="BE43" s="59"/>
      <c r="BF43" s="188"/>
      <c r="BG43" s="59"/>
      <c r="BH43" s="59"/>
      <c r="BI43" s="279"/>
      <c r="BJ43" s="282"/>
    </row>
    <row r="44" spans="2:62" x14ac:dyDescent="0.3">
      <c r="W44" s="22"/>
      <c r="X44" s="624"/>
      <c r="Y44" s="211">
        <f t="shared" si="2"/>
        <v>43288</v>
      </c>
      <c r="Z44" s="13"/>
      <c r="AA44" s="13"/>
      <c r="AB44" s="66">
        <f>(Z44-AA44)*0.1</f>
        <v>0</v>
      </c>
      <c r="AC44" s="626"/>
      <c r="AD44" s="626"/>
      <c r="AE44" s="427"/>
      <c r="AF44" s="626"/>
      <c r="AG44" s="626"/>
      <c r="AH44" s="425"/>
      <c r="AI44" s="626"/>
      <c r="AJ44" s="626"/>
      <c r="AK44" s="425"/>
      <c r="AL44" s="626"/>
      <c r="AM44" s="626"/>
      <c r="AN44" s="188"/>
      <c r="AO44" s="626"/>
      <c r="AP44" s="626"/>
      <c r="AQ44" s="332"/>
      <c r="AR44" s="626"/>
      <c r="AS44" s="626"/>
      <c r="AT44" s="332"/>
      <c r="AU44" s="626"/>
      <c r="AV44" s="626"/>
      <c r="AW44" s="332"/>
      <c r="AX44" s="626"/>
      <c r="AY44" s="626"/>
      <c r="AZ44" s="434"/>
      <c r="BA44" s="59"/>
      <c r="BB44" s="59"/>
      <c r="BC44" s="188"/>
      <c r="BD44" s="59"/>
      <c r="BE44" s="59"/>
      <c r="BF44" s="188"/>
      <c r="BG44" s="59"/>
      <c r="BH44" s="59"/>
      <c r="BI44" s="279"/>
      <c r="BJ44" s="282"/>
    </row>
    <row r="45" spans="2:62" x14ac:dyDescent="0.3">
      <c r="W45" s="22"/>
      <c r="X45" s="624"/>
      <c r="Y45" s="211">
        <f t="shared" si="2"/>
        <v>43319</v>
      </c>
      <c r="Z45" s="13"/>
      <c r="AA45" s="13"/>
      <c r="AB45" s="66">
        <f>(Z45-AA45)*0.2</f>
        <v>0</v>
      </c>
      <c r="AC45" s="14"/>
      <c r="AD45" s="14"/>
      <c r="AE45" s="66">
        <f>(AC45-AD45)*0.1</f>
        <v>0</v>
      </c>
      <c r="AF45" s="626"/>
      <c r="AG45" s="626"/>
      <c r="AH45" s="425"/>
      <c r="AI45" s="626"/>
      <c r="AJ45" s="626"/>
      <c r="AK45" s="425"/>
      <c r="AL45" s="626"/>
      <c r="AM45" s="626"/>
      <c r="AN45" s="188"/>
      <c r="AO45" s="626"/>
      <c r="AP45" s="626"/>
      <c r="AQ45" s="332"/>
      <c r="AR45" s="626"/>
      <c r="AS45" s="626"/>
      <c r="AT45" s="332"/>
      <c r="AU45" s="626"/>
      <c r="AV45" s="626"/>
      <c r="AW45" s="332"/>
      <c r="AX45" s="626"/>
      <c r="AY45" s="626"/>
      <c r="AZ45" s="332"/>
      <c r="BA45" s="626"/>
      <c r="BB45" s="626"/>
      <c r="BC45" s="434"/>
      <c r="BD45" s="59"/>
      <c r="BE45" s="59"/>
      <c r="BF45" s="188"/>
      <c r="BG45" s="59"/>
      <c r="BH45" s="59"/>
      <c r="BI45" s="279"/>
      <c r="BJ45" s="282"/>
    </row>
    <row r="46" spans="2:62" x14ac:dyDescent="0.3">
      <c r="C46" s="29"/>
      <c r="D46" s="30" t="s">
        <v>46</v>
      </c>
      <c r="F46" s="201"/>
      <c r="G46" s="201"/>
      <c r="H46" s="201"/>
      <c r="W46" s="22"/>
      <c r="X46" s="624"/>
      <c r="Y46" s="211">
        <f t="shared" si="2"/>
        <v>43350</v>
      </c>
      <c r="Z46" s="13"/>
      <c r="AA46" s="13"/>
      <c r="AB46" s="66">
        <f>(Z46-AA46)*0.3</f>
        <v>0</v>
      </c>
      <c r="AC46" s="14"/>
      <c r="AD46" s="14"/>
      <c r="AE46" s="66">
        <f>(AC46-AD46)*0.2</f>
        <v>0</v>
      </c>
      <c r="AF46" s="14"/>
      <c r="AG46" s="14"/>
      <c r="AH46" s="66">
        <f>(AF46-AG46)*0.1</f>
        <v>0</v>
      </c>
      <c r="AI46" s="626"/>
      <c r="AJ46" s="626"/>
      <c r="AK46" s="425"/>
      <c r="AL46" s="626"/>
      <c r="AM46" s="626"/>
      <c r="AN46" s="188"/>
      <c r="AO46" s="626"/>
      <c r="AP46" s="626"/>
      <c r="AQ46" s="332"/>
      <c r="AR46" s="626"/>
      <c r="AS46" s="626"/>
      <c r="AT46" s="332"/>
      <c r="AU46" s="626"/>
      <c r="AV46" s="626"/>
      <c r="AW46" s="332"/>
      <c r="AX46" s="626"/>
      <c r="AY46" s="626"/>
      <c r="AZ46" s="332"/>
      <c r="BA46" s="626"/>
      <c r="BB46" s="626"/>
      <c r="BC46" s="332"/>
      <c r="BD46" s="626"/>
      <c r="BE46" s="626"/>
      <c r="BF46" s="434"/>
      <c r="BG46" s="59"/>
      <c r="BH46" s="59"/>
      <c r="BI46" s="279"/>
      <c r="BJ46" s="282"/>
    </row>
    <row r="47" spans="2:62" x14ac:dyDescent="0.3">
      <c r="W47" s="22"/>
      <c r="X47" s="624"/>
      <c r="Y47" s="211">
        <f t="shared" si="2"/>
        <v>43381</v>
      </c>
      <c r="Z47" s="13"/>
      <c r="AA47" s="13"/>
      <c r="AB47" s="66">
        <f>(Z47-AA47)*0.4</f>
        <v>0</v>
      </c>
      <c r="AC47" s="14"/>
      <c r="AD47" s="14"/>
      <c r="AE47" s="66">
        <f>(AC47-AD47)*0.3</f>
        <v>0</v>
      </c>
      <c r="AF47" s="14"/>
      <c r="AG47" s="14"/>
      <c r="AH47" s="66">
        <f>(AF47-AG47)*0.2</f>
        <v>0</v>
      </c>
      <c r="AI47" s="14"/>
      <c r="AJ47" s="14"/>
      <c r="AK47" s="66">
        <f>(AI47-AJ47)*0.1</f>
        <v>0</v>
      </c>
      <c r="AL47" s="626"/>
      <c r="AM47" s="626"/>
      <c r="AN47" s="188"/>
      <c r="AO47" s="626"/>
      <c r="AP47" s="626"/>
      <c r="AQ47" s="332"/>
      <c r="AR47" s="626"/>
      <c r="AS47" s="626"/>
      <c r="AT47" s="332"/>
      <c r="AU47" s="626"/>
      <c r="AV47" s="626"/>
      <c r="AW47" s="332"/>
      <c r="AX47" s="626"/>
      <c r="AY47" s="626"/>
      <c r="AZ47" s="332"/>
      <c r="BA47" s="626"/>
      <c r="BB47" s="626"/>
      <c r="BC47" s="332"/>
      <c r="BD47" s="626"/>
      <c r="BE47" s="626"/>
      <c r="BF47" s="332"/>
      <c r="BG47" s="626"/>
      <c r="BH47" s="626"/>
      <c r="BI47" s="333"/>
      <c r="BJ47" s="282"/>
    </row>
    <row r="48" spans="2:62" x14ac:dyDescent="0.3">
      <c r="W48" s="22"/>
      <c r="X48" s="624"/>
      <c r="Y48" s="211">
        <f t="shared" si="2"/>
        <v>43412</v>
      </c>
      <c r="Z48" s="13"/>
      <c r="AA48" s="13"/>
      <c r="AB48" s="66">
        <f>(Z48-AA48)*0.5</f>
        <v>0</v>
      </c>
      <c r="AC48" s="14"/>
      <c r="AD48" s="14"/>
      <c r="AE48" s="66">
        <f>(AC48-AD48)*0.4</f>
        <v>0</v>
      </c>
      <c r="AF48" s="14"/>
      <c r="AG48" s="14"/>
      <c r="AH48" s="66">
        <f>(AF48-AG48)*0.3</f>
        <v>0</v>
      </c>
      <c r="AI48" s="14"/>
      <c r="AJ48" s="14"/>
      <c r="AK48" s="66">
        <f>(AI48-AJ48)*0.2</f>
        <v>0</v>
      </c>
      <c r="AL48" s="14"/>
      <c r="AM48" s="14"/>
      <c r="AN48" s="66">
        <f>(AL48-AM48)*0.1</f>
        <v>0</v>
      </c>
      <c r="AO48" s="626"/>
      <c r="AP48" s="626"/>
      <c r="AQ48" s="332"/>
      <c r="AR48" s="626"/>
      <c r="AS48" s="626"/>
      <c r="AT48" s="332"/>
      <c r="AU48" s="626"/>
      <c r="AV48" s="626"/>
      <c r="AW48" s="332"/>
      <c r="AX48" s="626"/>
      <c r="AY48" s="626"/>
      <c r="AZ48" s="332"/>
      <c r="BA48" s="626"/>
      <c r="BB48" s="626"/>
      <c r="BC48" s="332"/>
      <c r="BD48" s="626"/>
      <c r="BE48" s="626"/>
      <c r="BF48" s="332"/>
      <c r="BG48" s="626"/>
      <c r="BH48" s="626"/>
      <c r="BI48" s="334"/>
      <c r="BJ48" s="282"/>
    </row>
    <row r="49" spans="23:62" x14ac:dyDescent="0.3">
      <c r="W49" s="22"/>
      <c r="X49" s="624"/>
      <c r="Y49" s="211">
        <f t="shared" si="2"/>
        <v>43443</v>
      </c>
      <c r="Z49" s="12"/>
      <c r="AA49" s="12"/>
      <c r="AB49" s="66">
        <f>(Z49-AA49)*0.5</f>
        <v>0</v>
      </c>
      <c r="AC49" s="14"/>
      <c r="AD49" s="14"/>
      <c r="AE49" s="66">
        <f>(AC49-AD49)*0.5</f>
        <v>0</v>
      </c>
      <c r="AF49" s="14"/>
      <c r="AG49" s="14"/>
      <c r="AH49" s="66">
        <f>(AF49-AG49)*0.4</f>
        <v>0</v>
      </c>
      <c r="AI49" s="14"/>
      <c r="AJ49" s="14"/>
      <c r="AK49" s="66">
        <f>(AI49-AJ49)*0.3</f>
        <v>0</v>
      </c>
      <c r="AL49" s="14"/>
      <c r="AM49" s="14"/>
      <c r="AN49" s="66">
        <f>(AL49-AM49)*0.2</f>
        <v>0</v>
      </c>
      <c r="AO49" s="14"/>
      <c r="AP49" s="14"/>
      <c r="AQ49" s="66">
        <f>(AO49-AP49)*0.1</f>
        <v>0</v>
      </c>
      <c r="AR49" s="626"/>
      <c r="AS49" s="626"/>
      <c r="AT49" s="332"/>
      <c r="AU49" s="626"/>
      <c r="AV49" s="626"/>
      <c r="AW49" s="332"/>
      <c r="AX49" s="626"/>
      <c r="AY49" s="626"/>
      <c r="AZ49" s="332"/>
      <c r="BA49" s="626"/>
      <c r="BB49" s="626"/>
      <c r="BC49" s="332"/>
      <c r="BD49" s="626"/>
      <c r="BE49" s="626"/>
      <c r="BF49" s="332"/>
      <c r="BG49" s="626"/>
      <c r="BH49" s="626"/>
      <c r="BI49" s="334"/>
      <c r="BJ49" s="282"/>
    </row>
    <row r="50" spans="23:62" x14ac:dyDescent="0.3">
      <c r="W50" s="78"/>
      <c r="X50" s="624"/>
      <c r="Y50" s="211">
        <f t="shared" si="2"/>
        <v>43474</v>
      </c>
      <c r="Z50" s="12"/>
      <c r="AA50" s="12"/>
      <c r="AB50" s="66">
        <f t="shared" ref="AB50:AB58" si="4">(Z50-AA50)*0.5</f>
        <v>0</v>
      </c>
      <c r="AC50" s="12"/>
      <c r="AD50" s="12"/>
      <c r="AE50" s="66">
        <f t="shared" ref="AE50:AE59" si="5">(AC50-AD50)*0.5</f>
        <v>0</v>
      </c>
      <c r="AF50" s="14"/>
      <c r="AG50" s="14"/>
      <c r="AH50" s="66">
        <f>(AF50-AG50)*0.5</f>
        <v>0</v>
      </c>
      <c r="AI50" s="14"/>
      <c r="AJ50" s="14"/>
      <c r="AK50" s="66">
        <f>(AI50-AJ50)*0.4</f>
        <v>0</v>
      </c>
      <c r="AL50" s="14"/>
      <c r="AM50" s="14"/>
      <c r="AN50" s="66">
        <f>(AL50-AM50)*0.3</f>
        <v>0</v>
      </c>
      <c r="AO50" s="14"/>
      <c r="AP50" s="14"/>
      <c r="AQ50" s="66">
        <f>(AO50-AP50)*0.2</f>
        <v>0</v>
      </c>
      <c r="AR50" s="14"/>
      <c r="AS50" s="14"/>
      <c r="AT50" s="66">
        <f>(AR50-AS50)*0.1</f>
        <v>0</v>
      </c>
      <c r="AU50" s="626"/>
      <c r="AV50" s="626"/>
      <c r="AW50" s="332"/>
      <c r="AX50" s="626"/>
      <c r="AY50" s="626"/>
      <c r="AZ50" s="332"/>
      <c r="BA50" s="626"/>
      <c r="BB50" s="626"/>
      <c r="BC50" s="332"/>
      <c r="BD50" s="626"/>
      <c r="BE50" s="626"/>
      <c r="BF50" s="332"/>
      <c r="BG50" s="626"/>
      <c r="BH50" s="626"/>
      <c r="BI50" s="334"/>
      <c r="BJ50" s="282"/>
    </row>
    <row r="51" spans="23:62" x14ac:dyDescent="0.3">
      <c r="W51" s="78"/>
      <c r="X51" s="624"/>
      <c r="Y51" s="211">
        <f t="shared" si="2"/>
        <v>43505</v>
      </c>
      <c r="Z51" s="12"/>
      <c r="AA51" s="12"/>
      <c r="AB51" s="66">
        <f t="shared" si="4"/>
        <v>0</v>
      </c>
      <c r="AC51" s="12"/>
      <c r="AD51" s="12"/>
      <c r="AE51" s="66">
        <f t="shared" si="5"/>
        <v>0</v>
      </c>
      <c r="AF51" s="12"/>
      <c r="AG51" s="12"/>
      <c r="AH51" s="66">
        <f t="shared" ref="AH51:AH59" si="6">(AF51-AG51)*0.5</f>
        <v>0</v>
      </c>
      <c r="AI51" s="14"/>
      <c r="AJ51" s="14"/>
      <c r="AK51" s="66">
        <f>(AI51-AJ51)*0.5</f>
        <v>0</v>
      </c>
      <c r="AL51" s="14"/>
      <c r="AM51" s="14"/>
      <c r="AN51" s="66">
        <f>(AL51-AM51)*0.4</f>
        <v>0</v>
      </c>
      <c r="AO51" s="14"/>
      <c r="AP51" s="14"/>
      <c r="AQ51" s="66">
        <f>(AO51-AP51)*0.3</f>
        <v>0</v>
      </c>
      <c r="AR51" s="14"/>
      <c r="AS51" s="14"/>
      <c r="AT51" s="66">
        <f>(AR51-AS51)*0.2</f>
        <v>0</v>
      </c>
      <c r="AU51" s="14"/>
      <c r="AV51" s="14"/>
      <c r="AW51" s="66">
        <f>(AU51-AV51)*0.1</f>
        <v>0</v>
      </c>
      <c r="AX51" s="626"/>
      <c r="AY51" s="626"/>
      <c r="AZ51" s="332"/>
      <c r="BA51" s="626"/>
      <c r="BB51" s="626"/>
      <c r="BC51" s="332"/>
      <c r="BD51" s="626"/>
      <c r="BE51" s="626"/>
      <c r="BF51" s="332"/>
      <c r="BG51" s="626"/>
      <c r="BH51" s="626"/>
      <c r="BI51" s="334"/>
      <c r="BJ51" s="282"/>
    </row>
    <row r="52" spans="23:62" x14ac:dyDescent="0.3">
      <c r="W52" s="84"/>
      <c r="X52" s="624"/>
      <c r="Y52" s="211">
        <f t="shared" si="2"/>
        <v>43536</v>
      </c>
      <c r="Z52" s="12"/>
      <c r="AA52" s="12"/>
      <c r="AB52" s="66">
        <f t="shared" si="4"/>
        <v>0</v>
      </c>
      <c r="AC52" s="12"/>
      <c r="AD52" s="12"/>
      <c r="AE52" s="66">
        <f t="shared" si="5"/>
        <v>0</v>
      </c>
      <c r="AF52" s="12"/>
      <c r="AG52" s="12"/>
      <c r="AH52" s="66">
        <f t="shared" si="6"/>
        <v>0</v>
      </c>
      <c r="AI52" s="12"/>
      <c r="AJ52" s="12"/>
      <c r="AK52" s="66">
        <f t="shared" ref="AK52:AK59" si="7">(AI52-AJ52)*0.5</f>
        <v>0</v>
      </c>
      <c r="AL52" s="14"/>
      <c r="AM52" s="14"/>
      <c r="AN52" s="66">
        <f>(AL52-AM52)*0.5</f>
        <v>0</v>
      </c>
      <c r="AO52" s="14"/>
      <c r="AP52" s="14"/>
      <c r="AQ52" s="66">
        <f>(AO52-AP52)*0.4</f>
        <v>0</v>
      </c>
      <c r="AR52" s="14"/>
      <c r="AS52" s="14"/>
      <c r="AT52" s="66">
        <f>(AR52-AS52)*0.3</f>
        <v>0</v>
      </c>
      <c r="AU52" s="14"/>
      <c r="AV52" s="14"/>
      <c r="AW52" s="66">
        <f>(AU52-AV52)*0.2</f>
        <v>0</v>
      </c>
      <c r="AX52" s="14"/>
      <c r="AY52" s="14"/>
      <c r="AZ52" s="66">
        <f>(AX52-AY52)*0.1</f>
        <v>0</v>
      </c>
      <c r="BA52" s="626"/>
      <c r="BB52" s="626"/>
      <c r="BC52" s="332"/>
      <c r="BD52" s="626"/>
      <c r="BE52" s="626"/>
      <c r="BF52" s="332"/>
      <c r="BG52" s="626"/>
      <c r="BH52" s="626"/>
      <c r="BI52" s="334"/>
      <c r="BJ52" s="282"/>
    </row>
    <row r="53" spans="23:62" x14ac:dyDescent="0.3">
      <c r="W53" s="84"/>
      <c r="X53" s="624"/>
      <c r="Y53" s="211">
        <f t="shared" si="2"/>
        <v>43567</v>
      </c>
      <c r="Z53" s="12"/>
      <c r="AA53" s="12"/>
      <c r="AB53" s="66">
        <f t="shared" si="4"/>
        <v>0</v>
      </c>
      <c r="AC53" s="12"/>
      <c r="AD53" s="12"/>
      <c r="AE53" s="66">
        <f t="shared" si="5"/>
        <v>0</v>
      </c>
      <c r="AF53" s="12"/>
      <c r="AG53" s="12"/>
      <c r="AH53" s="66">
        <f t="shared" si="6"/>
        <v>0</v>
      </c>
      <c r="AI53" s="12"/>
      <c r="AJ53" s="12"/>
      <c r="AK53" s="66">
        <f t="shared" si="7"/>
        <v>0</v>
      </c>
      <c r="AL53" s="12"/>
      <c r="AM53" s="12"/>
      <c r="AN53" s="66">
        <f t="shared" ref="AN53:AN59" si="8">(AL53-AM53)*0.5</f>
        <v>0</v>
      </c>
      <c r="AO53" s="14"/>
      <c r="AP53" s="14"/>
      <c r="AQ53" s="66">
        <f>(AO53-AP53)*0.5</f>
        <v>0</v>
      </c>
      <c r="AR53" s="14"/>
      <c r="AS53" s="14"/>
      <c r="AT53" s="66">
        <f>(AR53-AS53)*0.4</f>
        <v>0</v>
      </c>
      <c r="AU53" s="14"/>
      <c r="AV53" s="14"/>
      <c r="AW53" s="66">
        <f>(AU53-AV53)*0.3</f>
        <v>0</v>
      </c>
      <c r="AX53" s="14"/>
      <c r="AY53" s="14"/>
      <c r="AZ53" s="66">
        <f>(AX53-AY53)*0.2</f>
        <v>0</v>
      </c>
      <c r="BA53" s="14"/>
      <c r="BB53" s="14"/>
      <c r="BC53" s="66">
        <f>(BA53-BB53)*0.1</f>
        <v>0</v>
      </c>
      <c r="BD53" s="626"/>
      <c r="BE53" s="626"/>
      <c r="BF53" s="332"/>
      <c r="BG53" s="626"/>
      <c r="BH53" s="626"/>
      <c r="BI53" s="334"/>
      <c r="BJ53" s="282"/>
    </row>
    <row r="54" spans="23:62" x14ac:dyDescent="0.3">
      <c r="W54" s="84"/>
      <c r="X54" s="624"/>
      <c r="Y54" s="211">
        <f t="shared" si="2"/>
        <v>43598</v>
      </c>
      <c r="Z54" s="12"/>
      <c r="AA54" s="12"/>
      <c r="AB54" s="66">
        <f t="shared" si="4"/>
        <v>0</v>
      </c>
      <c r="AC54" s="12"/>
      <c r="AD54" s="12"/>
      <c r="AE54" s="66">
        <f t="shared" si="5"/>
        <v>0</v>
      </c>
      <c r="AF54" s="12"/>
      <c r="AG54" s="12"/>
      <c r="AH54" s="66">
        <f t="shared" si="6"/>
        <v>0</v>
      </c>
      <c r="AI54" s="12"/>
      <c r="AJ54" s="12"/>
      <c r="AK54" s="66">
        <f t="shared" si="7"/>
        <v>0</v>
      </c>
      <c r="AL54" s="12"/>
      <c r="AM54" s="12"/>
      <c r="AN54" s="66">
        <f t="shared" si="8"/>
        <v>0</v>
      </c>
      <c r="AO54" s="12"/>
      <c r="AP54" s="12"/>
      <c r="AQ54" s="66">
        <f t="shared" ref="AQ54:AQ59" si="9">(AO54-AP54)*0.5</f>
        <v>0</v>
      </c>
      <c r="AR54" s="14"/>
      <c r="AS54" s="14"/>
      <c r="AT54" s="66">
        <f>(AR54-AS54)*0.5</f>
        <v>0</v>
      </c>
      <c r="AU54" s="14"/>
      <c r="AV54" s="14"/>
      <c r="AW54" s="66">
        <f>(AU54-AV54)*0.4</f>
        <v>0</v>
      </c>
      <c r="AX54" s="14"/>
      <c r="AY54" s="14"/>
      <c r="AZ54" s="66">
        <f>(AX54-AY54)*0.3</f>
        <v>0</v>
      </c>
      <c r="BA54" s="14"/>
      <c r="BB54" s="14"/>
      <c r="BC54" s="66">
        <f>(BA54-BB54)*0.2</f>
        <v>0</v>
      </c>
      <c r="BD54" s="14"/>
      <c r="BE54" s="14"/>
      <c r="BF54" s="66">
        <f>(BD54-BE54)*0.1</f>
        <v>0</v>
      </c>
      <c r="BG54" s="626"/>
      <c r="BH54" s="626"/>
      <c r="BI54" s="334"/>
      <c r="BJ54" s="282"/>
    </row>
    <row r="55" spans="23:62" x14ac:dyDescent="0.3">
      <c r="W55" s="84"/>
      <c r="X55" s="624"/>
      <c r="Y55" s="211">
        <f t="shared" si="2"/>
        <v>43629</v>
      </c>
      <c r="Z55" s="12"/>
      <c r="AA55" s="12"/>
      <c r="AB55" s="66">
        <f t="shared" si="4"/>
        <v>0</v>
      </c>
      <c r="AC55" s="12"/>
      <c r="AD55" s="12"/>
      <c r="AE55" s="66">
        <f t="shared" si="5"/>
        <v>0</v>
      </c>
      <c r="AF55" s="12"/>
      <c r="AG55" s="12"/>
      <c r="AH55" s="66">
        <f t="shared" si="6"/>
        <v>0</v>
      </c>
      <c r="AI55" s="12"/>
      <c r="AJ55" s="12"/>
      <c r="AK55" s="66">
        <f t="shared" si="7"/>
        <v>0</v>
      </c>
      <c r="AL55" s="12"/>
      <c r="AM55" s="12"/>
      <c r="AN55" s="66">
        <f t="shared" si="8"/>
        <v>0</v>
      </c>
      <c r="AO55" s="12"/>
      <c r="AP55" s="12"/>
      <c r="AQ55" s="66">
        <f t="shared" si="9"/>
        <v>0</v>
      </c>
      <c r="AR55" s="12"/>
      <c r="AS55" s="12"/>
      <c r="AT55" s="66">
        <f t="shared" ref="AT55:AT59" si="10">(AR55-AS55)*0.5</f>
        <v>0</v>
      </c>
      <c r="AU55" s="14"/>
      <c r="AV55" s="14"/>
      <c r="AW55" s="66">
        <f>(AU55-AV55)*0.5</f>
        <v>0</v>
      </c>
      <c r="AX55" s="14"/>
      <c r="AY55" s="14"/>
      <c r="AZ55" s="66">
        <f>(AX55-AY55)*0.4</f>
        <v>0</v>
      </c>
      <c r="BA55" s="14"/>
      <c r="BB55" s="14"/>
      <c r="BC55" s="66">
        <f>(BA55-BB55)*0.3</f>
        <v>0</v>
      </c>
      <c r="BD55" s="14"/>
      <c r="BE55" s="14"/>
      <c r="BF55" s="66">
        <f>(BD55-BE55)*0.2</f>
        <v>0</v>
      </c>
      <c r="BG55" s="14"/>
      <c r="BH55" s="14"/>
      <c r="BI55" s="280">
        <f>(BG55-BH55)*0.1</f>
        <v>0</v>
      </c>
      <c r="BJ55" s="282"/>
    </row>
    <row r="56" spans="23:62" x14ac:dyDescent="0.3">
      <c r="W56" s="84"/>
      <c r="X56" s="624"/>
      <c r="Y56" s="211">
        <f t="shared" si="2"/>
        <v>43660</v>
      </c>
      <c r="Z56" s="12"/>
      <c r="AA56" s="12"/>
      <c r="AB56" s="66">
        <f t="shared" si="4"/>
        <v>0</v>
      </c>
      <c r="AC56" s="12"/>
      <c r="AD56" s="12"/>
      <c r="AE56" s="66">
        <f t="shared" si="5"/>
        <v>0</v>
      </c>
      <c r="AF56" s="12"/>
      <c r="AG56" s="12"/>
      <c r="AH56" s="66">
        <f t="shared" si="6"/>
        <v>0</v>
      </c>
      <c r="AI56" s="12"/>
      <c r="AJ56" s="12"/>
      <c r="AK56" s="66">
        <f t="shared" si="7"/>
        <v>0</v>
      </c>
      <c r="AL56" s="12"/>
      <c r="AM56" s="12"/>
      <c r="AN56" s="66">
        <f t="shared" si="8"/>
        <v>0</v>
      </c>
      <c r="AO56" s="12"/>
      <c r="AP56" s="12"/>
      <c r="AQ56" s="66">
        <f t="shared" si="9"/>
        <v>0</v>
      </c>
      <c r="AR56" s="12"/>
      <c r="AS56" s="12"/>
      <c r="AT56" s="66">
        <f t="shared" si="10"/>
        <v>0</v>
      </c>
      <c r="AU56" s="12"/>
      <c r="AV56" s="12"/>
      <c r="AW56" s="66">
        <f t="shared" ref="AW56:AW59" si="11">(AU56-AV56)*0.5</f>
        <v>0</v>
      </c>
      <c r="AX56" s="14"/>
      <c r="AY56" s="14"/>
      <c r="AZ56" s="66">
        <f>(AX56-AY56)*0.5</f>
        <v>0</v>
      </c>
      <c r="BA56" s="14"/>
      <c r="BB56" s="14"/>
      <c r="BC56" s="66">
        <f>(BA56-BB56)*0.4</f>
        <v>0</v>
      </c>
      <c r="BD56" s="14"/>
      <c r="BE56" s="14"/>
      <c r="BF56" s="66">
        <f>(BD56-BE56)*0.3</f>
        <v>0</v>
      </c>
      <c r="BG56" s="14"/>
      <c r="BH56" s="14"/>
      <c r="BI56" s="280">
        <f>(BG56-BH56)*0.2</f>
        <v>0</v>
      </c>
      <c r="BJ56" s="282"/>
    </row>
    <row r="57" spans="23:62" x14ac:dyDescent="0.3">
      <c r="W57" s="84"/>
      <c r="X57" s="624"/>
      <c r="Y57" s="211">
        <f t="shared" si="2"/>
        <v>43691</v>
      </c>
      <c r="Z57" s="12"/>
      <c r="AA57" s="12"/>
      <c r="AB57" s="66">
        <f t="shared" si="4"/>
        <v>0</v>
      </c>
      <c r="AC57" s="12"/>
      <c r="AD57" s="12"/>
      <c r="AE57" s="66">
        <f t="shared" si="5"/>
        <v>0</v>
      </c>
      <c r="AF57" s="12"/>
      <c r="AG57" s="12"/>
      <c r="AH57" s="66">
        <f t="shared" si="6"/>
        <v>0</v>
      </c>
      <c r="AI57" s="12"/>
      <c r="AJ57" s="12"/>
      <c r="AK57" s="66">
        <f t="shared" si="7"/>
        <v>0</v>
      </c>
      <c r="AL57" s="12"/>
      <c r="AM57" s="12"/>
      <c r="AN57" s="66">
        <f t="shared" si="8"/>
        <v>0</v>
      </c>
      <c r="AO57" s="12"/>
      <c r="AP57" s="12"/>
      <c r="AQ57" s="66">
        <f t="shared" si="9"/>
        <v>0</v>
      </c>
      <c r="AR57" s="12"/>
      <c r="AS57" s="12"/>
      <c r="AT57" s="66">
        <f t="shared" si="10"/>
        <v>0</v>
      </c>
      <c r="AU57" s="12"/>
      <c r="AV57" s="12"/>
      <c r="AW57" s="66">
        <f t="shared" si="11"/>
        <v>0</v>
      </c>
      <c r="AX57" s="12"/>
      <c r="AY57" s="12"/>
      <c r="AZ57" s="66">
        <f t="shared" ref="AZ57:AZ59" si="12">(AX57-AY57)*0.5</f>
        <v>0</v>
      </c>
      <c r="BA57" s="14"/>
      <c r="BB57" s="14"/>
      <c r="BC57" s="66">
        <f>(BA57-BB57)*0.5</f>
        <v>0</v>
      </c>
      <c r="BD57" s="14"/>
      <c r="BE57" s="14"/>
      <c r="BF57" s="66">
        <f>(BD57-BE57)*0.4</f>
        <v>0</v>
      </c>
      <c r="BG57" s="14"/>
      <c r="BH57" s="14"/>
      <c r="BI57" s="280">
        <f>(BG57-BH57)*0.3</f>
        <v>0</v>
      </c>
      <c r="BJ57" s="282"/>
    </row>
    <row r="58" spans="23:62" x14ac:dyDescent="0.3">
      <c r="W58" s="84"/>
      <c r="X58" s="624"/>
      <c r="Y58" s="211">
        <f t="shared" si="2"/>
        <v>43722</v>
      </c>
      <c r="Z58" s="12"/>
      <c r="AA58" s="12"/>
      <c r="AB58" s="66">
        <f t="shared" si="4"/>
        <v>0</v>
      </c>
      <c r="AC58" s="12"/>
      <c r="AD58" s="12"/>
      <c r="AE58" s="66">
        <f t="shared" si="5"/>
        <v>0</v>
      </c>
      <c r="AF58" s="12"/>
      <c r="AG58" s="12"/>
      <c r="AH58" s="66">
        <f t="shared" si="6"/>
        <v>0</v>
      </c>
      <c r="AI58" s="12"/>
      <c r="AJ58" s="12"/>
      <c r="AK58" s="66">
        <f t="shared" si="7"/>
        <v>0</v>
      </c>
      <c r="AL58" s="12"/>
      <c r="AM58" s="12"/>
      <c r="AN58" s="66">
        <f t="shared" si="8"/>
        <v>0</v>
      </c>
      <c r="AO58" s="12"/>
      <c r="AP58" s="12"/>
      <c r="AQ58" s="66">
        <f t="shared" si="9"/>
        <v>0</v>
      </c>
      <c r="AR58" s="12"/>
      <c r="AS58" s="12"/>
      <c r="AT58" s="66">
        <f t="shared" si="10"/>
        <v>0</v>
      </c>
      <c r="AU58" s="12"/>
      <c r="AV58" s="12"/>
      <c r="AW58" s="66">
        <f t="shared" si="11"/>
        <v>0</v>
      </c>
      <c r="AX58" s="12"/>
      <c r="AY58" s="12"/>
      <c r="AZ58" s="66">
        <f t="shared" si="12"/>
        <v>0</v>
      </c>
      <c r="BA58" s="12"/>
      <c r="BB58" s="12"/>
      <c r="BC58" s="66">
        <f t="shared" ref="BC58:BC59" si="13">(BA58-BB58)*0.5</f>
        <v>0</v>
      </c>
      <c r="BD58" s="14"/>
      <c r="BE58" s="14"/>
      <c r="BF58" s="66">
        <f>(BD58-BE58)*0.5</f>
        <v>0</v>
      </c>
      <c r="BG58" s="14"/>
      <c r="BH58" s="14"/>
      <c r="BI58" s="280">
        <f>(BG58-BH58)*0.4</f>
        <v>0</v>
      </c>
      <c r="BJ58" s="282"/>
    </row>
    <row r="59" spans="23:62" x14ac:dyDescent="0.3">
      <c r="W59" s="84"/>
      <c r="X59" s="625"/>
      <c r="Y59" s="211">
        <f t="shared" si="2"/>
        <v>43753</v>
      </c>
      <c r="Z59" s="12"/>
      <c r="AA59" s="12"/>
      <c r="AB59" s="66">
        <f>(Z59-AA59)*0.5</f>
        <v>0</v>
      </c>
      <c r="AC59" s="12"/>
      <c r="AD59" s="12"/>
      <c r="AE59" s="66">
        <f t="shared" si="5"/>
        <v>0</v>
      </c>
      <c r="AF59" s="12"/>
      <c r="AG59" s="12"/>
      <c r="AH59" s="66">
        <f t="shared" si="6"/>
        <v>0</v>
      </c>
      <c r="AI59" s="12"/>
      <c r="AJ59" s="12"/>
      <c r="AK59" s="66">
        <f t="shared" si="7"/>
        <v>0</v>
      </c>
      <c r="AL59" s="12"/>
      <c r="AM59" s="12"/>
      <c r="AN59" s="66">
        <f t="shared" si="8"/>
        <v>0</v>
      </c>
      <c r="AO59" s="12"/>
      <c r="AP59" s="12"/>
      <c r="AQ59" s="66">
        <f t="shared" si="9"/>
        <v>0</v>
      </c>
      <c r="AR59" s="12"/>
      <c r="AS59" s="12"/>
      <c r="AT59" s="66">
        <f t="shared" si="10"/>
        <v>0</v>
      </c>
      <c r="AU59" s="12"/>
      <c r="AV59" s="12"/>
      <c r="AW59" s="66">
        <f t="shared" si="11"/>
        <v>0</v>
      </c>
      <c r="AX59" s="12"/>
      <c r="AY59" s="12"/>
      <c r="AZ59" s="66">
        <f t="shared" si="12"/>
        <v>0</v>
      </c>
      <c r="BA59" s="12"/>
      <c r="BB59" s="12"/>
      <c r="BC59" s="66">
        <f t="shared" si="13"/>
        <v>0</v>
      </c>
      <c r="BD59" s="12"/>
      <c r="BE59" s="12"/>
      <c r="BF59" s="66">
        <f t="shared" ref="BF59" si="14">(BD59-BE59)*0.5</f>
        <v>0</v>
      </c>
      <c r="BG59" s="14"/>
      <c r="BH59" s="14"/>
      <c r="BI59" s="280">
        <f>(BG59-BH59)*0.5</f>
        <v>0</v>
      </c>
      <c r="BJ59" s="282"/>
    </row>
    <row r="60" spans="23:62" ht="15" thickBot="1" x14ac:dyDescent="0.35">
      <c r="W60" s="84"/>
      <c r="X60" s="20"/>
      <c r="Y60" s="74" t="s">
        <v>85</v>
      </c>
      <c r="Z60" s="75">
        <f t="shared" ref="Z60:BI60" si="15">SUM(Z36:Z59)</f>
        <v>0</v>
      </c>
      <c r="AA60" s="75">
        <f t="shared" si="15"/>
        <v>0</v>
      </c>
      <c r="AB60" s="88">
        <f t="shared" si="15"/>
        <v>0</v>
      </c>
      <c r="AC60" s="75">
        <f t="shared" si="15"/>
        <v>0</v>
      </c>
      <c r="AD60" s="75">
        <f t="shared" si="15"/>
        <v>0</v>
      </c>
      <c r="AE60" s="88">
        <f t="shared" si="15"/>
        <v>0</v>
      </c>
      <c r="AF60" s="75">
        <f t="shared" si="15"/>
        <v>0</v>
      </c>
      <c r="AG60" s="75">
        <f t="shared" si="15"/>
        <v>0</v>
      </c>
      <c r="AH60" s="88">
        <f t="shared" si="15"/>
        <v>0</v>
      </c>
      <c r="AI60" s="75">
        <f t="shared" si="15"/>
        <v>0</v>
      </c>
      <c r="AJ60" s="75">
        <f t="shared" si="15"/>
        <v>0</v>
      </c>
      <c r="AK60" s="88">
        <f t="shared" si="15"/>
        <v>0</v>
      </c>
      <c r="AL60" s="75">
        <f t="shared" si="15"/>
        <v>0</v>
      </c>
      <c r="AM60" s="75">
        <f t="shared" si="15"/>
        <v>0</v>
      </c>
      <c r="AN60" s="88">
        <f t="shared" si="15"/>
        <v>0</v>
      </c>
      <c r="AO60" s="75">
        <f t="shared" si="15"/>
        <v>0</v>
      </c>
      <c r="AP60" s="75">
        <f t="shared" si="15"/>
        <v>0</v>
      </c>
      <c r="AQ60" s="88">
        <f t="shared" si="15"/>
        <v>0</v>
      </c>
      <c r="AR60" s="75">
        <f t="shared" si="15"/>
        <v>0</v>
      </c>
      <c r="AS60" s="75">
        <f t="shared" si="15"/>
        <v>0</v>
      </c>
      <c r="AT60" s="88">
        <f t="shared" si="15"/>
        <v>0</v>
      </c>
      <c r="AU60" s="75">
        <f t="shared" si="15"/>
        <v>0</v>
      </c>
      <c r="AV60" s="75">
        <f t="shared" si="15"/>
        <v>0</v>
      </c>
      <c r="AW60" s="88">
        <f t="shared" si="15"/>
        <v>0</v>
      </c>
      <c r="AX60" s="75">
        <f t="shared" si="15"/>
        <v>0</v>
      </c>
      <c r="AY60" s="75">
        <f t="shared" si="15"/>
        <v>0</v>
      </c>
      <c r="AZ60" s="88">
        <f t="shared" si="15"/>
        <v>0</v>
      </c>
      <c r="BA60" s="75">
        <f t="shared" si="15"/>
        <v>0</v>
      </c>
      <c r="BB60" s="75">
        <f t="shared" si="15"/>
        <v>0</v>
      </c>
      <c r="BC60" s="88">
        <f t="shared" si="15"/>
        <v>0</v>
      </c>
      <c r="BD60" s="75">
        <f t="shared" si="15"/>
        <v>0</v>
      </c>
      <c r="BE60" s="75">
        <f t="shared" si="15"/>
        <v>0</v>
      </c>
      <c r="BF60" s="88">
        <f t="shared" si="15"/>
        <v>0</v>
      </c>
      <c r="BG60" s="75">
        <f t="shared" si="15"/>
        <v>0</v>
      </c>
      <c r="BH60" s="75">
        <f t="shared" si="15"/>
        <v>0</v>
      </c>
      <c r="BI60" s="281">
        <f t="shared" si="15"/>
        <v>0</v>
      </c>
      <c r="BJ60" s="282"/>
    </row>
    <row r="61" spans="23:62" x14ac:dyDescent="0.3">
      <c r="W61" s="84"/>
      <c r="X61" s="20"/>
      <c r="Y61" s="20"/>
      <c r="Z61" s="20"/>
      <c r="AA61" s="20"/>
      <c r="AB61" s="77"/>
      <c r="AC61" s="20"/>
      <c r="AD61" s="20"/>
      <c r="AE61" s="174"/>
      <c r="AF61" s="20"/>
      <c r="AG61" s="20"/>
      <c r="AH61" s="174"/>
      <c r="AI61" s="20"/>
      <c r="AJ61" s="20"/>
      <c r="AK61" s="174"/>
      <c r="AL61" s="20"/>
      <c r="AM61" s="20"/>
      <c r="AN61" s="174"/>
      <c r="AO61" s="20"/>
      <c r="AP61" s="20"/>
      <c r="AQ61" s="174"/>
      <c r="AR61" s="20"/>
      <c r="AS61" s="20"/>
      <c r="AT61" s="174"/>
      <c r="AU61" s="20"/>
      <c r="AV61" s="20"/>
      <c r="AW61" s="174"/>
      <c r="AX61" s="20"/>
      <c r="AY61" s="20"/>
      <c r="AZ61" s="174"/>
      <c r="BA61" s="20"/>
      <c r="BB61" s="20"/>
      <c r="BC61" s="174"/>
      <c r="BD61" s="20"/>
      <c r="BE61" s="20"/>
      <c r="BF61" s="174"/>
      <c r="BG61" s="20"/>
      <c r="BH61" s="20"/>
      <c r="BI61" s="174"/>
      <c r="BJ61" s="23"/>
    </row>
    <row r="62" spans="23:62" x14ac:dyDescent="0.3">
      <c r="W62" s="22"/>
      <c r="X62" s="20"/>
      <c r="Y62" s="20"/>
      <c r="Z62" s="20"/>
      <c r="AA62" s="20"/>
      <c r="AB62" s="77"/>
      <c r="AC62" s="20"/>
      <c r="AD62" s="20"/>
      <c r="AE62" s="174"/>
      <c r="AF62" s="20"/>
      <c r="AG62" s="20"/>
      <c r="AH62" s="174"/>
      <c r="AI62" s="20"/>
      <c r="AJ62" s="20"/>
      <c r="AK62" s="174"/>
      <c r="AL62" s="20"/>
      <c r="AM62" s="20"/>
      <c r="AN62" s="174"/>
      <c r="AO62" s="20"/>
      <c r="AP62" s="20"/>
      <c r="AQ62" s="174"/>
      <c r="AR62" s="20"/>
      <c r="AS62" s="20"/>
      <c r="AT62" s="174"/>
      <c r="AU62" s="20"/>
      <c r="AV62" s="20"/>
      <c r="AW62" s="174"/>
      <c r="AX62" s="20"/>
      <c r="AY62" s="20"/>
      <c r="AZ62" s="174"/>
      <c r="BA62" s="20"/>
      <c r="BB62" s="20"/>
      <c r="BC62" s="174"/>
      <c r="BD62" s="20"/>
      <c r="BE62" s="20"/>
      <c r="BF62" s="174"/>
      <c r="BG62" s="20"/>
      <c r="BH62" s="20"/>
      <c r="BI62" s="174"/>
      <c r="BJ62" s="23"/>
    </row>
    <row r="63" spans="23:62" ht="51.75" customHeight="1" x14ac:dyDescent="0.3">
      <c r="W63" s="90"/>
      <c r="X63" s="48"/>
      <c r="Y63" s="48"/>
      <c r="Z63" s="617" t="s">
        <v>285</v>
      </c>
      <c r="AA63" s="617"/>
      <c r="AB63" s="617"/>
      <c r="AC63" s="617"/>
      <c r="AD63" s="617"/>
      <c r="AE63" s="617"/>
      <c r="AF63" s="617"/>
      <c r="AG63" s="617"/>
      <c r="AH63" s="617"/>
      <c r="AI63" s="617"/>
      <c r="AJ63" s="617"/>
      <c r="AK63" s="617"/>
      <c r="AL63" s="617"/>
      <c r="AM63" s="617"/>
      <c r="AN63" s="617"/>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282"/>
    </row>
    <row r="64" spans="23:62" x14ac:dyDescent="0.3">
      <c r="W64" s="22"/>
      <c r="X64" s="548" t="s">
        <v>167</v>
      </c>
      <c r="Y64" s="627"/>
      <c r="Z64" s="619" t="s">
        <v>82</v>
      </c>
      <c r="AA64" s="619"/>
      <c r="AB64" s="619"/>
      <c r="AC64" s="619"/>
      <c r="AD64" s="619"/>
      <c r="AE64" s="619"/>
      <c r="AF64" s="619"/>
      <c r="AG64" s="619"/>
      <c r="AH64" s="619"/>
      <c r="AI64" s="619"/>
      <c r="AJ64" s="619"/>
      <c r="AK64" s="619"/>
      <c r="AL64" s="619"/>
      <c r="AM64" s="619"/>
      <c r="AN64" s="619"/>
      <c r="AO64" s="619"/>
      <c r="AP64" s="619"/>
      <c r="AQ64" s="619"/>
      <c r="AR64" s="619"/>
      <c r="AS64" s="619"/>
      <c r="AT64" s="619"/>
      <c r="AU64" s="619"/>
      <c r="AV64" s="619"/>
      <c r="AW64" s="619"/>
      <c r="AX64" s="619"/>
      <c r="AY64" s="619"/>
      <c r="AZ64" s="619"/>
      <c r="BA64" s="619"/>
      <c r="BB64" s="619"/>
      <c r="BC64" s="619"/>
      <c r="BD64" s="619"/>
      <c r="BE64" s="619"/>
      <c r="BF64" s="619"/>
      <c r="BG64" s="619"/>
      <c r="BH64" s="619"/>
      <c r="BI64" s="620"/>
      <c r="BJ64" s="282"/>
    </row>
    <row r="65" spans="23:62" x14ac:dyDescent="0.3">
      <c r="W65" s="22"/>
      <c r="X65" s="550"/>
      <c r="Y65" s="628"/>
      <c r="Z65" s="546">
        <v>43009</v>
      </c>
      <c r="AA65" s="546"/>
      <c r="AB65" s="546"/>
      <c r="AC65" s="546">
        <v>43040</v>
      </c>
      <c r="AD65" s="546"/>
      <c r="AE65" s="546"/>
      <c r="AF65" s="546">
        <v>43070</v>
      </c>
      <c r="AG65" s="546"/>
      <c r="AH65" s="546"/>
      <c r="AI65" s="546">
        <v>43101</v>
      </c>
      <c r="AJ65" s="546"/>
      <c r="AK65" s="546"/>
      <c r="AL65" s="546">
        <v>43132</v>
      </c>
      <c r="AM65" s="546"/>
      <c r="AN65" s="546"/>
      <c r="AO65" s="546">
        <v>43160</v>
      </c>
      <c r="AP65" s="546"/>
      <c r="AQ65" s="546"/>
      <c r="AR65" s="546">
        <v>43191</v>
      </c>
      <c r="AS65" s="546"/>
      <c r="AT65" s="546"/>
      <c r="AU65" s="546">
        <v>43221</v>
      </c>
      <c r="AV65" s="546"/>
      <c r="AW65" s="546"/>
      <c r="AX65" s="546">
        <v>43252</v>
      </c>
      <c r="AY65" s="546"/>
      <c r="AZ65" s="546"/>
      <c r="BA65" s="546">
        <v>43282</v>
      </c>
      <c r="BB65" s="546"/>
      <c r="BC65" s="546"/>
      <c r="BD65" s="546">
        <v>43313</v>
      </c>
      <c r="BE65" s="546"/>
      <c r="BF65" s="546"/>
      <c r="BG65" s="546">
        <v>43344</v>
      </c>
      <c r="BH65" s="546"/>
      <c r="BI65" s="556"/>
      <c r="BJ65" s="282"/>
    </row>
    <row r="66" spans="23:62" ht="43.2" x14ac:dyDescent="0.3">
      <c r="W66" s="22"/>
      <c r="X66" s="552"/>
      <c r="Y66" s="629"/>
      <c r="Z66" s="52" t="s">
        <v>228</v>
      </c>
      <c r="AA66" s="52" t="s">
        <v>229</v>
      </c>
      <c r="AB66" s="53" t="s">
        <v>166</v>
      </c>
      <c r="AC66" s="52" t="s">
        <v>228</v>
      </c>
      <c r="AD66" s="52" t="s">
        <v>229</v>
      </c>
      <c r="AE66" s="53" t="s">
        <v>166</v>
      </c>
      <c r="AF66" s="52" t="s">
        <v>228</v>
      </c>
      <c r="AG66" s="52" t="s">
        <v>229</v>
      </c>
      <c r="AH66" s="53" t="s">
        <v>166</v>
      </c>
      <c r="AI66" s="52" t="s">
        <v>228</v>
      </c>
      <c r="AJ66" s="52" t="s">
        <v>229</v>
      </c>
      <c r="AK66" s="53" t="s">
        <v>166</v>
      </c>
      <c r="AL66" s="52" t="s">
        <v>228</v>
      </c>
      <c r="AM66" s="52" t="s">
        <v>229</v>
      </c>
      <c r="AN66" s="53" t="s">
        <v>166</v>
      </c>
      <c r="AO66" s="52" t="s">
        <v>228</v>
      </c>
      <c r="AP66" s="52" t="s">
        <v>229</v>
      </c>
      <c r="AQ66" s="53" t="s">
        <v>166</v>
      </c>
      <c r="AR66" s="52" t="s">
        <v>228</v>
      </c>
      <c r="AS66" s="52" t="s">
        <v>229</v>
      </c>
      <c r="AT66" s="53" t="s">
        <v>166</v>
      </c>
      <c r="AU66" s="52" t="s">
        <v>228</v>
      </c>
      <c r="AV66" s="52" t="s">
        <v>229</v>
      </c>
      <c r="AW66" s="53" t="s">
        <v>166</v>
      </c>
      <c r="AX66" s="52" t="s">
        <v>228</v>
      </c>
      <c r="AY66" s="52" t="s">
        <v>229</v>
      </c>
      <c r="AZ66" s="53" t="s">
        <v>166</v>
      </c>
      <c r="BA66" s="52" t="s">
        <v>228</v>
      </c>
      <c r="BB66" s="52" t="s">
        <v>229</v>
      </c>
      <c r="BC66" s="53" t="s">
        <v>166</v>
      </c>
      <c r="BD66" s="52" t="s">
        <v>228</v>
      </c>
      <c r="BE66" s="52" t="s">
        <v>229</v>
      </c>
      <c r="BF66" s="53" t="s">
        <v>166</v>
      </c>
      <c r="BG66" s="52" t="s">
        <v>228</v>
      </c>
      <c r="BH66" s="52" t="s">
        <v>229</v>
      </c>
      <c r="BI66" s="53" t="s">
        <v>166</v>
      </c>
      <c r="BJ66" s="23"/>
    </row>
    <row r="67" spans="23:62" x14ac:dyDescent="0.3">
      <c r="W67" s="22"/>
      <c r="X67" s="559" t="s">
        <v>83</v>
      </c>
      <c r="Y67" s="211">
        <v>43040</v>
      </c>
      <c r="Z67" s="626"/>
      <c r="AA67" s="626"/>
      <c r="AB67" s="425"/>
      <c r="AC67" s="59"/>
      <c r="AD67" s="59"/>
      <c r="AE67" s="425"/>
      <c r="AF67" s="59"/>
      <c r="AG67" s="59"/>
      <c r="AH67" s="188"/>
      <c r="AI67" s="59"/>
      <c r="AJ67" s="59"/>
      <c r="AK67" s="188"/>
      <c r="AL67" s="59"/>
      <c r="AM67" s="59"/>
      <c r="AN67" s="188"/>
      <c r="AO67" s="59"/>
      <c r="AP67" s="59"/>
      <c r="AQ67" s="188"/>
      <c r="AR67" s="59"/>
      <c r="AS67" s="59"/>
      <c r="AT67" s="188"/>
      <c r="AU67" s="59"/>
      <c r="AV67" s="59"/>
      <c r="AW67" s="188"/>
      <c r="AX67" s="59"/>
      <c r="AY67" s="59"/>
      <c r="AZ67" s="188"/>
      <c r="BA67" s="59"/>
      <c r="BB67" s="59"/>
      <c r="BC67" s="188"/>
      <c r="BD67" s="59"/>
      <c r="BE67" s="59"/>
      <c r="BF67" s="188"/>
      <c r="BG67" s="59"/>
      <c r="BH67" s="59"/>
      <c r="BI67" s="188"/>
      <c r="BJ67" s="23"/>
    </row>
    <row r="68" spans="23:62" x14ac:dyDescent="0.3">
      <c r="W68" s="22"/>
      <c r="X68" s="559"/>
      <c r="Y68" s="211">
        <f>Y67+31</f>
        <v>43071</v>
      </c>
      <c r="Z68" s="630"/>
      <c r="AA68" s="630"/>
      <c r="AB68" s="425"/>
      <c r="AC68" s="626"/>
      <c r="AD68" s="626"/>
      <c r="AE68" s="427"/>
      <c r="AF68" s="59"/>
      <c r="AG68" s="59"/>
      <c r="AH68" s="188"/>
      <c r="AI68" s="59"/>
      <c r="AJ68" s="59"/>
      <c r="AK68" s="188"/>
      <c r="AL68" s="59"/>
      <c r="AM68" s="59"/>
      <c r="AN68" s="188"/>
      <c r="AO68" s="59"/>
      <c r="AP68" s="59"/>
      <c r="AQ68" s="188"/>
      <c r="AR68" s="59"/>
      <c r="AS68" s="59"/>
      <c r="AT68" s="188"/>
      <c r="AU68" s="59"/>
      <c r="AV68" s="59"/>
      <c r="AW68" s="188"/>
      <c r="AX68" s="59"/>
      <c r="AY68" s="59"/>
      <c r="AZ68" s="188"/>
      <c r="BA68" s="59"/>
      <c r="BB68" s="59"/>
      <c r="BC68" s="188"/>
      <c r="BD68" s="59"/>
      <c r="BE68" s="59"/>
      <c r="BF68" s="188"/>
      <c r="BG68" s="59"/>
      <c r="BH68" s="59"/>
      <c r="BI68" s="188"/>
      <c r="BJ68" s="23"/>
    </row>
    <row r="69" spans="23:62" x14ac:dyDescent="0.3">
      <c r="W69" s="22"/>
      <c r="X69" s="559"/>
      <c r="Y69" s="211">
        <f t="shared" ref="Y69:Y90" si="16">Y68+31</f>
        <v>43102</v>
      </c>
      <c r="Z69" s="630"/>
      <c r="AA69" s="630"/>
      <c r="AB69" s="425"/>
      <c r="AC69" s="630"/>
      <c r="AD69" s="630"/>
      <c r="AE69" s="427"/>
      <c r="AF69" s="626"/>
      <c r="AG69" s="626"/>
      <c r="AH69" s="425"/>
      <c r="AI69" s="59"/>
      <c r="AJ69" s="59"/>
      <c r="AK69" s="188"/>
      <c r="AL69" s="59"/>
      <c r="AM69" s="59"/>
      <c r="AN69" s="188"/>
      <c r="AO69" s="59"/>
      <c r="AP69" s="59"/>
      <c r="AQ69" s="188"/>
      <c r="AR69" s="59"/>
      <c r="AS69" s="59"/>
      <c r="AT69" s="188"/>
      <c r="AU69" s="59"/>
      <c r="AV69" s="59"/>
      <c r="AW69" s="188"/>
      <c r="AX69" s="59"/>
      <c r="AY69" s="59"/>
      <c r="AZ69" s="188"/>
      <c r="BA69" s="59"/>
      <c r="BB69" s="59"/>
      <c r="BC69" s="188"/>
      <c r="BD69" s="59"/>
      <c r="BE69" s="59"/>
      <c r="BF69" s="188"/>
      <c r="BG69" s="59"/>
      <c r="BH69" s="59"/>
      <c r="BI69" s="188"/>
      <c r="BJ69" s="23"/>
    </row>
    <row r="70" spans="23:62" x14ac:dyDescent="0.3">
      <c r="W70" s="22"/>
      <c r="X70" s="559"/>
      <c r="Y70" s="211">
        <f t="shared" si="16"/>
        <v>43133</v>
      </c>
      <c r="Z70" s="630"/>
      <c r="AA70" s="630"/>
      <c r="AB70" s="425"/>
      <c r="AC70" s="630"/>
      <c r="AD70" s="630"/>
      <c r="AE70" s="427"/>
      <c r="AF70" s="630"/>
      <c r="AG70" s="630"/>
      <c r="AH70" s="425"/>
      <c r="AI70" s="626"/>
      <c r="AJ70" s="626"/>
      <c r="AK70" s="425"/>
      <c r="AL70" s="59"/>
      <c r="AM70" s="59"/>
      <c r="AN70" s="188"/>
      <c r="AO70" s="59"/>
      <c r="AP70" s="59"/>
      <c r="AQ70" s="188"/>
      <c r="AR70" s="59"/>
      <c r="AS70" s="59"/>
      <c r="AT70" s="188"/>
      <c r="AU70" s="59"/>
      <c r="AV70" s="59"/>
      <c r="AW70" s="188"/>
      <c r="AX70" s="59"/>
      <c r="AY70" s="59"/>
      <c r="AZ70" s="188"/>
      <c r="BA70" s="59"/>
      <c r="BB70" s="59"/>
      <c r="BC70" s="188"/>
      <c r="BD70" s="59"/>
      <c r="BE70" s="59"/>
      <c r="BF70" s="188"/>
      <c r="BG70" s="59"/>
      <c r="BH70" s="59"/>
      <c r="BI70" s="188"/>
      <c r="BJ70" s="23"/>
    </row>
    <row r="71" spans="23:62" x14ac:dyDescent="0.3">
      <c r="W71" s="22"/>
      <c r="X71" s="559"/>
      <c r="Y71" s="211">
        <f t="shared" si="16"/>
        <v>43164</v>
      </c>
      <c r="Z71" s="630"/>
      <c r="AA71" s="630"/>
      <c r="AB71" s="425"/>
      <c r="AC71" s="630"/>
      <c r="AD71" s="630"/>
      <c r="AE71" s="427"/>
      <c r="AF71" s="630"/>
      <c r="AG71" s="630"/>
      <c r="AH71" s="425"/>
      <c r="AI71" s="630"/>
      <c r="AJ71" s="626"/>
      <c r="AK71" s="425"/>
      <c r="AL71" s="626"/>
      <c r="AM71" s="626"/>
      <c r="AN71" s="434"/>
      <c r="AO71" s="59"/>
      <c r="AP71" s="59"/>
      <c r="AQ71" s="188"/>
      <c r="AR71" s="59"/>
      <c r="AS71" s="59"/>
      <c r="AT71" s="188"/>
      <c r="AU71" s="59"/>
      <c r="AV71" s="59"/>
      <c r="AW71" s="188"/>
      <c r="AX71" s="59"/>
      <c r="AY71" s="59"/>
      <c r="AZ71" s="188"/>
      <c r="BA71" s="59"/>
      <c r="BB71" s="59"/>
      <c r="BC71" s="188"/>
      <c r="BD71" s="59"/>
      <c r="BE71" s="59"/>
      <c r="BF71" s="188"/>
      <c r="BG71" s="59"/>
      <c r="BH71" s="59"/>
      <c r="BI71" s="188"/>
      <c r="BJ71" s="23"/>
    </row>
    <row r="72" spans="23:62" x14ac:dyDescent="0.3">
      <c r="W72" s="22"/>
      <c r="X72" s="559"/>
      <c r="Y72" s="211">
        <f t="shared" si="16"/>
        <v>43195</v>
      </c>
      <c r="Z72" s="630"/>
      <c r="AA72" s="630"/>
      <c r="AB72" s="425"/>
      <c r="AC72" s="630"/>
      <c r="AD72" s="630"/>
      <c r="AE72" s="427"/>
      <c r="AF72" s="630"/>
      <c r="AG72" s="630"/>
      <c r="AH72" s="425"/>
      <c r="AI72" s="630"/>
      <c r="AJ72" s="626"/>
      <c r="AK72" s="425"/>
      <c r="AL72" s="630"/>
      <c r="AM72" s="630"/>
      <c r="AN72" s="332"/>
      <c r="AO72" s="626"/>
      <c r="AP72" s="626"/>
      <c r="AQ72" s="434"/>
      <c r="AR72" s="59"/>
      <c r="AS72" s="59"/>
      <c r="AT72" s="188"/>
      <c r="AU72" s="59"/>
      <c r="AV72" s="59"/>
      <c r="AW72" s="188"/>
      <c r="AX72" s="59"/>
      <c r="AY72" s="59"/>
      <c r="AZ72" s="188"/>
      <c r="BA72" s="59"/>
      <c r="BB72" s="59"/>
      <c r="BC72" s="188"/>
      <c r="BD72" s="59"/>
      <c r="BE72" s="59"/>
      <c r="BF72" s="188"/>
      <c r="BG72" s="59"/>
      <c r="BH72" s="59"/>
      <c r="BI72" s="188"/>
      <c r="BJ72" s="23"/>
    </row>
    <row r="73" spans="23:62" x14ac:dyDescent="0.3">
      <c r="W73" s="22"/>
      <c r="X73" s="559"/>
      <c r="Y73" s="211">
        <f t="shared" si="16"/>
        <v>43226</v>
      </c>
      <c r="Z73" s="630"/>
      <c r="AA73" s="630"/>
      <c r="AB73" s="425"/>
      <c r="AC73" s="630"/>
      <c r="AD73" s="630"/>
      <c r="AE73" s="427"/>
      <c r="AF73" s="630"/>
      <c r="AG73" s="630"/>
      <c r="AH73" s="425"/>
      <c r="AI73" s="630"/>
      <c r="AJ73" s="626"/>
      <c r="AK73" s="425"/>
      <c r="AL73" s="630"/>
      <c r="AM73" s="630"/>
      <c r="AN73" s="332"/>
      <c r="AO73" s="630"/>
      <c r="AP73" s="630"/>
      <c r="AQ73" s="332"/>
      <c r="AR73" s="626"/>
      <c r="AS73" s="626"/>
      <c r="AT73" s="335"/>
      <c r="AU73" s="59"/>
      <c r="AV73" s="59"/>
      <c r="AW73" s="188"/>
      <c r="AX73" s="59"/>
      <c r="AY73" s="59"/>
      <c r="AZ73" s="188"/>
      <c r="BA73" s="59"/>
      <c r="BB73" s="59"/>
      <c r="BC73" s="188"/>
      <c r="BD73" s="59"/>
      <c r="BE73" s="59"/>
      <c r="BF73" s="188"/>
      <c r="BG73" s="59"/>
      <c r="BH73" s="59"/>
      <c r="BI73" s="188"/>
      <c r="BJ73" s="23"/>
    </row>
    <row r="74" spans="23:62" x14ac:dyDescent="0.3">
      <c r="W74" s="22"/>
      <c r="X74" s="559"/>
      <c r="Y74" s="211">
        <f t="shared" si="16"/>
        <v>43257</v>
      </c>
      <c r="Z74" s="630"/>
      <c r="AA74" s="630"/>
      <c r="AB74" s="425"/>
      <c r="AC74" s="630"/>
      <c r="AD74" s="630"/>
      <c r="AE74" s="427"/>
      <c r="AF74" s="630"/>
      <c r="AG74" s="630"/>
      <c r="AH74" s="425"/>
      <c r="AI74" s="630"/>
      <c r="AJ74" s="626"/>
      <c r="AK74" s="425"/>
      <c r="AL74" s="630"/>
      <c r="AM74" s="630"/>
      <c r="AN74" s="332"/>
      <c r="AO74" s="630"/>
      <c r="AP74" s="630"/>
      <c r="AQ74" s="332"/>
      <c r="AR74" s="630"/>
      <c r="AS74" s="630"/>
      <c r="AT74" s="335"/>
      <c r="AU74" s="626"/>
      <c r="AV74" s="626"/>
      <c r="AW74" s="335"/>
      <c r="AX74" s="59"/>
      <c r="AY74" s="59"/>
      <c r="AZ74" s="188"/>
      <c r="BA74" s="59"/>
      <c r="BB74" s="59"/>
      <c r="BC74" s="188"/>
      <c r="BD74" s="59"/>
      <c r="BE74" s="59"/>
      <c r="BF74" s="188"/>
      <c r="BG74" s="59"/>
      <c r="BH74" s="59"/>
      <c r="BI74" s="188"/>
      <c r="BJ74" s="23"/>
    </row>
    <row r="75" spans="23:62" x14ac:dyDescent="0.3">
      <c r="W75" s="22"/>
      <c r="X75" s="559"/>
      <c r="Y75" s="211">
        <f t="shared" si="16"/>
        <v>43288</v>
      </c>
      <c r="Z75" s="13"/>
      <c r="AA75" s="13"/>
      <c r="AB75" s="66">
        <f>(Z75-AA75)*0.1</f>
        <v>0</v>
      </c>
      <c r="AC75" s="630"/>
      <c r="AD75" s="630"/>
      <c r="AE75" s="427"/>
      <c r="AF75" s="630"/>
      <c r="AG75" s="630"/>
      <c r="AH75" s="425"/>
      <c r="AI75" s="630"/>
      <c r="AJ75" s="626"/>
      <c r="AK75" s="425"/>
      <c r="AL75" s="630"/>
      <c r="AM75" s="630"/>
      <c r="AN75" s="332"/>
      <c r="AO75" s="630"/>
      <c r="AP75" s="630"/>
      <c r="AQ75" s="332"/>
      <c r="AR75" s="630"/>
      <c r="AS75" s="630"/>
      <c r="AT75" s="335"/>
      <c r="AU75" s="630"/>
      <c r="AV75" s="630"/>
      <c r="AW75" s="335"/>
      <c r="AX75" s="626"/>
      <c r="AY75" s="626"/>
      <c r="AZ75" s="335"/>
      <c r="BA75" s="59"/>
      <c r="BB75" s="59"/>
      <c r="BC75" s="188"/>
      <c r="BD75" s="59"/>
      <c r="BE75" s="59"/>
      <c r="BF75" s="188"/>
      <c r="BG75" s="59"/>
      <c r="BH75" s="59"/>
      <c r="BI75" s="188"/>
      <c r="BJ75" s="23"/>
    </row>
    <row r="76" spans="23:62" x14ac:dyDescent="0.3">
      <c r="W76" s="22"/>
      <c r="X76" s="559"/>
      <c r="Y76" s="211">
        <f t="shared" si="16"/>
        <v>43319</v>
      </c>
      <c r="Z76" s="13"/>
      <c r="AA76" s="13"/>
      <c r="AB76" s="66">
        <f>(Z76-AA76)*0.2</f>
        <v>0</v>
      </c>
      <c r="AC76" s="14"/>
      <c r="AD76" s="14"/>
      <c r="AE76" s="66">
        <f>(AC76-AD76)*0.1</f>
        <v>0</v>
      </c>
      <c r="AF76" s="630"/>
      <c r="AG76" s="630"/>
      <c r="AH76" s="425"/>
      <c r="AI76" s="630"/>
      <c r="AJ76" s="626"/>
      <c r="AK76" s="425"/>
      <c r="AL76" s="630"/>
      <c r="AM76" s="630"/>
      <c r="AN76" s="332"/>
      <c r="AO76" s="630"/>
      <c r="AP76" s="630"/>
      <c r="AQ76" s="332"/>
      <c r="AR76" s="630"/>
      <c r="AS76" s="630"/>
      <c r="AT76" s="335"/>
      <c r="AU76" s="630"/>
      <c r="AV76" s="630"/>
      <c r="AW76" s="335"/>
      <c r="AX76" s="630"/>
      <c r="AY76" s="630"/>
      <c r="AZ76" s="335"/>
      <c r="BA76" s="626"/>
      <c r="BB76" s="626"/>
      <c r="BC76" s="335"/>
      <c r="BD76" s="59"/>
      <c r="BE76" s="59"/>
      <c r="BF76" s="188"/>
      <c r="BG76" s="59"/>
      <c r="BH76" s="59"/>
      <c r="BI76" s="188"/>
      <c r="BJ76" s="23"/>
    </row>
    <row r="77" spans="23:62" x14ac:dyDescent="0.3">
      <c r="W77" s="22"/>
      <c r="X77" s="559"/>
      <c r="Y77" s="211">
        <f t="shared" si="16"/>
        <v>43350</v>
      </c>
      <c r="Z77" s="13"/>
      <c r="AA77" s="13"/>
      <c r="AB77" s="66">
        <f>(Z77-AA77)*0.3</f>
        <v>0</v>
      </c>
      <c r="AC77" s="14"/>
      <c r="AD77" s="14"/>
      <c r="AE77" s="66">
        <f>(AC77-AD77)*0.2</f>
        <v>0</v>
      </c>
      <c r="AF77" s="14"/>
      <c r="AG77" s="14"/>
      <c r="AH77" s="66">
        <f>(AF77-AG77)*0.1</f>
        <v>0</v>
      </c>
      <c r="AI77" s="630"/>
      <c r="AJ77" s="626"/>
      <c r="AK77" s="425"/>
      <c r="AL77" s="630"/>
      <c r="AM77" s="630"/>
      <c r="AN77" s="332"/>
      <c r="AO77" s="630"/>
      <c r="AP77" s="630"/>
      <c r="AQ77" s="332"/>
      <c r="AR77" s="630"/>
      <c r="AS77" s="630"/>
      <c r="AT77" s="335"/>
      <c r="AU77" s="630"/>
      <c r="AV77" s="630"/>
      <c r="AW77" s="335"/>
      <c r="AX77" s="630"/>
      <c r="AY77" s="630"/>
      <c r="AZ77" s="335"/>
      <c r="BA77" s="630"/>
      <c r="BB77" s="630"/>
      <c r="BC77" s="335"/>
      <c r="BD77" s="626"/>
      <c r="BE77" s="626"/>
      <c r="BF77" s="335"/>
      <c r="BG77" s="59"/>
      <c r="BH77" s="59"/>
      <c r="BI77" s="188"/>
      <c r="BJ77" s="23"/>
    </row>
    <row r="78" spans="23:62" x14ac:dyDescent="0.3">
      <c r="W78" s="22"/>
      <c r="X78" s="559"/>
      <c r="Y78" s="211">
        <f t="shared" si="16"/>
        <v>43381</v>
      </c>
      <c r="Z78" s="13"/>
      <c r="AA78" s="13"/>
      <c r="AB78" s="66">
        <f>(Z78-AA78)*0.4</f>
        <v>0</v>
      </c>
      <c r="AC78" s="14"/>
      <c r="AD78" s="14"/>
      <c r="AE78" s="66">
        <f>(AC78-AD78)*0.3</f>
        <v>0</v>
      </c>
      <c r="AF78" s="14"/>
      <c r="AG78" s="14"/>
      <c r="AH78" s="66">
        <f>(AF78-AG78)*0.2</f>
        <v>0</v>
      </c>
      <c r="AI78" s="14"/>
      <c r="AJ78" s="14"/>
      <c r="AK78" s="66">
        <f>(AI78-AJ78)*0.1</f>
        <v>0</v>
      </c>
      <c r="AL78" s="630"/>
      <c r="AM78" s="630"/>
      <c r="AN78" s="332"/>
      <c r="AO78" s="630"/>
      <c r="AP78" s="630"/>
      <c r="AQ78" s="332"/>
      <c r="AR78" s="630"/>
      <c r="AS78" s="630"/>
      <c r="AT78" s="335"/>
      <c r="AU78" s="630"/>
      <c r="AV78" s="630"/>
      <c r="AW78" s="335"/>
      <c r="AX78" s="630"/>
      <c r="AY78" s="630"/>
      <c r="AZ78" s="335"/>
      <c r="BA78" s="630"/>
      <c r="BB78" s="630"/>
      <c r="BC78" s="335"/>
      <c r="BD78" s="630"/>
      <c r="BE78" s="630"/>
      <c r="BF78" s="335"/>
      <c r="BG78" s="626"/>
      <c r="BH78" s="626"/>
      <c r="BI78" s="335"/>
      <c r="BJ78" s="23"/>
    </row>
    <row r="79" spans="23:62" x14ac:dyDescent="0.3">
      <c r="W79" s="22"/>
      <c r="X79" s="580"/>
      <c r="Y79" s="211">
        <f t="shared" si="16"/>
        <v>43412</v>
      </c>
      <c r="Z79" s="13"/>
      <c r="AA79" s="13"/>
      <c r="AB79" s="66">
        <f t="shared" ref="AB79:AB90" si="17">(Z79-AA79)*0.5</f>
        <v>0</v>
      </c>
      <c r="AC79" s="13"/>
      <c r="AD79" s="13"/>
      <c r="AE79" s="66">
        <f>(AC79-AD79)*0.4</f>
        <v>0</v>
      </c>
      <c r="AF79" s="13"/>
      <c r="AG79" s="13"/>
      <c r="AH79" s="66">
        <f>(AF79-AG79)*0.3</f>
        <v>0</v>
      </c>
      <c r="AI79" s="14"/>
      <c r="AJ79" s="14"/>
      <c r="AK79" s="66">
        <f>(AI79-AJ79)*0.2</f>
        <v>0</v>
      </c>
      <c r="AL79" s="14"/>
      <c r="AM79" s="14"/>
      <c r="AN79" s="66">
        <f>(AL79-AM79)*0.1</f>
        <v>0</v>
      </c>
      <c r="AO79" s="630"/>
      <c r="AP79" s="630"/>
      <c r="AQ79" s="276"/>
      <c r="AR79" s="630"/>
      <c r="AS79" s="630"/>
      <c r="AT79" s="276"/>
      <c r="AU79" s="630"/>
      <c r="AV79" s="630"/>
      <c r="AW79" s="276"/>
      <c r="AX79" s="630"/>
      <c r="AY79" s="630"/>
      <c r="AZ79" s="276"/>
      <c r="BA79" s="630"/>
      <c r="BB79" s="630"/>
      <c r="BC79" s="276"/>
      <c r="BD79" s="630"/>
      <c r="BE79" s="630"/>
      <c r="BF79" s="276"/>
      <c r="BG79" s="630"/>
      <c r="BH79" s="626"/>
      <c r="BI79" s="277"/>
      <c r="BJ79" s="23"/>
    </row>
    <row r="80" spans="23:62" x14ac:dyDescent="0.3">
      <c r="W80" s="22"/>
      <c r="X80" s="580"/>
      <c r="Y80" s="211">
        <f t="shared" si="16"/>
        <v>43443</v>
      </c>
      <c r="Z80" s="12"/>
      <c r="AA80" s="12"/>
      <c r="AB80" s="66">
        <f t="shared" si="17"/>
        <v>0</v>
      </c>
      <c r="AC80" s="13"/>
      <c r="AD80" s="13"/>
      <c r="AE80" s="66">
        <f>(AC80-AD80)*0.5</f>
        <v>0</v>
      </c>
      <c r="AF80" s="13"/>
      <c r="AG80" s="13"/>
      <c r="AH80" s="66">
        <f>(AF80-AG80)*0.4</f>
        <v>0</v>
      </c>
      <c r="AI80" s="14"/>
      <c r="AJ80" s="14"/>
      <c r="AK80" s="66">
        <f>(AI80-AJ80)*0.3</f>
        <v>0</v>
      </c>
      <c r="AL80" s="14"/>
      <c r="AM80" s="14"/>
      <c r="AN80" s="66">
        <f>(AL80-AM80)*0.2</f>
        <v>0</v>
      </c>
      <c r="AO80" s="14"/>
      <c r="AP80" s="14"/>
      <c r="AQ80" s="66">
        <f>(AO80-AP80)*0.1</f>
        <v>0</v>
      </c>
      <c r="AR80" s="630"/>
      <c r="AS80" s="630"/>
      <c r="AT80" s="278"/>
      <c r="AU80" s="630"/>
      <c r="AV80" s="630"/>
      <c r="AW80" s="278"/>
      <c r="AX80" s="630"/>
      <c r="AY80" s="630"/>
      <c r="AZ80" s="278"/>
      <c r="BA80" s="630"/>
      <c r="BB80" s="630"/>
      <c r="BC80" s="278"/>
      <c r="BD80" s="630"/>
      <c r="BE80" s="630"/>
      <c r="BF80" s="278"/>
      <c r="BG80" s="630"/>
      <c r="BH80" s="626"/>
      <c r="BI80" s="278"/>
      <c r="BJ80" s="23"/>
    </row>
    <row r="81" spans="1:62" x14ac:dyDescent="0.3">
      <c r="W81" s="22"/>
      <c r="X81" s="580"/>
      <c r="Y81" s="211">
        <f t="shared" si="16"/>
        <v>43474</v>
      </c>
      <c r="Z81" s="12"/>
      <c r="AA81" s="12"/>
      <c r="AB81" s="66">
        <f t="shared" si="17"/>
        <v>0</v>
      </c>
      <c r="AC81" s="12"/>
      <c r="AD81" s="12"/>
      <c r="AE81" s="66">
        <f t="shared" ref="AE81:AE90" si="18">(AC81-AD81)*0.5</f>
        <v>0</v>
      </c>
      <c r="AF81" s="13"/>
      <c r="AG81" s="13"/>
      <c r="AH81" s="66">
        <f>(AF81-AG81)*0.5</f>
        <v>0</v>
      </c>
      <c r="AI81" s="14"/>
      <c r="AJ81" s="14"/>
      <c r="AK81" s="66">
        <f>(AI81-AJ81)*0.4</f>
        <v>0</v>
      </c>
      <c r="AL81" s="14"/>
      <c r="AM81" s="14"/>
      <c r="AN81" s="66">
        <f>(AL81-AM81)*0.3</f>
        <v>0</v>
      </c>
      <c r="AO81" s="14"/>
      <c r="AP81" s="14"/>
      <c r="AQ81" s="66">
        <f>(AO81-AP81)*0.2</f>
        <v>0</v>
      </c>
      <c r="AR81" s="14"/>
      <c r="AS81" s="14"/>
      <c r="AT81" s="66">
        <f>(AR81-AS81)*0.1</f>
        <v>0</v>
      </c>
      <c r="AU81" s="630"/>
      <c r="AV81" s="630"/>
      <c r="AW81" s="278"/>
      <c r="AX81" s="630"/>
      <c r="AY81" s="630"/>
      <c r="AZ81" s="278"/>
      <c r="BA81" s="630"/>
      <c r="BB81" s="630"/>
      <c r="BC81" s="278"/>
      <c r="BD81" s="630"/>
      <c r="BE81" s="630"/>
      <c r="BF81" s="278"/>
      <c r="BG81" s="630"/>
      <c r="BH81" s="626"/>
      <c r="BI81" s="278"/>
      <c r="BJ81" s="23"/>
    </row>
    <row r="82" spans="1:62" x14ac:dyDescent="0.3">
      <c r="W82" s="22"/>
      <c r="X82" s="580"/>
      <c r="Y82" s="211">
        <f t="shared" si="16"/>
        <v>43505</v>
      </c>
      <c r="Z82" s="12"/>
      <c r="AA82" s="12"/>
      <c r="AB82" s="66">
        <f t="shared" si="17"/>
        <v>0</v>
      </c>
      <c r="AC82" s="12"/>
      <c r="AD82" s="12"/>
      <c r="AE82" s="66">
        <f t="shared" si="18"/>
        <v>0</v>
      </c>
      <c r="AF82" s="12"/>
      <c r="AG82" s="12"/>
      <c r="AH82" s="66">
        <f t="shared" ref="AH82:AH90" si="19">(AF82-AG82)*0.5</f>
        <v>0</v>
      </c>
      <c r="AI82" s="14"/>
      <c r="AJ82" s="14"/>
      <c r="AK82" s="66">
        <f>(AI82-AJ82)*0.5</f>
        <v>0</v>
      </c>
      <c r="AL82" s="14"/>
      <c r="AM82" s="14"/>
      <c r="AN82" s="66">
        <f>(AL82-AM82)*0.4</f>
        <v>0</v>
      </c>
      <c r="AO82" s="14"/>
      <c r="AP82" s="14"/>
      <c r="AQ82" s="66">
        <f>(AO82-AP82)*0.3</f>
        <v>0</v>
      </c>
      <c r="AR82" s="14"/>
      <c r="AS82" s="14"/>
      <c r="AT82" s="66">
        <f>(AR82-AS82)*0.2</f>
        <v>0</v>
      </c>
      <c r="AU82" s="14"/>
      <c r="AV82" s="14"/>
      <c r="AW82" s="66">
        <f>(AU82-AV82)*0.1</f>
        <v>0</v>
      </c>
      <c r="AX82" s="630"/>
      <c r="AY82" s="630"/>
      <c r="AZ82" s="278"/>
      <c r="BA82" s="630"/>
      <c r="BB82" s="630"/>
      <c r="BC82" s="278"/>
      <c r="BD82" s="630"/>
      <c r="BE82" s="630"/>
      <c r="BF82" s="278"/>
      <c r="BG82" s="630"/>
      <c r="BH82" s="626"/>
      <c r="BI82" s="278"/>
      <c r="BJ82" s="23"/>
    </row>
    <row r="83" spans="1:62" x14ac:dyDescent="0.3">
      <c r="W83" s="22"/>
      <c r="X83" s="580"/>
      <c r="Y83" s="211">
        <f t="shared" si="16"/>
        <v>43536</v>
      </c>
      <c r="Z83" s="12"/>
      <c r="AA83" s="12"/>
      <c r="AB83" s="66">
        <f t="shared" si="17"/>
        <v>0</v>
      </c>
      <c r="AC83" s="12"/>
      <c r="AD83" s="12"/>
      <c r="AE83" s="66">
        <f t="shared" si="18"/>
        <v>0</v>
      </c>
      <c r="AF83" s="12"/>
      <c r="AG83" s="12"/>
      <c r="AH83" s="66">
        <f t="shared" si="19"/>
        <v>0</v>
      </c>
      <c r="AI83" s="12"/>
      <c r="AJ83" s="12"/>
      <c r="AK83" s="66">
        <f t="shared" ref="AK83:AK90" si="20">(AI83-AJ83)*0.5</f>
        <v>0</v>
      </c>
      <c r="AL83" s="14"/>
      <c r="AM83" s="14"/>
      <c r="AN83" s="66">
        <f t="shared" ref="AN83:AN90" si="21">(AL83-AM83)*0.5</f>
        <v>0</v>
      </c>
      <c r="AO83" s="14"/>
      <c r="AP83" s="14"/>
      <c r="AQ83" s="66">
        <f>(AO83-AP83)*0.4</f>
        <v>0</v>
      </c>
      <c r="AR83" s="14"/>
      <c r="AS83" s="14"/>
      <c r="AT83" s="66">
        <f>(AR83-AS83)*0.3</f>
        <v>0</v>
      </c>
      <c r="AU83" s="14"/>
      <c r="AV83" s="14"/>
      <c r="AW83" s="66">
        <f>(AU83-AV83)*0.2</f>
        <v>0</v>
      </c>
      <c r="AX83" s="14"/>
      <c r="AY83" s="14"/>
      <c r="AZ83" s="66">
        <f>(AX83-AY83)*0.1</f>
        <v>0</v>
      </c>
      <c r="BA83" s="630"/>
      <c r="BB83" s="630"/>
      <c r="BC83" s="278"/>
      <c r="BD83" s="630"/>
      <c r="BE83" s="630"/>
      <c r="BF83" s="278"/>
      <c r="BG83" s="630"/>
      <c r="BH83" s="626"/>
      <c r="BI83" s="278"/>
      <c r="BJ83" s="23"/>
    </row>
    <row r="84" spans="1:62" x14ac:dyDescent="0.3">
      <c r="W84" s="22"/>
      <c r="X84" s="580"/>
      <c r="Y84" s="211">
        <f t="shared" si="16"/>
        <v>43567</v>
      </c>
      <c r="Z84" s="12"/>
      <c r="AA84" s="12"/>
      <c r="AB84" s="66">
        <f t="shared" si="17"/>
        <v>0</v>
      </c>
      <c r="AC84" s="12"/>
      <c r="AD84" s="12"/>
      <c r="AE84" s="66">
        <f t="shared" si="18"/>
        <v>0</v>
      </c>
      <c r="AF84" s="12"/>
      <c r="AG84" s="12"/>
      <c r="AH84" s="66">
        <f t="shared" si="19"/>
        <v>0</v>
      </c>
      <c r="AI84" s="12"/>
      <c r="AJ84" s="12"/>
      <c r="AK84" s="66">
        <f t="shared" si="20"/>
        <v>0</v>
      </c>
      <c r="AL84" s="12"/>
      <c r="AM84" s="12"/>
      <c r="AN84" s="66">
        <f t="shared" si="21"/>
        <v>0</v>
      </c>
      <c r="AO84" s="14"/>
      <c r="AP84" s="14"/>
      <c r="AQ84" s="66">
        <f>(AO84-AP84)*0.5</f>
        <v>0</v>
      </c>
      <c r="AR84" s="14"/>
      <c r="AS84" s="14"/>
      <c r="AT84" s="66">
        <f>(AR84-AS84)*0.4</f>
        <v>0</v>
      </c>
      <c r="AU84" s="14"/>
      <c r="AV84" s="14"/>
      <c r="AW84" s="66">
        <f>(AU84-AV84)*0.3</f>
        <v>0</v>
      </c>
      <c r="AX84" s="14"/>
      <c r="AY84" s="14"/>
      <c r="AZ84" s="66">
        <f>(AX84-AY84)*0.2</f>
        <v>0</v>
      </c>
      <c r="BA84" s="14"/>
      <c r="BB84" s="14"/>
      <c r="BC84" s="66">
        <f>(BA84-BB84)*0.1</f>
        <v>0</v>
      </c>
      <c r="BD84" s="630"/>
      <c r="BE84" s="630"/>
      <c r="BF84" s="278"/>
      <c r="BG84" s="630"/>
      <c r="BH84" s="626"/>
      <c r="BI84" s="278"/>
      <c r="BJ84" s="23"/>
    </row>
    <row r="85" spans="1:62" x14ac:dyDescent="0.3">
      <c r="W85" s="22"/>
      <c r="X85" s="580"/>
      <c r="Y85" s="211">
        <f t="shared" si="16"/>
        <v>43598</v>
      </c>
      <c r="Z85" s="12"/>
      <c r="AA85" s="12"/>
      <c r="AB85" s="66">
        <f t="shared" si="17"/>
        <v>0</v>
      </c>
      <c r="AC85" s="12"/>
      <c r="AD85" s="12"/>
      <c r="AE85" s="66">
        <f t="shared" si="18"/>
        <v>0</v>
      </c>
      <c r="AF85" s="12"/>
      <c r="AG85" s="12"/>
      <c r="AH85" s="66">
        <f t="shared" si="19"/>
        <v>0</v>
      </c>
      <c r="AI85" s="12"/>
      <c r="AJ85" s="12"/>
      <c r="AK85" s="66">
        <f t="shared" si="20"/>
        <v>0</v>
      </c>
      <c r="AL85" s="12"/>
      <c r="AM85" s="12"/>
      <c r="AN85" s="66">
        <f t="shared" si="21"/>
        <v>0</v>
      </c>
      <c r="AO85" s="12"/>
      <c r="AP85" s="12"/>
      <c r="AQ85" s="66">
        <f t="shared" ref="AQ85:AQ90" si="22">(AO85-AP85)*0.5</f>
        <v>0</v>
      </c>
      <c r="AR85" s="14"/>
      <c r="AS85" s="14"/>
      <c r="AT85" s="66">
        <f>(AR85-AS85)*0.5</f>
        <v>0</v>
      </c>
      <c r="AU85" s="14"/>
      <c r="AV85" s="14"/>
      <c r="AW85" s="66">
        <f>(AU85-AV85)*0.4</f>
        <v>0</v>
      </c>
      <c r="AX85" s="14"/>
      <c r="AY85" s="14"/>
      <c r="AZ85" s="66">
        <f>(AX85-AY85)*0.3</f>
        <v>0</v>
      </c>
      <c r="BA85" s="14"/>
      <c r="BB85" s="14"/>
      <c r="BC85" s="66">
        <f>(BA85-BB85)*0.2</f>
        <v>0</v>
      </c>
      <c r="BD85" s="14"/>
      <c r="BE85" s="14"/>
      <c r="BF85" s="66">
        <f>(BD85-BE85)*0.1</f>
        <v>0</v>
      </c>
      <c r="BG85" s="630"/>
      <c r="BH85" s="626"/>
      <c r="BI85" s="278"/>
      <c r="BJ85" s="23"/>
    </row>
    <row r="86" spans="1:62" x14ac:dyDescent="0.3">
      <c r="W86" s="22"/>
      <c r="X86" s="580"/>
      <c r="Y86" s="211">
        <f t="shared" si="16"/>
        <v>43629</v>
      </c>
      <c r="Z86" s="12"/>
      <c r="AA86" s="12"/>
      <c r="AB86" s="66">
        <f t="shared" si="17"/>
        <v>0</v>
      </c>
      <c r="AC86" s="12"/>
      <c r="AD86" s="12"/>
      <c r="AE86" s="66">
        <f t="shared" si="18"/>
        <v>0</v>
      </c>
      <c r="AF86" s="12"/>
      <c r="AG86" s="12"/>
      <c r="AH86" s="66">
        <f t="shared" si="19"/>
        <v>0</v>
      </c>
      <c r="AI86" s="12"/>
      <c r="AJ86" s="12"/>
      <c r="AK86" s="66">
        <f t="shared" si="20"/>
        <v>0</v>
      </c>
      <c r="AL86" s="12"/>
      <c r="AM86" s="12"/>
      <c r="AN86" s="66">
        <f t="shared" si="21"/>
        <v>0</v>
      </c>
      <c r="AO86" s="12"/>
      <c r="AP86" s="12"/>
      <c r="AQ86" s="66">
        <f t="shared" si="22"/>
        <v>0</v>
      </c>
      <c r="AR86" s="12"/>
      <c r="AS86" s="12"/>
      <c r="AT86" s="66">
        <f t="shared" ref="AT86:AT90" si="23">(AR86-AS86)*0.5</f>
        <v>0</v>
      </c>
      <c r="AU86" s="14"/>
      <c r="AV86" s="14"/>
      <c r="AW86" s="66">
        <f>(AU86-AV86)*0.5</f>
        <v>0</v>
      </c>
      <c r="AX86" s="14"/>
      <c r="AY86" s="14"/>
      <c r="AZ86" s="66">
        <f>(AX86-AY86)*0.4</f>
        <v>0</v>
      </c>
      <c r="BA86" s="14"/>
      <c r="BB86" s="14"/>
      <c r="BC86" s="66">
        <f>(BA86-BB86)*0.3</f>
        <v>0</v>
      </c>
      <c r="BD86" s="14"/>
      <c r="BE86" s="14"/>
      <c r="BF86" s="66">
        <f>(BD86-BE86)*0.2</f>
        <v>0</v>
      </c>
      <c r="BG86" s="14"/>
      <c r="BH86" s="14"/>
      <c r="BI86" s="66">
        <f>(BG86-BH86)*0.1</f>
        <v>0</v>
      </c>
      <c r="BJ86" s="23"/>
    </row>
    <row r="87" spans="1:62" x14ac:dyDescent="0.3">
      <c r="W87" s="22"/>
      <c r="X87" s="580"/>
      <c r="Y87" s="211">
        <f t="shared" si="16"/>
        <v>43660</v>
      </c>
      <c r="Z87" s="12"/>
      <c r="AA87" s="12"/>
      <c r="AB87" s="66">
        <f t="shared" si="17"/>
        <v>0</v>
      </c>
      <c r="AC87" s="12"/>
      <c r="AD87" s="12"/>
      <c r="AE87" s="66">
        <f t="shared" si="18"/>
        <v>0</v>
      </c>
      <c r="AF87" s="12"/>
      <c r="AG87" s="12"/>
      <c r="AH87" s="66">
        <f t="shared" si="19"/>
        <v>0</v>
      </c>
      <c r="AI87" s="12"/>
      <c r="AJ87" s="12"/>
      <c r="AK87" s="66">
        <f t="shared" si="20"/>
        <v>0</v>
      </c>
      <c r="AL87" s="12"/>
      <c r="AM87" s="12"/>
      <c r="AN87" s="66">
        <f t="shared" si="21"/>
        <v>0</v>
      </c>
      <c r="AO87" s="12"/>
      <c r="AP87" s="12"/>
      <c r="AQ87" s="66">
        <f t="shared" si="22"/>
        <v>0</v>
      </c>
      <c r="AR87" s="12"/>
      <c r="AS87" s="12"/>
      <c r="AT87" s="66">
        <f t="shared" si="23"/>
        <v>0</v>
      </c>
      <c r="AU87" s="12"/>
      <c r="AV87" s="12"/>
      <c r="AW87" s="66">
        <f t="shared" ref="AW87:AW90" si="24">(AU87-AV87)*0.5</f>
        <v>0</v>
      </c>
      <c r="AX87" s="14"/>
      <c r="AY87" s="14"/>
      <c r="AZ87" s="66">
        <f>(AX87-AY87)*0.5</f>
        <v>0</v>
      </c>
      <c r="BA87" s="14"/>
      <c r="BB87" s="14"/>
      <c r="BC87" s="66">
        <f>(BA87-BB87)*0.4</f>
        <v>0</v>
      </c>
      <c r="BD87" s="14"/>
      <c r="BE87" s="14"/>
      <c r="BF87" s="66">
        <f>(BD87-BE87)*0.3</f>
        <v>0</v>
      </c>
      <c r="BG87" s="14"/>
      <c r="BH87" s="14"/>
      <c r="BI87" s="66">
        <f>(BG87-BH87)*0.2</f>
        <v>0</v>
      </c>
      <c r="BJ87" s="23"/>
    </row>
    <row r="88" spans="1:62" x14ac:dyDescent="0.3">
      <c r="W88" s="22"/>
      <c r="X88" s="580"/>
      <c r="Y88" s="211">
        <f t="shared" si="16"/>
        <v>43691</v>
      </c>
      <c r="Z88" s="12"/>
      <c r="AA88" s="12"/>
      <c r="AB88" s="66">
        <f t="shared" si="17"/>
        <v>0</v>
      </c>
      <c r="AC88" s="12"/>
      <c r="AD88" s="12"/>
      <c r="AE88" s="66">
        <f t="shared" si="18"/>
        <v>0</v>
      </c>
      <c r="AF88" s="12"/>
      <c r="AG88" s="12"/>
      <c r="AH88" s="66">
        <f t="shared" si="19"/>
        <v>0</v>
      </c>
      <c r="AI88" s="12"/>
      <c r="AJ88" s="12"/>
      <c r="AK88" s="66">
        <f t="shared" si="20"/>
        <v>0</v>
      </c>
      <c r="AL88" s="12"/>
      <c r="AM88" s="12"/>
      <c r="AN88" s="66">
        <f t="shared" si="21"/>
        <v>0</v>
      </c>
      <c r="AO88" s="12"/>
      <c r="AP88" s="12"/>
      <c r="AQ88" s="66">
        <f t="shared" si="22"/>
        <v>0</v>
      </c>
      <c r="AR88" s="12"/>
      <c r="AS88" s="12"/>
      <c r="AT88" s="66">
        <f t="shared" si="23"/>
        <v>0</v>
      </c>
      <c r="AU88" s="12"/>
      <c r="AV88" s="12"/>
      <c r="AW88" s="66">
        <f t="shared" si="24"/>
        <v>0</v>
      </c>
      <c r="AX88" s="12"/>
      <c r="AY88" s="12"/>
      <c r="AZ88" s="66">
        <f t="shared" ref="AZ88:AZ90" si="25">(AX88-AY88)*0.5</f>
        <v>0</v>
      </c>
      <c r="BA88" s="14"/>
      <c r="BB88" s="14"/>
      <c r="BC88" s="66">
        <f>(BA88-BB88)*0.5</f>
        <v>0</v>
      </c>
      <c r="BD88" s="14"/>
      <c r="BE88" s="14"/>
      <c r="BF88" s="66">
        <f>(BD88-BE88)*0.4</f>
        <v>0</v>
      </c>
      <c r="BG88" s="14"/>
      <c r="BH88" s="14"/>
      <c r="BI88" s="66">
        <f>(BG88-BH88)*0.3</f>
        <v>0</v>
      </c>
      <c r="BJ88" s="23"/>
    </row>
    <row r="89" spans="1:62" x14ac:dyDescent="0.3">
      <c r="W89" s="22"/>
      <c r="X89" s="580"/>
      <c r="Y89" s="211">
        <f t="shared" si="16"/>
        <v>43722</v>
      </c>
      <c r="Z89" s="12"/>
      <c r="AA89" s="12"/>
      <c r="AB89" s="66">
        <f t="shared" si="17"/>
        <v>0</v>
      </c>
      <c r="AC89" s="12"/>
      <c r="AD89" s="12"/>
      <c r="AE89" s="66">
        <f t="shared" si="18"/>
        <v>0</v>
      </c>
      <c r="AF89" s="12"/>
      <c r="AG89" s="12"/>
      <c r="AH89" s="66">
        <f t="shared" si="19"/>
        <v>0</v>
      </c>
      <c r="AI89" s="12"/>
      <c r="AJ89" s="12"/>
      <c r="AK89" s="66">
        <f t="shared" si="20"/>
        <v>0</v>
      </c>
      <c r="AL89" s="12"/>
      <c r="AM89" s="12"/>
      <c r="AN89" s="66">
        <f t="shared" si="21"/>
        <v>0</v>
      </c>
      <c r="AO89" s="12"/>
      <c r="AP89" s="12"/>
      <c r="AQ89" s="66">
        <f t="shared" si="22"/>
        <v>0</v>
      </c>
      <c r="AR89" s="12"/>
      <c r="AS89" s="12"/>
      <c r="AT89" s="66">
        <f t="shared" si="23"/>
        <v>0</v>
      </c>
      <c r="AU89" s="12"/>
      <c r="AV89" s="12"/>
      <c r="AW89" s="66">
        <f t="shared" si="24"/>
        <v>0</v>
      </c>
      <c r="AX89" s="12"/>
      <c r="AY89" s="12"/>
      <c r="AZ89" s="66">
        <f t="shared" si="25"/>
        <v>0</v>
      </c>
      <c r="BA89" s="12"/>
      <c r="BB89" s="12"/>
      <c r="BC89" s="66">
        <f t="shared" ref="BC89:BC90" si="26">(BA89-BB89)*0.5</f>
        <v>0</v>
      </c>
      <c r="BD89" s="14"/>
      <c r="BE89" s="14"/>
      <c r="BF89" s="66">
        <f>(BD89-BE89)*0.5</f>
        <v>0</v>
      </c>
      <c r="BG89" s="14"/>
      <c r="BH89" s="14"/>
      <c r="BI89" s="66">
        <f>(BG89-BH89)*0.4</f>
        <v>0</v>
      </c>
      <c r="BJ89" s="23"/>
    </row>
    <row r="90" spans="1:62" x14ac:dyDescent="0.3">
      <c r="W90" s="22"/>
      <c r="X90" s="580"/>
      <c r="Y90" s="211">
        <f t="shared" si="16"/>
        <v>43753</v>
      </c>
      <c r="Z90" s="12"/>
      <c r="AA90" s="12"/>
      <c r="AB90" s="66">
        <f t="shared" si="17"/>
        <v>0</v>
      </c>
      <c r="AC90" s="12"/>
      <c r="AD90" s="12"/>
      <c r="AE90" s="66">
        <f t="shared" si="18"/>
        <v>0</v>
      </c>
      <c r="AF90" s="12"/>
      <c r="AG90" s="12"/>
      <c r="AH90" s="66">
        <f t="shared" si="19"/>
        <v>0</v>
      </c>
      <c r="AI90" s="12"/>
      <c r="AJ90" s="12"/>
      <c r="AK90" s="66">
        <f t="shared" si="20"/>
        <v>0</v>
      </c>
      <c r="AL90" s="12"/>
      <c r="AM90" s="12"/>
      <c r="AN90" s="66">
        <f t="shared" si="21"/>
        <v>0</v>
      </c>
      <c r="AO90" s="12"/>
      <c r="AP90" s="12"/>
      <c r="AQ90" s="66">
        <f t="shared" si="22"/>
        <v>0</v>
      </c>
      <c r="AR90" s="12"/>
      <c r="AS90" s="12"/>
      <c r="AT90" s="66">
        <f t="shared" si="23"/>
        <v>0</v>
      </c>
      <c r="AU90" s="12"/>
      <c r="AV90" s="12"/>
      <c r="AW90" s="66">
        <f t="shared" si="24"/>
        <v>0</v>
      </c>
      <c r="AX90" s="12"/>
      <c r="AY90" s="12"/>
      <c r="AZ90" s="66">
        <f t="shared" si="25"/>
        <v>0</v>
      </c>
      <c r="BA90" s="12"/>
      <c r="BB90" s="12"/>
      <c r="BC90" s="66">
        <f t="shared" si="26"/>
        <v>0</v>
      </c>
      <c r="BD90" s="12"/>
      <c r="BE90" s="12"/>
      <c r="BF90" s="66">
        <f t="shared" ref="BF90" si="27">(BD90-BE90)*0.5</f>
        <v>0</v>
      </c>
      <c r="BG90" s="14"/>
      <c r="BH90" s="14"/>
      <c r="BI90" s="66">
        <f>(BG90-BH90)*0.5</f>
        <v>0</v>
      </c>
      <c r="BJ90" s="23"/>
    </row>
    <row r="91" spans="1:62" x14ac:dyDescent="0.3">
      <c r="W91" s="22"/>
      <c r="X91" s="20"/>
      <c r="Y91" s="74" t="s">
        <v>85</v>
      </c>
      <c r="Z91" s="75">
        <f t="shared" ref="Z91:BI91" si="28">SUM(Z67:Z90)</f>
        <v>0</v>
      </c>
      <c r="AA91" s="75">
        <f t="shared" si="28"/>
        <v>0</v>
      </c>
      <c r="AB91" s="88">
        <f t="shared" si="28"/>
        <v>0</v>
      </c>
      <c r="AC91" s="75">
        <f t="shared" si="28"/>
        <v>0</v>
      </c>
      <c r="AD91" s="75">
        <f t="shared" si="28"/>
        <v>0</v>
      </c>
      <c r="AE91" s="88">
        <f t="shared" si="28"/>
        <v>0</v>
      </c>
      <c r="AF91" s="75">
        <f t="shared" si="28"/>
        <v>0</v>
      </c>
      <c r="AG91" s="75">
        <f t="shared" si="28"/>
        <v>0</v>
      </c>
      <c r="AH91" s="88">
        <f t="shared" si="28"/>
        <v>0</v>
      </c>
      <c r="AI91" s="75">
        <f t="shared" si="28"/>
        <v>0</v>
      </c>
      <c r="AJ91" s="75">
        <f t="shared" si="28"/>
        <v>0</v>
      </c>
      <c r="AK91" s="88">
        <f t="shared" si="28"/>
        <v>0</v>
      </c>
      <c r="AL91" s="75">
        <f t="shared" si="28"/>
        <v>0</v>
      </c>
      <c r="AM91" s="75">
        <f t="shared" si="28"/>
        <v>0</v>
      </c>
      <c r="AN91" s="88">
        <f t="shared" si="28"/>
        <v>0</v>
      </c>
      <c r="AO91" s="75">
        <f t="shared" si="28"/>
        <v>0</v>
      </c>
      <c r="AP91" s="75">
        <f t="shared" si="28"/>
        <v>0</v>
      </c>
      <c r="AQ91" s="88">
        <f t="shared" si="28"/>
        <v>0</v>
      </c>
      <c r="AR91" s="75">
        <f t="shared" si="28"/>
        <v>0</v>
      </c>
      <c r="AS91" s="75">
        <f t="shared" si="28"/>
        <v>0</v>
      </c>
      <c r="AT91" s="88">
        <f t="shared" si="28"/>
        <v>0</v>
      </c>
      <c r="AU91" s="75">
        <f t="shared" si="28"/>
        <v>0</v>
      </c>
      <c r="AV91" s="75">
        <f t="shared" si="28"/>
        <v>0</v>
      </c>
      <c r="AW91" s="88">
        <f t="shared" si="28"/>
        <v>0</v>
      </c>
      <c r="AX91" s="75">
        <f t="shared" si="28"/>
        <v>0</v>
      </c>
      <c r="AY91" s="75">
        <f t="shared" si="28"/>
        <v>0</v>
      </c>
      <c r="AZ91" s="88">
        <f t="shared" si="28"/>
        <v>0</v>
      </c>
      <c r="BA91" s="75">
        <f t="shared" si="28"/>
        <v>0</v>
      </c>
      <c r="BB91" s="75">
        <f t="shared" si="28"/>
        <v>0</v>
      </c>
      <c r="BC91" s="88">
        <f t="shared" si="28"/>
        <v>0</v>
      </c>
      <c r="BD91" s="75">
        <f t="shared" si="28"/>
        <v>0</v>
      </c>
      <c r="BE91" s="75">
        <f t="shared" si="28"/>
        <v>0</v>
      </c>
      <c r="BF91" s="88">
        <f t="shared" si="28"/>
        <v>0</v>
      </c>
      <c r="BG91" s="75">
        <f t="shared" si="28"/>
        <v>0</v>
      </c>
      <c r="BH91" s="75">
        <f t="shared" si="28"/>
        <v>0</v>
      </c>
      <c r="BI91" s="88">
        <f t="shared" si="28"/>
        <v>0</v>
      </c>
      <c r="BJ91" s="23"/>
    </row>
    <row r="92" spans="1:62" ht="15" customHeight="1" x14ac:dyDescent="0.3">
      <c r="W92" s="22"/>
      <c r="X92" s="20"/>
      <c r="Y92" s="74"/>
      <c r="Z92" s="183"/>
      <c r="AA92" s="183"/>
      <c r="AB92" s="184"/>
      <c r="AC92" s="183"/>
      <c r="AD92" s="183"/>
      <c r="AE92" s="184"/>
      <c r="AF92" s="183"/>
      <c r="AG92" s="183"/>
      <c r="AH92" s="184"/>
      <c r="AI92" s="183"/>
      <c r="AJ92" s="183"/>
      <c r="AK92" s="184"/>
      <c r="AL92" s="183"/>
      <c r="AM92" s="183"/>
      <c r="AN92" s="184"/>
      <c r="AO92" s="183"/>
      <c r="AP92" s="183"/>
      <c r="AQ92" s="184"/>
      <c r="AR92" s="183"/>
      <c r="AS92" s="183"/>
      <c r="AT92" s="184"/>
      <c r="AU92" s="183"/>
      <c r="AV92" s="183"/>
      <c r="AW92" s="184"/>
      <c r="AX92" s="183"/>
      <c r="AY92" s="183"/>
      <c r="AZ92" s="184"/>
      <c r="BA92" s="183"/>
      <c r="BB92" s="183"/>
      <c r="BC92" s="184"/>
      <c r="BD92" s="183"/>
      <c r="BE92" s="183"/>
      <c r="BF92" s="184"/>
      <c r="BG92" s="183"/>
      <c r="BH92" s="183"/>
      <c r="BI92" s="184"/>
      <c r="BJ92" s="23"/>
    </row>
    <row r="93" spans="1:62" s="20" customFormat="1" x14ac:dyDescent="0.3">
      <c r="A93" s="21"/>
      <c r="B93" s="21"/>
      <c r="C93" s="21"/>
      <c r="D93" s="21"/>
      <c r="E93" s="21"/>
      <c r="F93" s="21"/>
      <c r="G93" s="21"/>
      <c r="H93" s="21"/>
      <c r="I93" s="21"/>
      <c r="J93" s="21"/>
      <c r="K93" s="21"/>
      <c r="L93" s="21"/>
      <c r="M93" s="21"/>
      <c r="N93" s="21"/>
      <c r="O93" s="21"/>
      <c r="P93" s="21"/>
      <c r="Q93" s="21"/>
      <c r="R93" s="21"/>
      <c r="S93" s="33"/>
      <c r="T93" s="21"/>
      <c r="U93" s="21"/>
      <c r="V93" s="185"/>
      <c r="W93" s="22"/>
      <c r="Z93" s="91"/>
      <c r="AA93" s="20" t="s">
        <v>199</v>
      </c>
      <c r="AB93" s="77"/>
      <c r="AE93" s="174"/>
      <c r="AH93" s="174"/>
      <c r="AK93" s="174"/>
      <c r="AN93" s="174"/>
      <c r="AQ93" s="174"/>
      <c r="AT93" s="174"/>
      <c r="AW93" s="174"/>
      <c r="AZ93" s="174"/>
      <c r="BC93" s="174"/>
      <c r="BF93" s="174"/>
      <c r="BI93" s="174"/>
      <c r="BJ93" s="23"/>
    </row>
    <row r="94" spans="1:62" s="20" customFormat="1" x14ac:dyDescent="0.3">
      <c r="A94" s="21"/>
      <c r="B94" s="21"/>
      <c r="C94" s="21"/>
      <c r="D94" s="21"/>
      <c r="E94" s="21"/>
      <c r="F94" s="21"/>
      <c r="G94" s="21"/>
      <c r="H94" s="21"/>
      <c r="I94" s="21"/>
      <c r="J94" s="21"/>
      <c r="K94" s="21"/>
      <c r="L94" s="21"/>
      <c r="M94" s="21"/>
      <c r="N94" s="21"/>
      <c r="O94" s="21"/>
      <c r="P94" s="21"/>
      <c r="Q94" s="21"/>
      <c r="R94" s="21"/>
      <c r="S94" s="33"/>
      <c r="T94" s="21"/>
      <c r="U94" s="21"/>
      <c r="V94" s="185"/>
      <c r="W94" s="22"/>
      <c r="Z94" s="297"/>
      <c r="AA94" s="20" t="s">
        <v>200</v>
      </c>
      <c r="AB94" s="77"/>
      <c r="AE94" s="174"/>
      <c r="AH94" s="174"/>
      <c r="AK94" s="174"/>
      <c r="AN94" s="174"/>
      <c r="AQ94" s="174"/>
      <c r="AT94" s="174"/>
      <c r="AW94" s="174"/>
      <c r="AZ94" s="174"/>
      <c r="BC94" s="174"/>
      <c r="BF94" s="174"/>
      <c r="BI94" s="174"/>
      <c r="BJ94" s="23"/>
    </row>
    <row r="95" spans="1:62" s="20" customFormat="1" x14ac:dyDescent="0.3">
      <c r="A95" s="21"/>
      <c r="B95" s="21"/>
      <c r="C95" s="21"/>
      <c r="D95" s="21"/>
      <c r="E95" s="21"/>
      <c r="F95" s="21"/>
      <c r="G95" s="21"/>
      <c r="H95" s="21"/>
      <c r="I95" s="21"/>
      <c r="J95" s="21"/>
      <c r="K95" s="21"/>
      <c r="L95" s="21"/>
      <c r="M95" s="21"/>
      <c r="N95" s="21"/>
      <c r="O95" s="21"/>
      <c r="P95" s="21"/>
      <c r="Q95" s="21"/>
      <c r="R95" s="21"/>
      <c r="S95" s="33"/>
      <c r="T95" s="21"/>
      <c r="U95" s="21"/>
      <c r="V95" s="185"/>
      <c r="W95" s="22"/>
      <c r="Z95" s="302"/>
      <c r="AA95" s="20" t="s">
        <v>289</v>
      </c>
      <c r="AB95" s="77"/>
      <c r="AE95" s="174"/>
      <c r="AH95" s="174"/>
      <c r="AK95" s="174"/>
      <c r="AN95" s="174"/>
      <c r="AQ95" s="174"/>
      <c r="AT95" s="174"/>
      <c r="AW95" s="174"/>
      <c r="AZ95" s="174"/>
      <c r="BC95" s="174"/>
      <c r="BF95" s="174"/>
      <c r="BI95" s="174"/>
      <c r="BJ95" s="23"/>
    </row>
    <row r="96" spans="1:62" s="20" customFormat="1" ht="15" thickBot="1" x14ac:dyDescent="0.35">
      <c r="A96" s="21"/>
      <c r="B96" s="21"/>
      <c r="C96" s="21"/>
      <c r="D96" s="21"/>
      <c r="E96" s="21"/>
      <c r="F96" s="21"/>
      <c r="G96" s="21"/>
      <c r="H96" s="21"/>
      <c r="I96" s="21"/>
      <c r="J96" s="21"/>
      <c r="K96" s="21"/>
      <c r="L96" s="21"/>
      <c r="M96" s="21"/>
      <c r="N96" s="21"/>
      <c r="O96" s="21"/>
      <c r="P96" s="21"/>
      <c r="Q96" s="21"/>
      <c r="R96" s="21"/>
      <c r="S96" s="33"/>
      <c r="T96" s="21"/>
      <c r="U96" s="21"/>
      <c r="V96" s="185"/>
      <c r="W96" s="82"/>
      <c r="X96" s="27"/>
      <c r="Y96" s="27"/>
      <c r="Z96" s="298"/>
      <c r="AA96" s="27"/>
      <c r="AB96" s="172"/>
      <c r="AC96" s="27"/>
      <c r="AD96" s="27"/>
      <c r="AE96" s="187"/>
      <c r="AF96" s="27"/>
      <c r="AG96" s="27"/>
      <c r="AH96" s="187"/>
      <c r="AI96" s="27"/>
      <c r="AJ96" s="27"/>
      <c r="AK96" s="187"/>
      <c r="AL96" s="27"/>
      <c r="AM96" s="27"/>
      <c r="AN96" s="187"/>
      <c r="AO96" s="27"/>
      <c r="AP96" s="27"/>
      <c r="AQ96" s="187"/>
      <c r="AR96" s="27"/>
      <c r="AS96" s="27"/>
      <c r="AT96" s="187"/>
      <c r="AU96" s="27"/>
      <c r="AV96" s="27"/>
      <c r="AW96" s="187"/>
      <c r="AX96" s="27"/>
      <c r="AY96" s="27"/>
      <c r="AZ96" s="187"/>
      <c r="BA96" s="27"/>
      <c r="BB96" s="27"/>
      <c r="BC96" s="187"/>
      <c r="BD96" s="27"/>
      <c r="BE96" s="27"/>
      <c r="BF96" s="187"/>
      <c r="BG96" s="27"/>
      <c r="BH96" s="27"/>
      <c r="BI96" s="187"/>
      <c r="BJ96" s="28"/>
    </row>
    <row r="97" spans="1:61" s="20" customFormat="1" x14ac:dyDescent="0.3">
      <c r="A97" s="21"/>
      <c r="B97" s="21"/>
      <c r="C97" s="21"/>
      <c r="D97" s="21"/>
      <c r="E97" s="21"/>
      <c r="F97" s="21"/>
      <c r="G97" s="21"/>
      <c r="H97" s="21"/>
      <c r="I97" s="21"/>
      <c r="J97" s="21"/>
      <c r="K97" s="21"/>
      <c r="L97" s="21"/>
      <c r="M97" s="21"/>
      <c r="N97" s="21"/>
      <c r="O97" s="21"/>
      <c r="P97" s="21"/>
      <c r="Q97" s="21"/>
      <c r="R97" s="21"/>
      <c r="S97" s="33"/>
      <c r="T97" s="21"/>
      <c r="U97" s="21"/>
      <c r="V97" s="185"/>
      <c r="W97" s="21"/>
      <c r="X97" s="21"/>
      <c r="Y97" s="21"/>
      <c r="Z97" s="21"/>
      <c r="AA97" s="21"/>
      <c r="AB97" s="33"/>
      <c r="AC97" s="21"/>
      <c r="AD97" s="21"/>
      <c r="AE97" s="185"/>
      <c r="AF97" s="21"/>
      <c r="AG97" s="21"/>
      <c r="AH97" s="185"/>
      <c r="AI97" s="21"/>
      <c r="AJ97" s="21"/>
      <c r="AK97" s="185"/>
      <c r="AL97" s="21"/>
      <c r="AM97" s="21"/>
      <c r="AN97" s="185"/>
      <c r="AO97" s="21"/>
      <c r="AP97" s="21"/>
      <c r="AQ97" s="185"/>
      <c r="AR97" s="21"/>
      <c r="AS97" s="21"/>
      <c r="AT97" s="185"/>
      <c r="AU97" s="21"/>
      <c r="AV97" s="21"/>
      <c r="AW97" s="185"/>
      <c r="AX97" s="21"/>
      <c r="AY97" s="21"/>
      <c r="AZ97" s="185"/>
      <c r="BA97" s="21"/>
      <c r="BB97" s="21"/>
      <c r="BC97" s="185"/>
      <c r="BD97" s="21"/>
      <c r="BE97" s="21"/>
      <c r="BF97" s="185"/>
      <c r="BG97" s="21"/>
      <c r="BH97" s="21"/>
      <c r="BI97" s="185"/>
    </row>
    <row r="98" spans="1:61" s="20" customFormat="1" x14ac:dyDescent="0.3">
      <c r="A98" s="21"/>
      <c r="B98" s="21"/>
      <c r="C98" s="21"/>
      <c r="D98" s="21"/>
      <c r="E98" s="21"/>
      <c r="F98" s="21"/>
      <c r="G98" s="21"/>
      <c r="H98" s="21"/>
      <c r="I98" s="21"/>
      <c r="J98" s="21"/>
      <c r="K98" s="21"/>
      <c r="L98" s="21"/>
      <c r="M98" s="21"/>
      <c r="N98" s="21"/>
      <c r="O98" s="21"/>
      <c r="P98" s="21"/>
      <c r="Q98" s="21"/>
      <c r="R98" s="21"/>
      <c r="S98" s="33"/>
      <c r="T98" s="21"/>
      <c r="U98" s="21"/>
      <c r="V98" s="185"/>
      <c r="W98" s="21"/>
      <c r="X98" s="21"/>
      <c r="Y98" s="21"/>
      <c r="Z98" s="85" t="s">
        <v>212</v>
      </c>
      <c r="AA98" s="21"/>
      <c r="AB98" s="33"/>
      <c r="AC98" s="21"/>
      <c r="AD98" s="21"/>
      <c r="AE98" s="185"/>
      <c r="AF98" s="21"/>
      <c r="AG98" s="21"/>
      <c r="AH98" s="185"/>
      <c r="AI98" s="21"/>
      <c r="AJ98" s="21"/>
      <c r="AK98" s="185"/>
      <c r="AL98" s="21"/>
      <c r="AM98" s="21"/>
      <c r="AN98" s="185"/>
      <c r="AO98" s="21"/>
      <c r="AP98" s="21"/>
      <c r="AQ98" s="185"/>
      <c r="AR98" s="21"/>
      <c r="AS98" s="21"/>
      <c r="AT98" s="185"/>
      <c r="AU98" s="21"/>
      <c r="AV98" s="21"/>
      <c r="AW98" s="185"/>
      <c r="AX98" s="21"/>
      <c r="AY98" s="21"/>
      <c r="AZ98" s="185"/>
      <c r="BA98" s="21"/>
      <c r="BB98" s="21"/>
      <c r="BC98" s="185"/>
      <c r="BD98" s="21"/>
      <c r="BE98" s="21"/>
      <c r="BF98" s="185"/>
      <c r="BG98" s="21"/>
      <c r="BH98" s="21"/>
      <c r="BI98" s="185"/>
    </row>
    <row r="99" spans="1:61" s="20" customFormat="1" x14ac:dyDescent="0.3">
      <c r="A99" s="21"/>
      <c r="B99" s="21"/>
      <c r="C99" s="21"/>
      <c r="D99" s="21"/>
      <c r="E99" s="21"/>
      <c r="F99" s="21"/>
      <c r="G99" s="21"/>
      <c r="H99" s="21"/>
      <c r="I99" s="21"/>
      <c r="J99" s="21"/>
      <c r="K99" s="21"/>
      <c r="L99" s="21"/>
      <c r="M99" s="21"/>
      <c r="N99" s="21"/>
      <c r="O99" s="21"/>
      <c r="P99" s="21"/>
      <c r="Q99" s="21"/>
      <c r="R99" s="21"/>
      <c r="S99" s="33"/>
      <c r="T99" s="21"/>
      <c r="U99" s="21"/>
      <c r="V99" s="185"/>
      <c r="W99" s="21"/>
      <c r="X99" s="21"/>
      <c r="Y99" s="32"/>
      <c r="Z99" s="568" t="s">
        <v>112</v>
      </c>
      <c r="AA99" s="569"/>
      <c r="AB99" s="569"/>
      <c r="AC99" s="569"/>
      <c r="AD99" s="569"/>
      <c r="AE99" s="569"/>
      <c r="AF99" s="569"/>
      <c r="AG99" s="569"/>
      <c r="AH99" s="569"/>
      <c r="AI99" s="569"/>
      <c r="AJ99" s="569"/>
      <c r="AK99" s="570"/>
      <c r="AL99" s="570"/>
      <c r="AM99" s="570"/>
      <c r="AN99" s="570"/>
      <c r="AO99" s="545"/>
      <c r="AP99" s="545"/>
      <c r="AQ99" s="545"/>
      <c r="AR99" s="545"/>
      <c r="AS99" s="545"/>
      <c r="AT99" s="161"/>
      <c r="AU99" s="21"/>
      <c r="AV99" s="21"/>
      <c r="AW99" s="185"/>
      <c r="AX99" s="21"/>
      <c r="AY99" s="21"/>
      <c r="AZ99" s="185"/>
      <c r="BA99" s="21"/>
      <c r="BB99" s="21"/>
      <c r="BC99" s="185"/>
      <c r="BD99" s="21"/>
      <c r="BE99" s="21"/>
      <c r="BF99" s="185"/>
      <c r="BG99" s="21"/>
      <c r="BH99" s="21"/>
      <c r="BI99" s="185"/>
    </row>
    <row r="100" spans="1:61" s="20" customFormat="1" ht="37.5" customHeight="1" x14ac:dyDescent="0.3">
      <c r="A100" s="21"/>
      <c r="B100" s="21"/>
      <c r="C100" s="21"/>
      <c r="D100" s="21"/>
      <c r="E100" s="21"/>
      <c r="F100" s="21"/>
      <c r="G100" s="21"/>
      <c r="H100" s="21"/>
      <c r="I100" s="21"/>
      <c r="J100" s="21"/>
      <c r="K100" s="21"/>
      <c r="L100" s="21"/>
      <c r="M100" s="21"/>
      <c r="N100" s="21"/>
      <c r="O100" s="21"/>
      <c r="P100" s="21"/>
      <c r="Q100" s="21"/>
      <c r="R100" s="21"/>
      <c r="S100" s="33"/>
      <c r="T100" s="21"/>
      <c r="U100" s="21"/>
      <c r="V100" s="185"/>
      <c r="W100" s="21"/>
      <c r="X100" s="21"/>
      <c r="Y100" s="631" t="s">
        <v>235</v>
      </c>
      <c r="Z100" s="633" t="s">
        <v>249</v>
      </c>
      <c r="AA100" s="634"/>
      <c r="AB100" s="634"/>
      <c r="AC100" s="634"/>
      <c r="AD100" s="634"/>
      <c r="AE100" s="634"/>
      <c r="AF100" s="634"/>
      <c r="AG100" s="634"/>
      <c r="AH100" s="634"/>
      <c r="AI100" s="634"/>
      <c r="AJ100" s="634"/>
      <c r="AK100" s="519"/>
      <c r="AL100" s="519"/>
      <c r="AM100" s="519"/>
      <c r="AN100" s="519"/>
      <c r="AO100" s="519"/>
      <c r="AP100" s="519"/>
      <c r="AQ100" s="519"/>
      <c r="AR100" s="519"/>
      <c r="AS100" s="520"/>
      <c r="AT100" s="161"/>
      <c r="AU100" s="21"/>
      <c r="AV100" s="21"/>
      <c r="AW100" s="185"/>
      <c r="AX100" s="21"/>
      <c r="AY100" s="21"/>
      <c r="AZ100" s="185"/>
      <c r="BA100" s="21"/>
      <c r="BB100" s="21"/>
      <c r="BC100" s="185"/>
      <c r="BD100" s="21"/>
      <c r="BE100" s="21"/>
      <c r="BF100" s="185"/>
      <c r="BG100" s="21"/>
      <c r="BH100" s="21"/>
      <c r="BI100" s="185"/>
    </row>
    <row r="101" spans="1:61" s="20" customFormat="1" x14ac:dyDescent="0.3">
      <c r="A101" s="21"/>
      <c r="B101" s="21"/>
      <c r="C101" s="21"/>
      <c r="D101" s="21"/>
      <c r="E101" s="21"/>
      <c r="F101" s="21"/>
      <c r="G101" s="21"/>
      <c r="H101" s="21"/>
      <c r="I101" s="21"/>
      <c r="J101" s="21"/>
      <c r="K101" s="21"/>
      <c r="L101" s="21"/>
      <c r="M101" s="21"/>
      <c r="N101" s="21"/>
      <c r="O101" s="21"/>
      <c r="P101" s="21"/>
      <c r="Q101" s="21"/>
      <c r="R101" s="21"/>
      <c r="S101" s="33"/>
      <c r="T101" s="21"/>
      <c r="U101" s="21"/>
      <c r="V101" s="185"/>
      <c r="W101" s="21"/>
      <c r="X101" s="21"/>
      <c r="Y101" s="632"/>
      <c r="Z101" s="576" t="s">
        <v>271</v>
      </c>
      <c r="AA101" s="457"/>
      <c r="AB101" s="457"/>
      <c r="AC101" s="457"/>
      <c r="AD101" s="457"/>
      <c r="AE101" s="457"/>
      <c r="AF101" s="457"/>
      <c r="AG101" s="457"/>
      <c r="AH101" s="457"/>
      <c r="AI101" s="457"/>
      <c r="AJ101" s="457"/>
      <c r="AK101" s="577"/>
      <c r="AL101" s="577"/>
      <c r="AM101" s="577"/>
      <c r="AN101" s="577"/>
      <c r="AO101" s="577"/>
      <c r="AP101" s="577"/>
      <c r="AQ101" s="577"/>
      <c r="AR101" s="577"/>
      <c r="AS101" s="578"/>
      <c r="AT101" s="161"/>
      <c r="AU101" s="21"/>
      <c r="AV101" s="21"/>
      <c r="AW101" s="185"/>
      <c r="AX101" s="21"/>
      <c r="AY101" s="21"/>
      <c r="AZ101" s="185"/>
      <c r="BA101" s="21"/>
      <c r="BB101" s="21"/>
      <c r="BC101" s="185"/>
      <c r="BD101" s="21"/>
      <c r="BE101" s="21"/>
      <c r="BF101" s="185"/>
      <c r="BG101" s="21"/>
      <c r="BH101" s="21"/>
      <c r="BI101" s="185"/>
    </row>
    <row r="102" spans="1:61" s="20" customFormat="1" x14ac:dyDescent="0.3">
      <c r="A102" s="21"/>
      <c r="B102" s="21"/>
      <c r="C102" s="21"/>
      <c r="D102" s="21"/>
      <c r="E102" s="21"/>
      <c r="F102" s="21"/>
      <c r="G102" s="21"/>
      <c r="H102" s="21"/>
      <c r="I102" s="21"/>
      <c r="J102" s="21"/>
      <c r="K102" s="21"/>
      <c r="L102" s="21"/>
      <c r="M102" s="21"/>
      <c r="N102" s="21"/>
      <c r="O102" s="21"/>
      <c r="P102" s="21"/>
      <c r="Q102" s="21"/>
      <c r="R102" s="21"/>
      <c r="S102" s="33"/>
      <c r="T102" s="21"/>
      <c r="U102" s="21"/>
      <c r="V102" s="185"/>
      <c r="W102" s="21"/>
      <c r="X102" s="21"/>
      <c r="Y102" s="631" t="s">
        <v>236</v>
      </c>
      <c r="Z102" s="588" t="s">
        <v>290</v>
      </c>
      <c r="AA102" s="636"/>
      <c r="AB102" s="636"/>
      <c r="AC102" s="636"/>
      <c r="AD102" s="636"/>
      <c r="AE102" s="636"/>
      <c r="AF102" s="636"/>
      <c r="AG102" s="636"/>
      <c r="AH102" s="636"/>
      <c r="AI102" s="636"/>
      <c r="AJ102" s="636"/>
      <c r="AK102" s="636"/>
      <c r="AL102" s="636"/>
      <c r="AM102" s="636"/>
      <c r="AN102" s="636"/>
      <c r="AO102" s="636"/>
      <c r="AP102" s="636"/>
      <c r="AQ102" s="636"/>
      <c r="AR102" s="636"/>
      <c r="AS102" s="637"/>
      <c r="AT102" s="161"/>
      <c r="AU102" s="21"/>
      <c r="AV102" s="21"/>
      <c r="AW102" s="185"/>
      <c r="AX102" s="21"/>
      <c r="AY102" s="21"/>
      <c r="AZ102" s="185"/>
      <c r="BA102" s="21"/>
      <c r="BB102" s="21"/>
      <c r="BC102" s="185"/>
      <c r="BD102" s="21"/>
      <c r="BE102" s="21"/>
      <c r="BF102" s="185"/>
      <c r="BG102" s="21"/>
      <c r="BH102" s="21"/>
      <c r="BI102" s="185"/>
    </row>
    <row r="103" spans="1:61" s="20" customFormat="1" x14ac:dyDescent="0.3">
      <c r="A103" s="21"/>
      <c r="B103" s="21"/>
      <c r="C103" s="21"/>
      <c r="D103" s="21"/>
      <c r="E103" s="21"/>
      <c r="F103" s="21"/>
      <c r="G103" s="21"/>
      <c r="H103" s="21"/>
      <c r="I103" s="21"/>
      <c r="J103" s="21"/>
      <c r="K103" s="21"/>
      <c r="L103" s="21"/>
      <c r="M103" s="21"/>
      <c r="N103" s="21"/>
      <c r="O103" s="21"/>
      <c r="P103" s="21"/>
      <c r="Q103" s="21"/>
      <c r="R103" s="21"/>
      <c r="S103" s="33"/>
      <c r="T103" s="21"/>
      <c r="U103" s="21"/>
      <c r="V103" s="185"/>
      <c r="W103" s="21"/>
      <c r="X103" s="21"/>
      <c r="Y103" s="632"/>
      <c r="Z103" s="576" t="s">
        <v>272</v>
      </c>
      <c r="AA103" s="457"/>
      <c r="AB103" s="457"/>
      <c r="AC103" s="457"/>
      <c r="AD103" s="457"/>
      <c r="AE103" s="457"/>
      <c r="AF103" s="457"/>
      <c r="AG103" s="457"/>
      <c r="AH103" s="457"/>
      <c r="AI103" s="457"/>
      <c r="AJ103" s="457"/>
      <c r="AK103" s="577"/>
      <c r="AL103" s="577"/>
      <c r="AM103" s="577"/>
      <c r="AN103" s="577"/>
      <c r="AO103" s="577"/>
      <c r="AP103" s="577"/>
      <c r="AQ103" s="577"/>
      <c r="AR103" s="577"/>
      <c r="AS103" s="578"/>
      <c r="AT103" s="161"/>
      <c r="AU103" s="21"/>
      <c r="AV103" s="21"/>
      <c r="AW103" s="185"/>
      <c r="AX103" s="21"/>
      <c r="AY103" s="21"/>
      <c r="AZ103" s="185"/>
      <c r="BA103" s="21"/>
      <c r="BB103" s="21"/>
      <c r="BC103" s="185"/>
      <c r="BD103" s="21"/>
      <c r="BE103" s="21"/>
      <c r="BF103" s="185"/>
      <c r="BG103" s="21"/>
      <c r="BH103" s="21"/>
      <c r="BI103" s="185"/>
    </row>
    <row r="104" spans="1:61" s="20" customFormat="1" x14ac:dyDescent="0.3">
      <c r="A104" s="21"/>
      <c r="B104" s="21"/>
      <c r="C104" s="21"/>
      <c r="D104" s="21"/>
      <c r="E104" s="21"/>
      <c r="F104" s="21"/>
      <c r="G104" s="21"/>
      <c r="H104" s="21"/>
      <c r="I104" s="21"/>
      <c r="J104" s="21"/>
      <c r="K104" s="21"/>
      <c r="L104" s="21"/>
      <c r="M104" s="21"/>
      <c r="N104" s="21"/>
      <c r="O104" s="21"/>
      <c r="P104" s="21"/>
      <c r="Q104" s="21"/>
      <c r="R104" s="21"/>
      <c r="S104" s="33"/>
      <c r="T104" s="21"/>
      <c r="U104" s="21"/>
      <c r="V104" s="185"/>
      <c r="W104" s="21"/>
      <c r="X104" s="21"/>
      <c r="Y104" s="595" t="s">
        <v>231</v>
      </c>
      <c r="Z104" s="518" t="s">
        <v>240</v>
      </c>
      <c r="AA104" s="462"/>
      <c r="AB104" s="462"/>
      <c r="AC104" s="462"/>
      <c r="AD104" s="462"/>
      <c r="AE104" s="462"/>
      <c r="AF104" s="462"/>
      <c r="AG104" s="462"/>
      <c r="AH104" s="462"/>
      <c r="AI104" s="451"/>
      <c r="AJ104" s="451"/>
      <c r="AK104" s="451"/>
      <c r="AL104" s="451"/>
      <c r="AM104" s="451"/>
      <c r="AN104" s="451"/>
      <c r="AO104" s="591"/>
      <c r="AP104" s="591"/>
      <c r="AQ104" s="591"/>
      <c r="AR104" s="591"/>
      <c r="AS104" s="592"/>
      <c r="AT104" s="161"/>
      <c r="AU104" s="21"/>
      <c r="AV104" s="21"/>
      <c r="AW104" s="185"/>
      <c r="AX104" s="21"/>
      <c r="AY104" s="21"/>
      <c r="AZ104" s="185"/>
      <c r="BA104" s="21"/>
      <c r="BB104" s="21"/>
      <c r="BC104" s="185"/>
      <c r="BD104" s="21"/>
      <c r="BE104" s="21"/>
      <c r="BF104" s="185"/>
      <c r="BG104" s="21"/>
      <c r="BH104" s="21"/>
      <c r="BI104" s="185"/>
    </row>
    <row r="105" spans="1:61" s="20" customFormat="1" x14ac:dyDescent="0.3">
      <c r="A105" s="21"/>
      <c r="B105" s="21"/>
      <c r="C105" s="21"/>
      <c r="D105" s="21"/>
      <c r="E105" s="21"/>
      <c r="F105" s="21"/>
      <c r="G105" s="21"/>
      <c r="H105" s="21"/>
      <c r="I105" s="21"/>
      <c r="J105" s="21"/>
      <c r="K105" s="21"/>
      <c r="L105" s="21"/>
      <c r="M105" s="21"/>
      <c r="N105" s="21"/>
      <c r="O105" s="21"/>
      <c r="P105" s="21"/>
      <c r="Q105" s="21"/>
      <c r="R105" s="21"/>
      <c r="S105" s="33"/>
      <c r="T105" s="21"/>
      <c r="U105" s="21"/>
      <c r="V105" s="185"/>
      <c r="W105" s="21"/>
      <c r="X105" s="21"/>
      <c r="Y105" s="596"/>
      <c r="Z105" s="597"/>
      <c r="AA105" s="598"/>
      <c r="AB105" s="598"/>
      <c r="AC105" s="598"/>
      <c r="AD105" s="598"/>
      <c r="AE105" s="598"/>
      <c r="AF105" s="598"/>
      <c r="AG105" s="598"/>
      <c r="AH105" s="598"/>
      <c r="AI105" s="598"/>
      <c r="AJ105" s="598"/>
      <c r="AK105" s="598"/>
      <c r="AL105" s="598"/>
      <c r="AM105" s="598"/>
      <c r="AN105" s="598"/>
      <c r="AO105" s="577"/>
      <c r="AP105" s="577"/>
      <c r="AQ105" s="577"/>
      <c r="AR105" s="577"/>
      <c r="AS105" s="578"/>
      <c r="AT105" s="161"/>
      <c r="AU105" s="21"/>
      <c r="AV105" s="21"/>
      <c r="AW105" s="185"/>
      <c r="AX105" s="21"/>
      <c r="AY105" s="21"/>
      <c r="AZ105" s="185"/>
      <c r="BA105" s="21"/>
      <c r="BB105" s="21"/>
      <c r="BC105" s="185"/>
      <c r="BD105" s="21"/>
      <c r="BE105" s="21"/>
      <c r="BF105" s="185"/>
      <c r="BG105" s="21"/>
      <c r="BH105" s="21"/>
      <c r="BI105" s="185"/>
    </row>
    <row r="106" spans="1:61" s="20" customFormat="1" x14ac:dyDescent="0.3">
      <c r="A106" s="21"/>
      <c r="B106" s="21"/>
      <c r="C106" s="21"/>
      <c r="D106" s="21"/>
      <c r="E106" s="21"/>
      <c r="F106" s="21"/>
      <c r="G106" s="21"/>
      <c r="H106" s="21"/>
      <c r="I106" s="21"/>
      <c r="J106" s="21"/>
      <c r="K106" s="21"/>
      <c r="L106" s="21"/>
      <c r="M106" s="21"/>
      <c r="N106" s="21"/>
      <c r="O106" s="21"/>
      <c r="P106" s="21"/>
      <c r="Q106" s="21"/>
      <c r="R106" s="21"/>
      <c r="S106" s="33"/>
      <c r="T106" s="21"/>
      <c r="U106" s="21"/>
      <c r="V106" s="185"/>
      <c r="W106" s="21"/>
      <c r="X106" s="21"/>
      <c r="Y106" s="595" t="s">
        <v>232</v>
      </c>
      <c r="Z106" s="518" t="s">
        <v>181</v>
      </c>
      <c r="AA106" s="462"/>
      <c r="AB106" s="462"/>
      <c r="AC106" s="462"/>
      <c r="AD106" s="462"/>
      <c r="AE106" s="462"/>
      <c r="AF106" s="462"/>
      <c r="AG106" s="462"/>
      <c r="AH106" s="462"/>
      <c r="AI106" s="451"/>
      <c r="AJ106" s="451"/>
      <c r="AK106" s="451"/>
      <c r="AL106" s="451"/>
      <c r="AM106" s="451"/>
      <c r="AN106" s="451"/>
      <c r="AO106" s="591"/>
      <c r="AP106" s="591"/>
      <c r="AQ106" s="591"/>
      <c r="AR106" s="591"/>
      <c r="AS106" s="592"/>
      <c r="AT106" s="161"/>
      <c r="AU106" s="21"/>
      <c r="AV106" s="21"/>
      <c r="AW106" s="185"/>
      <c r="AX106" s="21"/>
      <c r="AY106" s="21"/>
      <c r="AZ106" s="185"/>
      <c r="BA106" s="21"/>
      <c r="BB106" s="21"/>
      <c r="BC106" s="185"/>
      <c r="BD106" s="21"/>
      <c r="BE106" s="21"/>
      <c r="BF106" s="185"/>
      <c r="BG106" s="21"/>
      <c r="BH106" s="21"/>
      <c r="BI106" s="185"/>
    </row>
    <row r="107" spans="1:61" s="20" customFormat="1" x14ac:dyDescent="0.3">
      <c r="A107" s="21"/>
      <c r="B107" s="21"/>
      <c r="C107" s="21"/>
      <c r="D107" s="21"/>
      <c r="E107" s="21"/>
      <c r="F107" s="21"/>
      <c r="G107" s="21"/>
      <c r="H107" s="21"/>
      <c r="I107" s="21"/>
      <c r="J107" s="21"/>
      <c r="K107" s="21"/>
      <c r="L107" s="21"/>
      <c r="M107" s="21"/>
      <c r="N107" s="21"/>
      <c r="O107" s="21"/>
      <c r="P107" s="21"/>
      <c r="Q107" s="21"/>
      <c r="R107" s="21"/>
      <c r="S107" s="33"/>
      <c r="T107" s="21"/>
      <c r="U107" s="21"/>
      <c r="V107" s="185"/>
      <c r="W107" s="21"/>
      <c r="X107" s="21"/>
      <c r="Y107" s="596"/>
      <c r="Z107" s="597"/>
      <c r="AA107" s="598"/>
      <c r="AB107" s="598"/>
      <c r="AC107" s="598"/>
      <c r="AD107" s="598"/>
      <c r="AE107" s="598"/>
      <c r="AF107" s="598"/>
      <c r="AG107" s="598"/>
      <c r="AH107" s="598"/>
      <c r="AI107" s="598"/>
      <c r="AJ107" s="598"/>
      <c r="AK107" s="598"/>
      <c r="AL107" s="598"/>
      <c r="AM107" s="598"/>
      <c r="AN107" s="598"/>
      <c r="AO107" s="577"/>
      <c r="AP107" s="577"/>
      <c r="AQ107" s="577"/>
      <c r="AR107" s="577"/>
      <c r="AS107" s="578"/>
      <c r="AT107" s="161"/>
      <c r="AU107" s="21"/>
      <c r="AV107" s="21"/>
      <c r="AW107" s="185"/>
      <c r="AX107" s="21"/>
      <c r="AY107" s="21"/>
      <c r="AZ107" s="185"/>
      <c r="BA107" s="21"/>
      <c r="BB107" s="21"/>
      <c r="BC107" s="185"/>
      <c r="BD107" s="21"/>
      <c r="BE107" s="21"/>
      <c r="BF107" s="185"/>
      <c r="BG107" s="21"/>
      <c r="BH107" s="21"/>
      <c r="BI107" s="185"/>
    </row>
    <row r="108" spans="1:61" s="20" customFormat="1" x14ac:dyDescent="0.3">
      <c r="A108" s="21"/>
      <c r="B108" s="21"/>
      <c r="C108" s="21"/>
      <c r="D108" s="21"/>
      <c r="E108" s="21"/>
      <c r="F108" s="21"/>
      <c r="G108" s="21"/>
      <c r="H108" s="21"/>
      <c r="I108" s="21"/>
      <c r="J108" s="21"/>
      <c r="K108" s="21"/>
      <c r="L108" s="21"/>
      <c r="M108" s="21"/>
      <c r="N108" s="21"/>
      <c r="O108" s="21"/>
      <c r="P108" s="21"/>
      <c r="Q108" s="21"/>
      <c r="R108" s="21"/>
      <c r="S108" s="33"/>
      <c r="T108" s="21"/>
      <c r="U108" s="21"/>
      <c r="V108" s="185"/>
      <c r="W108" s="21"/>
      <c r="X108" s="21"/>
      <c r="Y108" s="21"/>
      <c r="Z108" s="600" t="s">
        <v>162</v>
      </c>
      <c r="AA108" s="600"/>
      <c r="AB108" s="600"/>
      <c r="AC108" s="600"/>
      <c r="AD108" s="600"/>
      <c r="AE108" s="600"/>
      <c r="AF108" s="600"/>
      <c r="AG108" s="600"/>
      <c r="AH108" s="600"/>
      <c r="AI108" s="600"/>
      <c r="AJ108" s="600"/>
      <c r="AK108" s="600"/>
      <c r="AL108" s="600"/>
      <c r="AM108" s="600"/>
      <c r="AN108" s="600"/>
      <c r="AO108" s="600"/>
      <c r="AP108" s="600"/>
      <c r="AQ108" s="600"/>
      <c r="AR108" s="600"/>
      <c r="AS108" s="21"/>
      <c r="AT108" s="185"/>
      <c r="AU108" s="21"/>
      <c r="AV108" s="21"/>
      <c r="AW108" s="185"/>
      <c r="AX108" s="21"/>
      <c r="AY108" s="21"/>
      <c r="AZ108" s="185"/>
      <c r="BA108" s="21"/>
      <c r="BB108" s="21"/>
      <c r="BC108" s="185"/>
      <c r="BD108" s="21"/>
      <c r="BE108" s="21"/>
      <c r="BF108" s="185"/>
      <c r="BG108" s="21"/>
      <c r="BH108" s="21"/>
      <c r="BI108" s="185"/>
    </row>
    <row r="109" spans="1:61" s="20" customFormat="1" x14ac:dyDescent="0.3">
      <c r="A109" s="21"/>
      <c r="B109" s="21"/>
      <c r="C109" s="21"/>
      <c r="D109" s="21"/>
      <c r="E109" s="21"/>
      <c r="F109" s="21"/>
      <c r="G109" s="21"/>
      <c r="H109" s="21"/>
      <c r="I109" s="21"/>
      <c r="J109" s="21"/>
      <c r="K109" s="21"/>
      <c r="L109" s="21"/>
      <c r="M109" s="21"/>
      <c r="N109" s="21"/>
      <c r="O109" s="21"/>
      <c r="P109" s="21"/>
      <c r="Q109" s="21"/>
      <c r="R109" s="21"/>
      <c r="S109" s="33"/>
      <c r="T109" s="21"/>
      <c r="U109" s="21"/>
      <c r="V109" s="185"/>
      <c r="W109" s="21"/>
      <c r="X109" s="21"/>
      <c r="Y109" s="21"/>
      <c r="Z109" s="600" t="s">
        <v>163</v>
      </c>
      <c r="AA109" s="600"/>
      <c r="AB109" s="600"/>
      <c r="AC109" s="600"/>
      <c r="AD109" s="600"/>
      <c r="AE109" s="600"/>
      <c r="AF109" s="600"/>
      <c r="AG109" s="600"/>
      <c r="AH109" s="600"/>
      <c r="AI109" s="600"/>
      <c r="AJ109" s="600"/>
      <c r="AK109" s="600"/>
      <c r="AL109" s="600"/>
      <c r="AM109" s="600"/>
      <c r="AN109" s="600"/>
      <c r="AO109" s="600"/>
      <c r="AP109" s="600"/>
      <c r="AQ109" s="600"/>
      <c r="AR109" s="600"/>
      <c r="AS109" s="21"/>
      <c r="AT109" s="185"/>
      <c r="AU109" s="21"/>
      <c r="AV109" s="21"/>
      <c r="AW109" s="185"/>
      <c r="AX109" s="21"/>
      <c r="AY109" s="21"/>
      <c r="AZ109" s="185"/>
      <c r="BA109" s="21"/>
      <c r="BB109" s="21"/>
      <c r="BC109" s="185"/>
      <c r="BD109" s="21"/>
      <c r="BE109" s="21"/>
      <c r="BF109" s="185"/>
      <c r="BG109" s="21"/>
      <c r="BH109" s="21"/>
      <c r="BI109" s="185"/>
    </row>
    <row r="110" spans="1:61" s="20" customFormat="1" x14ac:dyDescent="0.3">
      <c r="A110" s="21"/>
      <c r="B110" s="21"/>
      <c r="C110" s="21"/>
      <c r="D110" s="21"/>
      <c r="E110" s="21"/>
      <c r="F110" s="21"/>
      <c r="G110" s="21"/>
      <c r="H110" s="21"/>
      <c r="I110" s="21"/>
      <c r="J110" s="21"/>
      <c r="K110" s="21"/>
      <c r="L110" s="21"/>
      <c r="M110" s="21"/>
      <c r="N110" s="21"/>
      <c r="O110" s="21"/>
      <c r="P110" s="21"/>
      <c r="Q110" s="21"/>
      <c r="R110" s="21"/>
      <c r="S110" s="33"/>
      <c r="T110" s="21"/>
      <c r="U110" s="21"/>
      <c r="V110" s="185"/>
      <c r="W110" s="21"/>
      <c r="X110" s="21"/>
      <c r="Y110" s="21"/>
      <c r="Z110" s="21"/>
      <c r="AA110" s="21"/>
      <c r="AB110" s="33"/>
      <c r="AC110" s="21"/>
      <c r="AD110" s="21"/>
      <c r="AE110" s="185"/>
      <c r="AF110" s="21"/>
      <c r="AG110" s="21"/>
      <c r="AH110" s="185"/>
      <c r="AI110" s="21"/>
      <c r="AJ110" s="21"/>
      <c r="AK110" s="185"/>
      <c r="AL110" s="21"/>
      <c r="AM110" s="21"/>
      <c r="AN110" s="185"/>
      <c r="AO110" s="21"/>
      <c r="AP110" s="21"/>
      <c r="AQ110" s="185"/>
      <c r="AR110" s="21"/>
      <c r="AS110" s="21"/>
      <c r="AT110" s="185"/>
      <c r="AU110" s="21"/>
      <c r="AV110" s="21"/>
      <c r="AW110" s="185"/>
      <c r="AX110" s="21"/>
      <c r="AY110" s="21"/>
      <c r="AZ110" s="185"/>
      <c r="BA110" s="21"/>
      <c r="BB110" s="21"/>
      <c r="BC110" s="185"/>
      <c r="BD110" s="21"/>
      <c r="BE110" s="21"/>
      <c r="BF110" s="185"/>
      <c r="BG110" s="21"/>
      <c r="BH110" s="21"/>
      <c r="BI110" s="185"/>
    </row>
    <row r="111" spans="1:61" s="20" customFormat="1" x14ac:dyDescent="0.3">
      <c r="A111" s="21"/>
      <c r="B111" s="21"/>
      <c r="C111" s="21"/>
      <c r="D111" s="21"/>
      <c r="E111" s="21"/>
      <c r="F111" s="21"/>
      <c r="G111" s="21"/>
      <c r="H111" s="21"/>
      <c r="I111" s="21"/>
      <c r="J111" s="21"/>
      <c r="K111" s="21"/>
      <c r="L111" s="21"/>
      <c r="M111" s="21"/>
      <c r="N111" s="21"/>
      <c r="O111" s="21"/>
      <c r="P111" s="21"/>
      <c r="Q111" s="21"/>
      <c r="R111" s="21"/>
      <c r="S111" s="33"/>
      <c r="T111" s="21"/>
      <c r="U111" s="21"/>
      <c r="V111" s="185"/>
      <c r="W111" s="21"/>
      <c r="X111" s="21"/>
      <c r="Y111" s="21"/>
      <c r="Z111" s="21"/>
      <c r="AA111" s="21"/>
      <c r="AB111" s="33"/>
      <c r="AC111" s="21"/>
      <c r="AD111" s="21"/>
      <c r="AE111" s="185"/>
      <c r="AF111" s="21"/>
      <c r="AG111" s="21"/>
      <c r="AH111" s="185"/>
      <c r="AI111" s="21"/>
      <c r="AJ111" s="21"/>
      <c r="AK111" s="185"/>
      <c r="AL111" s="21"/>
      <c r="AM111" s="21"/>
      <c r="AN111" s="185"/>
      <c r="AO111" s="21"/>
      <c r="AP111" s="21"/>
      <c r="AQ111" s="185"/>
      <c r="AR111" s="21"/>
      <c r="AS111" s="21"/>
      <c r="AT111" s="185"/>
      <c r="AU111" s="21"/>
      <c r="AV111" s="21"/>
      <c r="AW111" s="185"/>
      <c r="AX111" s="21"/>
      <c r="AY111" s="21"/>
      <c r="AZ111" s="185"/>
      <c r="BA111" s="21"/>
      <c r="BB111" s="21"/>
      <c r="BC111" s="185"/>
      <c r="BD111" s="21"/>
      <c r="BE111" s="21"/>
      <c r="BF111" s="185"/>
      <c r="BG111" s="21"/>
      <c r="BH111" s="21"/>
      <c r="BI111" s="185"/>
    </row>
    <row r="112" spans="1:61" s="20" customFormat="1" ht="21.6" thickBot="1" x14ac:dyDescent="0.35">
      <c r="A112" s="21"/>
      <c r="B112" s="21"/>
      <c r="C112" s="21"/>
      <c r="D112" s="21"/>
      <c r="E112" s="21"/>
      <c r="F112" s="21"/>
      <c r="G112" s="21"/>
      <c r="H112" s="21"/>
      <c r="I112" s="21"/>
      <c r="J112" s="21"/>
      <c r="K112" s="21"/>
      <c r="L112" s="21"/>
      <c r="M112" s="21"/>
      <c r="N112" s="21"/>
      <c r="O112" s="21"/>
      <c r="P112" s="21"/>
      <c r="Q112" s="21"/>
      <c r="R112" s="21"/>
      <c r="S112" s="33"/>
      <c r="T112" s="21"/>
      <c r="U112" s="21"/>
      <c r="V112" s="185"/>
      <c r="W112" s="173" t="s">
        <v>211</v>
      </c>
      <c r="AB112" s="77"/>
      <c r="AE112" s="174"/>
      <c r="AG112" s="21"/>
      <c r="AH112" s="185"/>
      <c r="AI112" s="21"/>
      <c r="AJ112" s="21"/>
      <c r="AK112" s="185"/>
      <c r="AL112" s="21"/>
      <c r="AM112" s="21"/>
      <c r="AN112" s="185"/>
      <c r="AO112" s="21"/>
      <c r="AP112" s="21"/>
      <c r="AQ112" s="185"/>
      <c r="AR112" s="21"/>
      <c r="AS112" s="21"/>
      <c r="AT112" s="185"/>
      <c r="AU112" s="21"/>
      <c r="AV112" s="21"/>
      <c r="AW112" s="185"/>
      <c r="AX112" s="21"/>
      <c r="AY112" s="21"/>
      <c r="AZ112" s="185"/>
      <c r="BA112" s="21"/>
      <c r="BB112" s="21"/>
      <c r="BC112" s="185"/>
      <c r="BD112" s="21"/>
      <c r="BE112" s="21"/>
      <c r="BF112" s="185"/>
      <c r="BG112" s="21"/>
      <c r="BH112" s="21"/>
      <c r="BI112" s="185"/>
    </row>
    <row r="113" spans="1:61" s="20" customFormat="1" x14ac:dyDescent="0.3">
      <c r="A113" s="21"/>
      <c r="B113" s="21"/>
      <c r="C113" s="21"/>
      <c r="D113" s="21"/>
      <c r="E113" s="21"/>
      <c r="F113" s="21"/>
      <c r="G113" s="21"/>
      <c r="H113" s="21"/>
      <c r="I113" s="21"/>
      <c r="J113" s="21"/>
      <c r="K113" s="21"/>
      <c r="L113" s="21"/>
      <c r="M113" s="21"/>
      <c r="N113" s="21"/>
      <c r="O113" s="21"/>
      <c r="P113" s="21"/>
      <c r="Q113" s="21"/>
      <c r="R113" s="21"/>
      <c r="S113" s="33"/>
      <c r="T113" s="21"/>
      <c r="U113" s="21"/>
      <c r="V113" s="185"/>
      <c r="W113" s="36"/>
      <c r="X113" s="44"/>
      <c r="Y113" s="44"/>
      <c r="Z113" s="44"/>
      <c r="AA113" s="44"/>
      <c r="AB113" s="45"/>
      <c r="AC113" s="44"/>
      <c r="AD113" s="44"/>
      <c r="AE113" s="186"/>
      <c r="AF113" s="46"/>
      <c r="AG113" s="21"/>
      <c r="AH113" s="185"/>
      <c r="AI113" s="21"/>
      <c r="AJ113" s="21"/>
      <c r="AK113" s="185"/>
      <c r="AL113" s="21"/>
      <c r="AM113" s="21"/>
      <c r="AN113" s="185"/>
      <c r="AO113" s="21"/>
      <c r="AP113" s="21"/>
      <c r="AQ113" s="185"/>
      <c r="AR113" s="21"/>
      <c r="AS113" s="21"/>
      <c r="AT113" s="185"/>
      <c r="AU113" s="21"/>
      <c r="AV113" s="21"/>
      <c r="AW113" s="185"/>
      <c r="AX113" s="21"/>
      <c r="AY113" s="21"/>
      <c r="AZ113" s="185"/>
      <c r="BA113" s="21"/>
      <c r="BB113" s="21"/>
      <c r="BC113" s="185"/>
      <c r="BD113" s="21"/>
      <c r="BE113" s="21"/>
      <c r="BF113" s="185"/>
      <c r="BG113" s="21"/>
      <c r="BH113" s="21"/>
      <c r="BI113" s="185"/>
    </row>
    <row r="114" spans="1:61" s="20" customFormat="1" ht="43.2" x14ac:dyDescent="0.3">
      <c r="A114" s="21"/>
      <c r="B114" s="21"/>
      <c r="C114" s="21"/>
      <c r="D114" s="21"/>
      <c r="E114" s="21"/>
      <c r="F114" s="21"/>
      <c r="G114" s="21"/>
      <c r="H114" s="21"/>
      <c r="I114" s="21"/>
      <c r="J114" s="21"/>
      <c r="K114" s="21"/>
      <c r="L114" s="21"/>
      <c r="M114" s="21"/>
      <c r="N114" s="21"/>
      <c r="O114" s="21"/>
      <c r="P114" s="21"/>
      <c r="Q114" s="21"/>
      <c r="R114" s="21"/>
      <c r="S114" s="33"/>
      <c r="T114" s="21"/>
      <c r="U114" s="21"/>
      <c r="V114" s="185"/>
      <c r="W114" s="22"/>
      <c r="Z114" s="125" t="s">
        <v>233</v>
      </c>
      <c r="AA114" s="125" t="s">
        <v>234</v>
      </c>
      <c r="AB114" s="206" t="s">
        <v>107</v>
      </c>
      <c r="AC114" s="52" t="s">
        <v>228</v>
      </c>
      <c r="AD114" s="52" t="s">
        <v>229</v>
      </c>
      <c r="AE114" s="53" t="s">
        <v>166</v>
      </c>
      <c r="AF114" s="23"/>
      <c r="AG114" s="21"/>
      <c r="AH114" s="185"/>
      <c r="AI114" s="21"/>
      <c r="AJ114" s="21"/>
      <c r="AK114" s="185"/>
      <c r="AL114" s="21"/>
      <c r="AM114" s="21"/>
      <c r="AN114" s="185"/>
      <c r="AO114" s="21"/>
      <c r="AP114" s="21"/>
      <c r="AQ114" s="185"/>
      <c r="AR114" s="21"/>
      <c r="AS114" s="21"/>
      <c r="AT114" s="185"/>
      <c r="AU114" s="21"/>
      <c r="AV114" s="21"/>
      <c r="AW114" s="185"/>
      <c r="AX114" s="21"/>
      <c r="AY114" s="21"/>
      <c r="AZ114" s="185"/>
      <c r="BA114" s="21"/>
      <c r="BB114" s="21"/>
      <c r="BC114" s="185"/>
      <c r="BD114" s="21"/>
      <c r="BE114" s="21"/>
      <c r="BF114" s="185"/>
      <c r="BG114" s="21"/>
      <c r="BH114" s="21"/>
      <c r="BI114" s="185"/>
    </row>
    <row r="115" spans="1:61" s="20" customFormat="1" x14ac:dyDescent="0.3">
      <c r="A115" s="21"/>
      <c r="B115" s="21"/>
      <c r="C115" s="21"/>
      <c r="D115" s="21"/>
      <c r="E115" s="21"/>
      <c r="F115" s="21"/>
      <c r="G115" s="21"/>
      <c r="H115" s="21"/>
      <c r="I115" s="21"/>
      <c r="J115" s="21"/>
      <c r="K115" s="21"/>
      <c r="L115" s="21"/>
      <c r="M115" s="21"/>
      <c r="N115" s="21"/>
      <c r="O115" s="21"/>
      <c r="P115" s="21"/>
      <c r="Q115" s="21"/>
      <c r="R115" s="21"/>
      <c r="S115" s="33"/>
      <c r="T115" s="21"/>
      <c r="U115" s="21"/>
      <c r="V115" s="185"/>
      <c r="W115" s="22"/>
      <c r="X115" s="579" t="s">
        <v>213</v>
      </c>
      <c r="Y115" s="176" t="s">
        <v>220</v>
      </c>
      <c r="Z115" s="421"/>
      <c r="AA115" s="421"/>
      <c r="AB115" s="330"/>
      <c r="AC115" s="421"/>
      <c r="AD115" s="421"/>
      <c r="AE115" s="329"/>
      <c r="AF115" s="23"/>
      <c r="AG115" s="21"/>
      <c r="AH115" s="185"/>
      <c r="AI115" s="21"/>
      <c r="AJ115" s="21"/>
      <c r="AK115" s="185"/>
      <c r="AL115" s="21"/>
      <c r="AM115" s="21"/>
      <c r="AN115" s="185"/>
      <c r="AO115" s="21"/>
      <c r="AP115" s="21"/>
      <c r="AQ115" s="185"/>
      <c r="AR115" s="21"/>
      <c r="AS115" s="21"/>
      <c r="AT115" s="185"/>
      <c r="AU115" s="21"/>
      <c r="AV115" s="21"/>
      <c r="AW115" s="185"/>
      <c r="AX115" s="21"/>
      <c r="AY115" s="21"/>
      <c r="AZ115" s="185"/>
      <c r="BA115" s="21"/>
      <c r="BB115" s="21"/>
      <c r="BC115" s="185"/>
      <c r="BD115" s="21"/>
      <c r="BE115" s="21"/>
      <c r="BF115" s="185"/>
      <c r="BG115" s="21"/>
      <c r="BH115" s="21"/>
      <c r="BI115" s="185"/>
    </row>
    <row r="116" spans="1:61" s="20" customFormat="1" x14ac:dyDescent="0.3">
      <c r="A116" s="21"/>
      <c r="B116" s="21"/>
      <c r="C116" s="21"/>
      <c r="D116" s="21"/>
      <c r="E116" s="21"/>
      <c r="F116" s="21"/>
      <c r="G116" s="21"/>
      <c r="H116" s="21"/>
      <c r="I116" s="21"/>
      <c r="J116" s="21"/>
      <c r="K116" s="21"/>
      <c r="L116" s="21"/>
      <c r="M116" s="21"/>
      <c r="N116" s="21"/>
      <c r="O116" s="21"/>
      <c r="P116" s="21"/>
      <c r="Q116" s="21"/>
      <c r="R116" s="21"/>
      <c r="S116" s="33"/>
      <c r="T116" s="21"/>
      <c r="U116" s="21"/>
      <c r="V116" s="185"/>
      <c r="W116" s="22"/>
      <c r="X116" s="580"/>
      <c r="Y116" s="170" t="s">
        <v>214</v>
      </c>
      <c r="Z116" s="13"/>
      <c r="AA116" s="13"/>
      <c r="AB116" s="331">
        <f>(Z116-AA116)*0.1</f>
        <v>0</v>
      </c>
      <c r="AC116" s="13"/>
      <c r="AD116" s="13"/>
      <c r="AE116" s="299">
        <f>(AC116-AD116)*0.1</f>
        <v>0</v>
      </c>
      <c r="AF116" s="23"/>
      <c r="AG116" s="21"/>
      <c r="AH116" s="185"/>
      <c r="AI116" s="21"/>
      <c r="AJ116" s="21"/>
      <c r="AK116" s="185"/>
      <c r="AL116" s="21"/>
      <c r="AM116" s="21"/>
      <c r="AN116" s="185"/>
      <c r="AO116" s="21"/>
      <c r="AP116" s="21"/>
      <c r="AQ116" s="185"/>
      <c r="AR116" s="21"/>
      <c r="AS116" s="21"/>
      <c r="AT116" s="185"/>
      <c r="AU116" s="21"/>
      <c r="AV116" s="21"/>
      <c r="AW116" s="185"/>
      <c r="AX116" s="21"/>
      <c r="AY116" s="21"/>
      <c r="AZ116" s="185"/>
      <c r="BA116" s="21"/>
      <c r="BB116" s="21"/>
      <c r="BC116" s="185"/>
      <c r="BD116" s="21"/>
      <c r="BE116" s="21"/>
      <c r="BF116" s="185"/>
      <c r="BG116" s="21"/>
      <c r="BH116" s="21"/>
      <c r="BI116" s="185"/>
    </row>
    <row r="117" spans="1:61" s="20" customFormat="1" x14ac:dyDescent="0.3">
      <c r="A117" s="21"/>
      <c r="B117" s="21"/>
      <c r="C117" s="21"/>
      <c r="D117" s="21"/>
      <c r="E117" s="21"/>
      <c r="F117" s="21"/>
      <c r="G117" s="21"/>
      <c r="H117" s="21"/>
      <c r="I117" s="21"/>
      <c r="J117" s="21"/>
      <c r="K117" s="21"/>
      <c r="L117" s="21"/>
      <c r="M117" s="21"/>
      <c r="N117" s="21"/>
      <c r="O117" s="21"/>
      <c r="P117" s="21"/>
      <c r="Q117" s="21"/>
      <c r="R117" s="21"/>
      <c r="S117" s="33"/>
      <c r="T117" s="21"/>
      <c r="U117" s="21"/>
      <c r="V117" s="185"/>
      <c r="W117" s="22"/>
      <c r="X117" s="580"/>
      <c r="Y117" s="170" t="s">
        <v>215</v>
      </c>
      <c r="Z117" s="13"/>
      <c r="AA117" s="13"/>
      <c r="AB117" s="331">
        <f>(Z117-AA117)*0.2</f>
        <v>0</v>
      </c>
      <c r="AC117" s="13"/>
      <c r="AD117" s="13"/>
      <c r="AE117" s="299">
        <f>(AC117-AD117)*0.2</f>
        <v>0</v>
      </c>
      <c r="AF117" s="23"/>
      <c r="AG117" s="21"/>
      <c r="AH117" s="185"/>
      <c r="AI117" s="21"/>
      <c r="AJ117" s="21"/>
      <c r="AK117" s="185"/>
      <c r="AL117" s="21"/>
      <c r="AM117" s="21"/>
      <c r="AN117" s="185"/>
      <c r="AO117" s="21"/>
      <c r="AP117" s="21"/>
      <c r="AQ117" s="185"/>
      <c r="AR117" s="21"/>
      <c r="AS117" s="21"/>
      <c r="AT117" s="185"/>
      <c r="AU117" s="21"/>
      <c r="AV117" s="21"/>
      <c r="AW117" s="185"/>
      <c r="AX117" s="21"/>
      <c r="AY117" s="21"/>
      <c r="AZ117" s="185"/>
      <c r="BA117" s="21"/>
      <c r="BB117" s="21"/>
      <c r="BC117" s="185"/>
      <c r="BD117" s="21"/>
      <c r="BE117" s="21"/>
      <c r="BF117" s="185"/>
      <c r="BG117" s="21"/>
      <c r="BH117" s="21"/>
      <c r="BI117" s="185"/>
    </row>
    <row r="118" spans="1:61" s="20" customFormat="1" x14ac:dyDescent="0.3">
      <c r="A118" s="21"/>
      <c r="B118" s="21"/>
      <c r="C118" s="21"/>
      <c r="D118" s="21"/>
      <c r="E118" s="21"/>
      <c r="F118" s="21"/>
      <c r="G118" s="21"/>
      <c r="H118" s="21"/>
      <c r="I118" s="21"/>
      <c r="J118" s="21"/>
      <c r="K118" s="21"/>
      <c r="L118" s="21"/>
      <c r="M118" s="21"/>
      <c r="N118" s="21"/>
      <c r="O118" s="21"/>
      <c r="P118" s="21"/>
      <c r="Q118" s="21"/>
      <c r="R118" s="21"/>
      <c r="S118" s="33"/>
      <c r="T118" s="21"/>
      <c r="U118" s="21"/>
      <c r="V118" s="185"/>
      <c r="W118" s="22"/>
      <c r="X118" s="580"/>
      <c r="Y118" s="170" t="s">
        <v>216</v>
      </c>
      <c r="Z118" s="13"/>
      <c r="AA118" s="13"/>
      <c r="AB118" s="331">
        <f>(Z118-AA118)*0.3</f>
        <v>0</v>
      </c>
      <c r="AC118" s="13"/>
      <c r="AD118" s="13"/>
      <c r="AE118" s="299">
        <f>(AC118-AD118)*0.3</f>
        <v>0</v>
      </c>
      <c r="AF118" s="23"/>
      <c r="AG118" s="21"/>
      <c r="AH118" s="185"/>
      <c r="AI118" s="21"/>
      <c r="AJ118" s="21"/>
      <c r="AK118" s="185"/>
      <c r="AL118" s="21"/>
      <c r="AM118" s="21"/>
      <c r="AN118" s="185"/>
      <c r="AO118" s="21"/>
      <c r="AP118" s="21"/>
      <c r="AQ118" s="185"/>
      <c r="AR118" s="21"/>
      <c r="AS118" s="21"/>
      <c r="AT118" s="185"/>
      <c r="AU118" s="21"/>
      <c r="AV118" s="21"/>
      <c r="AW118" s="185"/>
      <c r="AX118" s="21"/>
      <c r="AY118" s="21"/>
      <c r="AZ118" s="185"/>
      <c r="BA118" s="21"/>
      <c r="BB118" s="21"/>
      <c r="BC118" s="185"/>
      <c r="BD118" s="21"/>
      <c r="BE118" s="21"/>
      <c r="BF118" s="185"/>
      <c r="BG118" s="21"/>
      <c r="BH118" s="21"/>
      <c r="BI118" s="185"/>
    </row>
    <row r="119" spans="1:61" s="20" customFormat="1" x14ac:dyDescent="0.3">
      <c r="A119" s="21"/>
      <c r="B119" s="21"/>
      <c r="C119" s="21"/>
      <c r="D119" s="21"/>
      <c r="E119" s="21"/>
      <c r="F119" s="21"/>
      <c r="G119" s="21"/>
      <c r="H119" s="21"/>
      <c r="I119" s="21"/>
      <c r="J119" s="21"/>
      <c r="K119" s="21"/>
      <c r="L119" s="21"/>
      <c r="M119" s="21"/>
      <c r="N119" s="21"/>
      <c r="O119" s="21"/>
      <c r="P119" s="21"/>
      <c r="Q119" s="21"/>
      <c r="R119" s="21"/>
      <c r="S119" s="33"/>
      <c r="T119" s="21"/>
      <c r="U119" s="21"/>
      <c r="V119" s="185"/>
      <c r="W119" s="22"/>
      <c r="X119" s="580"/>
      <c r="Y119" s="170" t="s">
        <v>217</v>
      </c>
      <c r="Z119" s="13"/>
      <c r="AA119" s="13"/>
      <c r="AB119" s="331">
        <f>(Z119-AA119)*0.4</f>
        <v>0</v>
      </c>
      <c r="AC119" s="13"/>
      <c r="AD119" s="13"/>
      <c r="AE119" s="299">
        <f>(AC119-AD119)*0.4</f>
        <v>0</v>
      </c>
      <c r="AF119" s="23"/>
      <c r="AG119" s="21"/>
      <c r="AH119" s="185"/>
      <c r="AI119" s="21"/>
      <c r="AJ119" s="21"/>
      <c r="AK119" s="185"/>
      <c r="AL119" s="21"/>
      <c r="AM119" s="21"/>
      <c r="AN119" s="185"/>
      <c r="AO119" s="21"/>
      <c r="AP119" s="21"/>
      <c r="AQ119" s="185"/>
      <c r="AR119" s="21"/>
      <c r="AS119" s="21"/>
      <c r="AT119" s="185"/>
      <c r="AU119" s="21"/>
      <c r="AV119" s="21"/>
      <c r="AW119" s="185"/>
      <c r="AX119" s="21"/>
      <c r="AY119" s="21"/>
      <c r="AZ119" s="185"/>
      <c r="BA119" s="21"/>
      <c r="BB119" s="21"/>
      <c r="BC119" s="185"/>
      <c r="BD119" s="21"/>
      <c r="BE119" s="21"/>
      <c r="BF119" s="185"/>
      <c r="BG119" s="21"/>
      <c r="BH119" s="21"/>
      <c r="BI119" s="185"/>
    </row>
    <row r="120" spans="1:61" s="20" customFormat="1" x14ac:dyDescent="0.3">
      <c r="A120" s="21"/>
      <c r="B120" s="21"/>
      <c r="C120" s="21"/>
      <c r="D120" s="21"/>
      <c r="E120" s="21"/>
      <c r="F120" s="21"/>
      <c r="G120" s="21"/>
      <c r="H120" s="21"/>
      <c r="I120" s="21"/>
      <c r="J120" s="21"/>
      <c r="K120" s="21"/>
      <c r="L120" s="21"/>
      <c r="M120" s="21"/>
      <c r="N120" s="21"/>
      <c r="O120" s="21"/>
      <c r="P120" s="21"/>
      <c r="Q120" s="21"/>
      <c r="R120" s="21"/>
      <c r="S120" s="33"/>
      <c r="T120" s="21"/>
      <c r="U120" s="21"/>
      <c r="V120" s="185"/>
      <c r="W120" s="22"/>
      <c r="X120" s="580"/>
      <c r="Y120" s="170" t="s">
        <v>218</v>
      </c>
      <c r="Z120" s="13"/>
      <c r="AA120" s="13"/>
      <c r="AB120" s="331">
        <f>(Z120-AA120)*0.5</f>
        <v>0</v>
      </c>
      <c r="AC120" s="13"/>
      <c r="AD120" s="13"/>
      <c r="AE120" s="299">
        <f>(AC120-AD120)*0.5</f>
        <v>0</v>
      </c>
      <c r="AF120" s="23"/>
      <c r="AG120" s="21"/>
      <c r="AH120" s="185"/>
      <c r="AI120" s="21"/>
      <c r="AJ120" s="21"/>
      <c r="AK120" s="185"/>
      <c r="AL120" s="21"/>
      <c r="AM120" s="21"/>
      <c r="AN120" s="185"/>
      <c r="AO120" s="21"/>
      <c r="AP120" s="21"/>
      <c r="AQ120" s="185"/>
      <c r="AR120" s="21"/>
      <c r="AS120" s="21"/>
      <c r="AT120" s="185"/>
      <c r="AU120" s="21"/>
      <c r="AV120" s="21"/>
      <c r="AW120" s="185"/>
      <c r="AX120" s="21"/>
      <c r="AY120" s="21"/>
      <c r="AZ120" s="185"/>
      <c r="BA120" s="21"/>
      <c r="BB120" s="21"/>
      <c r="BC120" s="185"/>
      <c r="BD120" s="21"/>
      <c r="BE120" s="21"/>
      <c r="BF120" s="185"/>
      <c r="BG120" s="21"/>
      <c r="BH120" s="21"/>
      <c r="BI120" s="185"/>
    </row>
    <row r="121" spans="1:61" s="20" customFormat="1" x14ac:dyDescent="0.3">
      <c r="A121" s="21"/>
      <c r="B121" s="21"/>
      <c r="C121" s="21"/>
      <c r="D121" s="21"/>
      <c r="E121" s="21"/>
      <c r="F121" s="21"/>
      <c r="G121" s="21"/>
      <c r="H121" s="21"/>
      <c r="I121" s="21"/>
      <c r="J121" s="21"/>
      <c r="K121" s="21"/>
      <c r="L121" s="21"/>
      <c r="M121" s="21"/>
      <c r="N121" s="21"/>
      <c r="O121" s="21"/>
      <c r="P121" s="21"/>
      <c r="Q121" s="21"/>
      <c r="R121" s="21"/>
      <c r="S121" s="33"/>
      <c r="T121" s="21"/>
      <c r="U121" s="21"/>
      <c r="V121" s="185"/>
      <c r="W121" s="22"/>
      <c r="Y121" s="171" t="s">
        <v>85</v>
      </c>
      <c r="Z121" s="177">
        <f>SUM(Z115:Z120)</f>
        <v>0</v>
      </c>
      <c r="AA121" s="177">
        <f>SUM(AA115:AA120)</f>
        <v>0</v>
      </c>
      <c r="AB121" s="301">
        <f>SUM(AB116:AB120)</f>
        <v>0</v>
      </c>
      <c r="AC121" s="177">
        <f>SUM(AC115:AC120)</f>
        <v>0</v>
      </c>
      <c r="AD121" s="177">
        <f>SUM(AD115:AD120)</f>
        <v>0</v>
      </c>
      <c r="AE121" s="301">
        <f>SUM(AE116:AE120)</f>
        <v>0</v>
      </c>
      <c r="AF121" s="23"/>
      <c r="AG121" s="21"/>
      <c r="AH121" s="185"/>
      <c r="AI121" s="21"/>
      <c r="AJ121" s="21"/>
      <c r="AK121" s="185"/>
      <c r="AL121" s="21"/>
      <c r="AM121" s="21"/>
      <c r="AN121" s="185"/>
      <c r="AO121" s="21"/>
      <c r="AP121" s="21"/>
      <c r="AQ121" s="185"/>
      <c r="AR121" s="21"/>
      <c r="AS121" s="21"/>
      <c r="AT121" s="185"/>
      <c r="AU121" s="21"/>
      <c r="AV121" s="21"/>
      <c r="AW121" s="185"/>
      <c r="AX121" s="21"/>
      <c r="AY121" s="21"/>
      <c r="AZ121" s="185"/>
      <c r="BA121" s="21"/>
      <c r="BB121" s="21"/>
      <c r="BC121" s="185"/>
      <c r="BD121" s="21"/>
      <c r="BE121" s="21"/>
      <c r="BF121" s="185"/>
      <c r="BG121" s="21"/>
      <c r="BH121" s="21"/>
      <c r="BI121" s="185"/>
    </row>
    <row r="122" spans="1:61" s="20" customFormat="1" ht="15" thickBot="1" x14ac:dyDescent="0.35">
      <c r="A122" s="21"/>
      <c r="B122" s="21"/>
      <c r="C122" s="21"/>
      <c r="D122" s="21"/>
      <c r="E122" s="21"/>
      <c r="F122" s="21"/>
      <c r="G122" s="21"/>
      <c r="H122" s="21"/>
      <c r="I122" s="21"/>
      <c r="J122" s="21"/>
      <c r="K122" s="21"/>
      <c r="L122" s="21"/>
      <c r="M122" s="21"/>
      <c r="N122" s="21"/>
      <c r="O122" s="21"/>
      <c r="P122" s="21"/>
      <c r="Q122" s="21"/>
      <c r="R122" s="21"/>
      <c r="S122" s="33"/>
      <c r="T122" s="21"/>
      <c r="U122" s="21"/>
      <c r="V122" s="185"/>
      <c r="W122" s="82"/>
      <c r="X122" s="27"/>
      <c r="Y122" s="27"/>
      <c r="Z122" s="27"/>
      <c r="AA122" s="27"/>
      <c r="AB122" s="172"/>
      <c r="AC122" s="27"/>
      <c r="AD122" s="27"/>
      <c r="AE122" s="187"/>
      <c r="AF122" s="28"/>
      <c r="AG122" s="21"/>
      <c r="AH122" s="185"/>
      <c r="AI122" s="21"/>
      <c r="AJ122" s="21"/>
      <c r="AK122" s="185"/>
      <c r="AL122" s="21"/>
      <c r="AM122" s="21"/>
      <c r="AN122" s="185"/>
      <c r="AO122" s="21"/>
      <c r="AP122" s="21"/>
      <c r="AQ122" s="185"/>
      <c r="AR122" s="21"/>
      <c r="AS122" s="21"/>
      <c r="AT122" s="185"/>
      <c r="AU122" s="21"/>
      <c r="AV122" s="21"/>
      <c r="AW122" s="185"/>
      <c r="AX122" s="21"/>
      <c r="AY122" s="21"/>
      <c r="AZ122" s="185"/>
      <c r="BA122" s="21"/>
      <c r="BB122" s="21"/>
      <c r="BC122" s="185"/>
      <c r="BD122" s="21"/>
      <c r="BE122" s="21"/>
      <c r="BF122" s="185"/>
      <c r="BG122" s="21"/>
      <c r="BH122" s="21"/>
      <c r="BI122" s="185"/>
    </row>
    <row r="123" spans="1:61" s="20" customFormat="1" ht="15" customHeight="1" x14ac:dyDescent="0.3">
      <c r="A123" s="21"/>
      <c r="B123" s="21"/>
      <c r="C123" s="21"/>
      <c r="D123" s="21"/>
      <c r="E123" s="21"/>
      <c r="F123" s="21"/>
      <c r="G123" s="21"/>
      <c r="H123" s="21"/>
      <c r="I123" s="21"/>
      <c r="J123" s="21"/>
      <c r="K123" s="21"/>
      <c r="L123" s="21"/>
      <c r="M123" s="21"/>
      <c r="N123" s="21"/>
      <c r="O123" s="21"/>
      <c r="P123" s="21"/>
      <c r="Q123" s="21"/>
      <c r="R123" s="21"/>
      <c r="S123" s="33"/>
      <c r="T123" s="21"/>
      <c r="U123" s="21"/>
      <c r="V123" s="185"/>
      <c r="W123" s="21"/>
      <c r="X123" s="21"/>
      <c r="Y123" s="21"/>
      <c r="Z123" s="21"/>
      <c r="AA123" s="21"/>
      <c r="AB123" s="33"/>
      <c r="AC123" s="21"/>
      <c r="AD123" s="21"/>
      <c r="AE123" s="185"/>
      <c r="AF123" s="21"/>
      <c r="AG123" s="21"/>
      <c r="AH123" s="185"/>
      <c r="AI123" s="21"/>
      <c r="AJ123" s="21"/>
      <c r="AK123" s="185"/>
      <c r="AL123" s="21"/>
      <c r="AM123" s="21"/>
      <c r="AN123" s="185"/>
      <c r="AO123" s="21"/>
      <c r="AP123" s="21"/>
      <c r="AQ123" s="185"/>
      <c r="AR123" s="21"/>
      <c r="AS123" s="21"/>
      <c r="AT123" s="185"/>
      <c r="AU123" s="21"/>
      <c r="AV123" s="21"/>
      <c r="AW123" s="185"/>
      <c r="AX123" s="21"/>
      <c r="AY123" s="21"/>
      <c r="AZ123" s="185"/>
      <c r="BA123" s="21"/>
      <c r="BB123" s="21"/>
      <c r="BC123" s="185"/>
      <c r="BD123" s="21"/>
      <c r="BE123" s="21"/>
      <c r="BF123" s="185"/>
      <c r="BG123" s="21"/>
      <c r="BH123" s="21"/>
      <c r="BI123" s="185"/>
    </row>
    <row r="124" spans="1:61" s="20" customFormat="1" x14ac:dyDescent="0.3">
      <c r="A124" s="21"/>
      <c r="B124" s="21"/>
      <c r="C124" s="21"/>
      <c r="D124" s="21"/>
      <c r="E124" s="21"/>
      <c r="F124" s="21"/>
      <c r="G124" s="21"/>
      <c r="H124" s="21"/>
      <c r="I124" s="21"/>
      <c r="J124" s="21"/>
      <c r="K124" s="21"/>
      <c r="L124" s="21"/>
      <c r="M124" s="21"/>
      <c r="N124" s="21"/>
      <c r="O124" s="21"/>
      <c r="P124" s="21"/>
      <c r="Q124" s="21"/>
      <c r="R124" s="21"/>
      <c r="S124" s="33"/>
      <c r="T124" s="21"/>
      <c r="U124" s="21"/>
      <c r="V124" s="185"/>
      <c r="W124" s="21"/>
      <c r="X124" s="21"/>
      <c r="Y124" s="21"/>
      <c r="Z124" s="85" t="s">
        <v>219</v>
      </c>
      <c r="AA124" s="21"/>
      <c r="AB124" s="33"/>
      <c r="AC124" s="21"/>
      <c r="AD124" s="21"/>
      <c r="AE124" s="185"/>
      <c r="AF124" s="21"/>
      <c r="AG124" s="21"/>
      <c r="AH124" s="185"/>
      <c r="AI124" s="21"/>
      <c r="AJ124" s="21"/>
      <c r="AK124" s="185"/>
      <c r="AL124" s="21"/>
      <c r="AM124" s="21"/>
      <c r="AN124" s="185"/>
      <c r="AO124" s="21"/>
      <c r="AP124" s="21"/>
      <c r="AQ124" s="185"/>
      <c r="AR124" s="21"/>
      <c r="AS124" s="21"/>
      <c r="AT124" s="185"/>
      <c r="AU124" s="21"/>
      <c r="AV124" s="21"/>
      <c r="AW124" s="185"/>
      <c r="AX124" s="21"/>
      <c r="AY124" s="21"/>
      <c r="AZ124" s="185"/>
      <c r="BA124" s="21"/>
      <c r="BB124" s="21"/>
      <c r="BC124" s="185"/>
      <c r="BD124" s="21"/>
      <c r="BE124" s="21"/>
      <c r="BF124" s="185"/>
      <c r="BG124" s="21"/>
      <c r="BH124" s="21"/>
      <c r="BI124" s="185"/>
    </row>
    <row r="125" spans="1:61" s="20" customFormat="1" x14ac:dyDescent="0.3">
      <c r="A125" s="21"/>
      <c r="B125" s="21"/>
      <c r="C125" s="21"/>
      <c r="D125" s="21"/>
      <c r="E125" s="21"/>
      <c r="F125" s="21"/>
      <c r="G125" s="21"/>
      <c r="H125" s="21"/>
      <c r="I125" s="21"/>
      <c r="J125" s="21"/>
      <c r="K125" s="21"/>
      <c r="L125" s="21"/>
      <c r="M125" s="21"/>
      <c r="N125" s="21"/>
      <c r="O125" s="21"/>
      <c r="P125" s="21"/>
      <c r="Q125" s="21"/>
      <c r="R125" s="21"/>
      <c r="S125" s="33"/>
      <c r="T125" s="21"/>
      <c r="U125" s="21"/>
      <c r="V125" s="185"/>
      <c r="W125" s="21"/>
      <c r="X125" s="21"/>
      <c r="Y125" s="581" t="s">
        <v>213</v>
      </c>
      <c r="Z125" s="633" t="s">
        <v>221</v>
      </c>
      <c r="AA125" s="635"/>
      <c r="AB125" s="635"/>
      <c r="AC125" s="635"/>
      <c r="AD125" s="635"/>
      <c r="AE125" s="635"/>
      <c r="AF125" s="635"/>
      <c r="AG125" s="635"/>
      <c r="AH125" s="635"/>
      <c r="AI125" s="635"/>
      <c r="AJ125" s="635"/>
      <c r="AK125" s="635"/>
      <c r="AL125" s="635"/>
      <c r="AM125" s="635"/>
      <c r="AN125" s="635"/>
      <c r="AO125" s="635"/>
      <c r="AP125" s="635"/>
      <c r="AQ125" s="635"/>
      <c r="AR125" s="636"/>
      <c r="AS125" s="637"/>
      <c r="AT125" s="174"/>
      <c r="AU125" s="21"/>
      <c r="AV125" s="21"/>
      <c r="AW125" s="185"/>
      <c r="AX125" s="21"/>
      <c r="AY125" s="21"/>
      <c r="AZ125" s="185"/>
      <c r="BA125" s="21"/>
      <c r="BB125" s="21"/>
      <c r="BC125" s="185"/>
      <c r="BD125" s="21"/>
      <c r="BE125" s="21"/>
      <c r="BF125" s="185"/>
      <c r="BG125" s="21"/>
      <c r="BH125" s="21"/>
      <c r="BI125" s="185"/>
    </row>
    <row r="126" spans="1:61" s="20" customFormat="1" ht="15" customHeight="1" x14ac:dyDescent="0.3">
      <c r="A126" s="21"/>
      <c r="B126" s="21"/>
      <c r="C126" s="21"/>
      <c r="D126" s="21"/>
      <c r="E126" s="21"/>
      <c r="F126" s="21"/>
      <c r="G126" s="21"/>
      <c r="H126" s="21"/>
      <c r="I126" s="21"/>
      <c r="J126" s="21"/>
      <c r="K126" s="21"/>
      <c r="L126" s="21"/>
      <c r="M126" s="21"/>
      <c r="N126" s="21"/>
      <c r="O126" s="21"/>
      <c r="P126" s="21"/>
      <c r="Q126" s="21"/>
      <c r="R126" s="21"/>
      <c r="S126" s="33"/>
      <c r="T126" s="21"/>
      <c r="U126" s="21"/>
      <c r="V126" s="185"/>
      <c r="W126" s="21"/>
      <c r="X126" s="21"/>
      <c r="Y126" s="581"/>
      <c r="Z126" s="638"/>
      <c r="AA126" s="639"/>
      <c r="AB126" s="639"/>
      <c r="AC126" s="639"/>
      <c r="AD126" s="639"/>
      <c r="AE126" s="639"/>
      <c r="AF126" s="639"/>
      <c r="AG126" s="639"/>
      <c r="AH126" s="639"/>
      <c r="AI126" s="639"/>
      <c r="AJ126" s="639"/>
      <c r="AK126" s="639"/>
      <c r="AL126" s="639"/>
      <c r="AM126" s="639"/>
      <c r="AN126" s="639"/>
      <c r="AO126" s="639"/>
      <c r="AP126" s="639"/>
      <c r="AQ126" s="639"/>
      <c r="AR126" s="640"/>
      <c r="AS126" s="641"/>
      <c r="AT126" s="174"/>
      <c r="AU126" s="21"/>
      <c r="AV126" s="21"/>
      <c r="AW126" s="185"/>
      <c r="AX126" s="21"/>
      <c r="AY126" s="21"/>
      <c r="AZ126" s="185"/>
      <c r="BA126" s="21"/>
      <c r="BB126" s="21"/>
      <c r="BC126" s="185"/>
      <c r="BD126" s="21"/>
      <c r="BE126" s="21"/>
      <c r="BF126" s="185"/>
      <c r="BG126" s="21"/>
      <c r="BH126" s="21"/>
      <c r="BI126" s="185"/>
    </row>
    <row r="127" spans="1:61" s="20" customFormat="1" x14ac:dyDescent="0.3">
      <c r="A127" s="21"/>
      <c r="B127" s="21"/>
      <c r="C127" s="21"/>
      <c r="D127" s="21"/>
      <c r="E127" s="21"/>
      <c r="F127" s="21"/>
      <c r="G127" s="21"/>
      <c r="H127" s="21"/>
      <c r="I127" s="21"/>
      <c r="J127" s="21"/>
      <c r="K127" s="21"/>
      <c r="L127" s="21"/>
      <c r="M127" s="21"/>
      <c r="N127" s="21"/>
      <c r="O127" s="21"/>
      <c r="P127" s="21"/>
      <c r="Q127" s="21"/>
      <c r="R127" s="21"/>
      <c r="S127" s="33"/>
      <c r="T127" s="21"/>
      <c r="U127" s="21"/>
      <c r="V127" s="185"/>
      <c r="W127" s="21"/>
      <c r="X127" s="21"/>
      <c r="Y127" s="581"/>
      <c r="Z127" s="642"/>
      <c r="AA127" s="643"/>
      <c r="AB127" s="643"/>
      <c r="AC127" s="643"/>
      <c r="AD127" s="643"/>
      <c r="AE127" s="643"/>
      <c r="AF127" s="643"/>
      <c r="AG127" s="643"/>
      <c r="AH127" s="643"/>
      <c r="AI127" s="643"/>
      <c r="AJ127" s="643"/>
      <c r="AK127" s="643"/>
      <c r="AL127" s="643"/>
      <c r="AM127" s="643"/>
      <c r="AN127" s="643"/>
      <c r="AO127" s="643"/>
      <c r="AP127" s="643"/>
      <c r="AQ127" s="643"/>
      <c r="AR127" s="644"/>
      <c r="AS127" s="645"/>
      <c r="AT127" s="174"/>
      <c r="AU127" s="21"/>
      <c r="AV127" s="21"/>
      <c r="AW127" s="185"/>
      <c r="AX127" s="21"/>
      <c r="AY127" s="21"/>
      <c r="AZ127" s="185"/>
      <c r="BA127" s="21"/>
      <c r="BB127" s="21"/>
      <c r="BC127" s="185"/>
      <c r="BD127" s="21"/>
      <c r="BE127" s="21"/>
      <c r="BF127" s="185"/>
      <c r="BG127" s="21"/>
      <c r="BH127" s="21"/>
      <c r="BI127" s="185"/>
    </row>
    <row r="128" spans="1:61" s="20" customFormat="1" ht="31.5" customHeight="1" x14ac:dyDescent="0.3">
      <c r="A128" s="21"/>
      <c r="B128" s="21"/>
      <c r="C128" s="21"/>
      <c r="D128" s="21"/>
      <c r="E128" s="21"/>
      <c r="F128" s="21"/>
      <c r="G128" s="21"/>
      <c r="H128" s="21"/>
      <c r="I128" s="21"/>
      <c r="J128" s="21"/>
      <c r="K128" s="21"/>
      <c r="L128" s="21"/>
      <c r="M128" s="21"/>
      <c r="N128" s="21"/>
      <c r="O128" s="21"/>
      <c r="P128" s="21"/>
      <c r="Q128" s="21"/>
      <c r="R128" s="21"/>
      <c r="S128" s="33"/>
      <c r="T128" s="21"/>
      <c r="U128" s="21"/>
      <c r="V128" s="185"/>
      <c r="W128" s="21"/>
      <c r="X128" s="21"/>
      <c r="Y128" s="583" t="s">
        <v>237</v>
      </c>
      <c r="Z128" s="633" t="s">
        <v>239</v>
      </c>
      <c r="AA128" s="646"/>
      <c r="AB128" s="646"/>
      <c r="AC128" s="646"/>
      <c r="AD128" s="646"/>
      <c r="AE128" s="646"/>
      <c r="AF128" s="646"/>
      <c r="AG128" s="646"/>
      <c r="AH128" s="646"/>
      <c r="AI128" s="646"/>
      <c r="AJ128" s="646"/>
      <c r="AK128" s="646"/>
      <c r="AL128" s="646"/>
      <c r="AM128" s="646"/>
      <c r="AN128" s="646"/>
      <c r="AO128" s="646"/>
      <c r="AP128" s="646"/>
      <c r="AQ128" s="646"/>
      <c r="AR128" s="646"/>
      <c r="AS128" s="647"/>
      <c r="AT128" s="174"/>
      <c r="AU128" s="21"/>
      <c r="AV128" s="21"/>
      <c r="AW128" s="185"/>
      <c r="AX128" s="21"/>
      <c r="AY128" s="21"/>
      <c r="AZ128" s="185"/>
      <c r="BA128" s="21"/>
      <c r="BB128" s="21"/>
      <c r="BC128" s="185"/>
      <c r="BD128" s="21"/>
      <c r="BE128" s="21"/>
      <c r="BF128" s="185"/>
      <c r="BG128" s="21"/>
      <c r="BH128" s="21"/>
      <c r="BI128" s="185"/>
    </row>
    <row r="129" spans="1:61" s="20" customFormat="1" x14ac:dyDescent="0.3">
      <c r="A129" s="21"/>
      <c r="B129" s="21"/>
      <c r="C129" s="21"/>
      <c r="D129" s="21"/>
      <c r="E129" s="21"/>
      <c r="F129" s="21"/>
      <c r="G129" s="21"/>
      <c r="H129" s="21"/>
      <c r="I129" s="21"/>
      <c r="J129" s="21"/>
      <c r="K129" s="21"/>
      <c r="L129" s="21"/>
      <c r="M129" s="21"/>
      <c r="N129" s="21"/>
      <c r="O129" s="21"/>
      <c r="P129" s="21"/>
      <c r="Q129" s="21"/>
      <c r="R129" s="21"/>
      <c r="S129" s="33"/>
      <c r="T129" s="21"/>
      <c r="U129" s="21"/>
      <c r="V129" s="185"/>
      <c r="W129" s="21"/>
      <c r="X129" s="21"/>
      <c r="Y129" s="572"/>
      <c r="Z129" s="576" t="s">
        <v>271</v>
      </c>
      <c r="AA129" s="644"/>
      <c r="AB129" s="644"/>
      <c r="AC129" s="644"/>
      <c r="AD129" s="644"/>
      <c r="AE129" s="644"/>
      <c r="AF129" s="644"/>
      <c r="AG129" s="644"/>
      <c r="AH129" s="644"/>
      <c r="AI129" s="644"/>
      <c r="AJ129" s="644"/>
      <c r="AK129" s="644"/>
      <c r="AL129" s="644"/>
      <c r="AM129" s="644"/>
      <c r="AN129" s="644"/>
      <c r="AO129" s="644"/>
      <c r="AP129" s="644"/>
      <c r="AQ129" s="644"/>
      <c r="AR129" s="644"/>
      <c r="AS129" s="645"/>
      <c r="AT129" s="174"/>
      <c r="AU129" s="21"/>
      <c r="AV129" s="21"/>
      <c r="AW129" s="185"/>
      <c r="AX129" s="21"/>
      <c r="AY129" s="21"/>
      <c r="AZ129" s="185"/>
      <c r="BA129" s="21"/>
      <c r="BB129" s="21"/>
      <c r="BC129" s="185"/>
      <c r="BD129" s="21"/>
      <c r="BE129" s="21"/>
      <c r="BF129" s="185"/>
      <c r="BG129" s="21"/>
      <c r="BH129" s="21"/>
      <c r="BI129" s="185"/>
    </row>
    <row r="130" spans="1:61" s="20" customFormat="1" ht="15" customHeight="1" x14ac:dyDescent="0.3">
      <c r="A130" s="21"/>
      <c r="B130" s="21"/>
      <c r="C130" s="21"/>
      <c r="D130" s="21"/>
      <c r="E130" s="21"/>
      <c r="F130" s="21"/>
      <c r="G130" s="21"/>
      <c r="H130" s="21"/>
      <c r="I130" s="21"/>
      <c r="J130" s="21"/>
      <c r="K130" s="21"/>
      <c r="L130" s="21"/>
      <c r="M130" s="21"/>
      <c r="N130" s="21"/>
      <c r="O130" s="21"/>
      <c r="P130" s="21"/>
      <c r="Q130" s="21"/>
      <c r="R130" s="21"/>
      <c r="S130" s="33"/>
      <c r="T130" s="21"/>
      <c r="U130" s="21"/>
      <c r="V130" s="185"/>
      <c r="W130" s="21"/>
      <c r="X130" s="21"/>
      <c r="Y130" s="583" t="s">
        <v>238</v>
      </c>
      <c r="Z130" s="588" t="s">
        <v>288</v>
      </c>
      <c r="AA130" s="636"/>
      <c r="AB130" s="636"/>
      <c r="AC130" s="636"/>
      <c r="AD130" s="636"/>
      <c r="AE130" s="636"/>
      <c r="AF130" s="636"/>
      <c r="AG130" s="636"/>
      <c r="AH130" s="636"/>
      <c r="AI130" s="636"/>
      <c r="AJ130" s="636"/>
      <c r="AK130" s="636"/>
      <c r="AL130" s="636"/>
      <c r="AM130" s="636"/>
      <c r="AN130" s="636"/>
      <c r="AO130" s="636"/>
      <c r="AP130" s="636"/>
      <c r="AQ130" s="636"/>
      <c r="AR130" s="636"/>
      <c r="AS130" s="637"/>
      <c r="AT130" s="174"/>
      <c r="AU130" s="21"/>
      <c r="AV130" s="21"/>
      <c r="AW130" s="185"/>
      <c r="AX130" s="21"/>
      <c r="AY130" s="21"/>
      <c r="AZ130" s="185"/>
      <c r="BA130" s="21"/>
      <c r="BB130" s="21"/>
      <c r="BC130" s="185"/>
      <c r="BD130" s="21"/>
      <c r="BE130" s="21"/>
      <c r="BF130" s="185"/>
      <c r="BG130" s="21"/>
      <c r="BH130" s="21"/>
      <c r="BI130" s="185"/>
    </row>
    <row r="131" spans="1:61" s="20" customFormat="1" x14ac:dyDescent="0.3">
      <c r="A131" s="21"/>
      <c r="B131" s="21"/>
      <c r="C131" s="21"/>
      <c r="D131" s="21"/>
      <c r="E131" s="21"/>
      <c r="F131" s="21"/>
      <c r="G131" s="21"/>
      <c r="H131" s="21"/>
      <c r="I131" s="21"/>
      <c r="J131" s="21"/>
      <c r="K131" s="21"/>
      <c r="L131" s="21"/>
      <c r="M131" s="21"/>
      <c r="N131" s="21"/>
      <c r="O131" s="21"/>
      <c r="P131" s="21"/>
      <c r="Q131" s="21"/>
      <c r="R131" s="21"/>
      <c r="S131" s="33"/>
      <c r="T131" s="21"/>
      <c r="U131" s="21"/>
      <c r="V131" s="185"/>
      <c r="W131" s="21"/>
      <c r="X131" s="21"/>
      <c r="Y131" s="572"/>
      <c r="Z131" s="576" t="s">
        <v>273</v>
      </c>
      <c r="AA131" s="457"/>
      <c r="AB131" s="457"/>
      <c r="AC131" s="457"/>
      <c r="AD131" s="457"/>
      <c r="AE131" s="457"/>
      <c r="AF131" s="457"/>
      <c r="AG131" s="457"/>
      <c r="AH131" s="457"/>
      <c r="AI131" s="457"/>
      <c r="AJ131" s="457"/>
      <c r="AK131" s="577"/>
      <c r="AL131" s="577"/>
      <c r="AM131" s="577"/>
      <c r="AN131" s="577"/>
      <c r="AO131" s="577"/>
      <c r="AP131" s="577"/>
      <c r="AQ131" s="577"/>
      <c r="AR131" s="577"/>
      <c r="AS131" s="578"/>
      <c r="AT131" s="174"/>
      <c r="AU131" s="21"/>
      <c r="AV131" s="21"/>
      <c r="AW131" s="185"/>
      <c r="AX131" s="21"/>
      <c r="AY131" s="21"/>
      <c r="AZ131" s="185"/>
      <c r="BA131" s="21"/>
      <c r="BB131" s="21"/>
      <c r="BC131" s="185"/>
      <c r="BD131" s="21"/>
      <c r="BE131" s="21"/>
      <c r="BF131" s="185"/>
      <c r="BG131" s="21"/>
      <c r="BH131" s="21"/>
      <c r="BI131" s="185"/>
    </row>
    <row r="132" spans="1:61" s="20" customFormat="1" x14ac:dyDescent="0.3">
      <c r="A132" s="21"/>
      <c r="B132" s="21"/>
      <c r="C132" s="21"/>
      <c r="D132" s="21"/>
      <c r="E132" s="21"/>
      <c r="F132" s="21"/>
      <c r="G132" s="21"/>
      <c r="H132" s="21"/>
      <c r="I132" s="21"/>
      <c r="J132" s="21"/>
      <c r="K132" s="21"/>
      <c r="L132" s="21"/>
      <c r="M132" s="21"/>
      <c r="N132" s="21"/>
      <c r="O132" s="21"/>
      <c r="P132" s="21"/>
      <c r="Q132" s="21"/>
      <c r="R132" s="21"/>
      <c r="S132" s="33"/>
      <c r="T132" s="21"/>
      <c r="U132" s="21"/>
      <c r="V132" s="185"/>
      <c r="W132" s="21"/>
      <c r="X132" s="21"/>
      <c r="Y132" s="571" t="s">
        <v>266</v>
      </c>
      <c r="Z132" s="518" t="s">
        <v>240</v>
      </c>
      <c r="AA132" s="462"/>
      <c r="AB132" s="462"/>
      <c r="AC132" s="462"/>
      <c r="AD132" s="462"/>
      <c r="AE132" s="462"/>
      <c r="AF132" s="462"/>
      <c r="AG132" s="462"/>
      <c r="AH132" s="462"/>
      <c r="AI132" s="451"/>
      <c r="AJ132" s="451"/>
      <c r="AK132" s="451"/>
      <c r="AL132" s="451"/>
      <c r="AM132" s="451"/>
      <c r="AN132" s="591"/>
      <c r="AO132" s="591"/>
      <c r="AP132" s="591"/>
      <c r="AQ132" s="591"/>
      <c r="AR132" s="636"/>
      <c r="AS132" s="637"/>
      <c r="AT132" s="185"/>
      <c r="AU132" s="21"/>
      <c r="AV132" s="21"/>
      <c r="AW132" s="185"/>
      <c r="AX132" s="21"/>
      <c r="AY132" s="21"/>
      <c r="AZ132" s="185"/>
      <c r="BA132" s="21"/>
      <c r="BB132" s="21"/>
      <c r="BC132" s="185"/>
      <c r="BD132" s="21"/>
      <c r="BE132" s="21"/>
      <c r="BF132" s="185"/>
      <c r="BG132" s="21"/>
      <c r="BH132" s="21"/>
      <c r="BI132" s="185"/>
    </row>
    <row r="133" spans="1:61" s="20" customFormat="1" x14ac:dyDescent="0.3">
      <c r="A133" s="21"/>
      <c r="B133" s="21"/>
      <c r="C133" s="21"/>
      <c r="D133" s="21"/>
      <c r="E133" s="21"/>
      <c r="F133" s="21"/>
      <c r="G133" s="21"/>
      <c r="H133" s="21"/>
      <c r="I133" s="21"/>
      <c r="J133" s="21"/>
      <c r="K133" s="21"/>
      <c r="L133" s="21"/>
      <c r="M133" s="21"/>
      <c r="N133" s="21"/>
      <c r="O133" s="21"/>
      <c r="P133" s="21"/>
      <c r="Q133" s="21"/>
      <c r="R133" s="21"/>
      <c r="S133" s="33"/>
      <c r="T133" s="21"/>
      <c r="U133" s="21"/>
      <c r="V133" s="185"/>
      <c r="W133" s="21"/>
      <c r="X133" s="21"/>
      <c r="Y133" s="572"/>
      <c r="Z133" s="597"/>
      <c r="AA133" s="598"/>
      <c r="AB133" s="598"/>
      <c r="AC133" s="598"/>
      <c r="AD133" s="598"/>
      <c r="AE133" s="598"/>
      <c r="AF133" s="598"/>
      <c r="AG133" s="598"/>
      <c r="AH133" s="598"/>
      <c r="AI133" s="598"/>
      <c r="AJ133" s="598"/>
      <c r="AK133" s="598"/>
      <c r="AL133" s="598"/>
      <c r="AM133" s="598"/>
      <c r="AN133" s="577"/>
      <c r="AO133" s="577"/>
      <c r="AP133" s="577"/>
      <c r="AQ133" s="577"/>
      <c r="AR133" s="644"/>
      <c r="AS133" s="645"/>
      <c r="AT133" s="185"/>
      <c r="AU133" s="21"/>
      <c r="AV133" s="21"/>
      <c r="AW133" s="185"/>
      <c r="AX133" s="21"/>
      <c r="AY133" s="21"/>
      <c r="AZ133" s="185"/>
      <c r="BA133" s="21"/>
      <c r="BB133" s="21"/>
      <c r="BC133" s="185"/>
      <c r="BD133" s="21"/>
      <c r="BE133" s="21"/>
      <c r="BF133" s="185"/>
      <c r="BG133" s="21"/>
      <c r="BH133" s="21"/>
      <c r="BI133" s="185"/>
    </row>
    <row r="134" spans="1:61" s="20" customFormat="1" x14ac:dyDescent="0.3">
      <c r="A134" s="21"/>
      <c r="B134" s="21"/>
      <c r="C134" s="21"/>
      <c r="D134" s="21"/>
      <c r="E134" s="21"/>
      <c r="F134" s="21"/>
      <c r="G134" s="21"/>
      <c r="H134" s="21"/>
      <c r="I134" s="21"/>
      <c r="J134" s="21"/>
      <c r="K134" s="21"/>
      <c r="L134" s="21"/>
      <c r="M134" s="21"/>
      <c r="N134" s="21"/>
      <c r="O134" s="21"/>
      <c r="P134" s="21"/>
      <c r="Q134" s="21"/>
      <c r="R134" s="21"/>
      <c r="S134" s="33"/>
      <c r="T134" s="21"/>
      <c r="U134" s="21"/>
      <c r="V134" s="185"/>
      <c r="W134" s="21"/>
      <c r="X134" s="21"/>
      <c r="Y134" s="571" t="s">
        <v>267</v>
      </c>
      <c r="Z134" s="521" t="s">
        <v>181</v>
      </c>
      <c r="AA134" s="454"/>
      <c r="AB134" s="454"/>
      <c r="AC134" s="454"/>
      <c r="AD134" s="454"/>
      <c r="AE134" s="454"/>
      <c r="AF134" s="454"/>
      <c r="AG134" s="454"/>
      <c r="AH134" s="454"/>
      <c r="AI134" s="585"/>
      <c r="AJ134" s="585"/>
      <c r="AK134" s="585"/>
      <c r="AL134" s="585"/>
      <c r="AM134" s="585"/>
      <c r="AN134" s="648"/>
      <c r="AO134" s="648"/>
      <c r="AP134" s="648"/>
      <c r="AQ134" s="648"/>
      <c r="AS134" s="214"/>
      <c r="AT134" s="185"/>
      <c r="AU134" s="21"/>
      <c r="AV134" s="21"/>
      <c r="AW134" s="185"/>
      <c r="AX134" s="21"/>
      <c r="AY134" s="21"/>
      <c r="AZ134" s="185"/>
      <c r="BA134" s="21"/>
      <c r="BB134" s="21"/>
      <c r="BC134" s="185"/>
      <c r="BD134" s="21"/>
      <c r="BE134" s="21"/>
      <c r="BF134" s="185"/>
      <c r="BG134" s="21"/>
      <c r="BH134" s="21"/>
      <c r="BI134" s="185"/>
    </row>
    <row r="135" spans="1:61" s="20" customFormat="1" x14ac:dyDescent="0.3">
      <c r="A135" s="21"/>
      <c r="B135" s="21"/>
      <c r="C135" s="21"/>
      <c r="D135" s="21"/>
      <c r="E135" s="21"/>
      <c r="F135" s="21"/>
      <c r="G135" s="21"/>
      <c r="H135" s="21"/>
      <c r="I135" s="21"/>
      <c r="J135" s="21"/>
      <c r="K135" s="21"/>
      <c r="L135" s="21"/>
      <c r="M135" s="21"/>
      <c r="N135" s="21"/>
      <c r="O135" s="21"/>
      <c r="P135" s="21"/>
      <c r="Q135" s="21"/>
      <c r="R135" s="21"/>
      <c r="S135" s="33"/>
      <c r="T135" s="21"/>
      <c r="U135" s="21"/>
      <c r="V135" s="185"/>
      <c r="W135" s="21"/>
      <c r="X135" s="21"/>
      <c r="Y135" s="572"/>
      <c r="Z135" s="597"/>
      <c r="AA135" s="598"/>
      <c r="AB135" s="598"/>
      <c r="AC135" s="598"/>
      <c r="AD135" s="598"/>
      <c r="AE135" s="598"/>
      <c r="AF135" s="598"/>
      <c r="AG135" s="598"/>
      <c r="AH135" s="598"/>
      <c r="AI135" s="598"/>
      <c r="AJ135" s="598"/>
      <c r="AK135" s="598"/>
      <c r="AL135" s="598"/>
      <c r="AM135" s="598"/>
      <c r="AN135" s="577"/>
      <c r="AO135" s="577"/>
      <c r="AP135" s="577"/>
      <c r="AQ135" s="577"/>
      <c r="AR135" s="212"/>
      <c r="AS135" s="213"/>
      <c r="AT135" s="185"/>
      <c r="AU135" s="21"/>
      <c r="AV135" s="21"/>
      <c r="AW135" s="185"/>
      <c r="AX135" s="21"/>
      <c r="AY135" s="21"/>
      <c r="AZ135" s="185"/>
      <c r="BA135" s="21"/>
      <c r="BB135" s="21"/>
      <c r="BC135" s="185"/>
      <c r="BD135" s="21"/>
      <c r="BE135" s="21"/>
      <c r="BF135" s="185"/>
      <c r="BG135" s="21"/>
      <c r="BH135" s="21"/>
      <c r="BI135" s="185"/>
    </row>
    <row r="136" spans="1:61" s="20" customFormat="1" x14ac:dyDescent="0.3">
      <c r="A136" s="21"/>
      <c r="B136" s="21"/>
      <c r="C136" s="21"/>
      <c r="D136" s="21"/>
      <c r="E136" s="21"/>
      <c r="F136" s="21"/>
      <c r="G136" s="21"/>
      <c r="H136" s="21"/>
      <c r="I136" s="21"/>
      <c r="J136" s="21"/>
      <c r="K136" s="21"/>
      <c r="L136" s="21"/>
      <c r="M136" s="21"/>
      <c r="N136" s="21"/>
      <c r="O136" s="21"/>
      <c r="P136" s="21"/>
      <c r="Q136" s="21"/>
      <c r="R136" s="21"/>
      <c r="S136" s="33"/>
      <c r="T136" s="21"/>
      <c r="U136" s="21"/>
      <c r="V136" s="185"/>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row>
  </sheetData>
  <sheetProtection password="B3C1" sheet="1" objects="1" scenarios="1" selectLockedCells="1"/>
  <mergeCells count="136">
    <mergeCell ref="Y134:Y135"/>
    <mergeCell ref="Z134:AQ135"/>
    <mergeCell ref="Z108:AR108"/>
    <mergeCell ref="Z109:AR109"/>
    <mergeCell ref="X67:X90"/>
    <mergeCell ref="Z67:Z74"/>
    <mergeCell ref="AA67:AA74"/>
    <mergeCell ref="AC68:AC75"/>
    <mergeCell ref="AD68:AD75"/>
    <mergeCell ref="Y130:Y131"/>
    <mergeCell ref="Z130:AS130"/>
    <mergeCell ref="Z131:AS131"/>
    <mergeCell ref="Y132:Y133"/>
    <mergeCell ref="Z132:AS133"/>
    <mergeCell ref="X115:X120"/>
    <mergeCell ref="Y125:Y127"/>
    <mergeCell ref="Z125:AS127"/>
    <mergeCell ref="Y128:Y129"/>
    <mergeCell ref="Z128:AS128"/>
    <mergeCell ref="Z129:AS129"/>
    <mergeCell ref="Y102:Y103"/>
    <mergeCell ref="Z102:AS102"/>
    <mergeCell ref="Z103:AS103"/>
    <mergeCell ref="Y104:Y105"/>
    <mergeCell ref="Z104:AS105"/>
    <mergeCell ref="Y106:Y107"/>
    <mergeCell ref="Z106:AS107"/>
    <mergeCell ref="BG78:BG85"/>
    <mergeCell ref="BH78:BH85"/>
    <mergeCell ref="Z99:AS99"/>
    <mergeCell ref="Y100:Y101"/>
    <mergeCell ref="Z100:AS100"/>
    <mergeCell ref="Z101:AS101"/>
    <mergeCell ref="AX75:AX82"/>
    <mergeCell ref="AY75:AY82"/>
    <mergeCell ref="BA76:BA83"/>
    <mergeCell ref="BB76:BB83"/>
    <mergeCell ref="BD77:BD84"/>
    <mergeCell ref="BE77:BE84"/>
    <mergeCell ref="AO72:AO79"/>
    <mergeCell ref="AP72:AP79"/>
    <mergeCell ref="AR73:AR80"/>
    <mergeCell ref="AS73:AS80"/>
    <mergeCell ref="AU74:AU81"/>
    <mergeCell ref="AV74:AV81"/>
    <mergeCell ref="AF69:AF76"/>
    <mergeCell ref="AG69:AG76"/>
    <mergeCell ref="AI70:AI77"/>
    <mergeCell ref="AJ70:AJ77"/>
    <mergeCell ref="AL71:AL78"/>
    <mergeCell ref="AM71:AM78"/>
    <mergeCell ref="Z63:BI63"/>
    <mergeCell ref="X64:Y66"/>
    <mergeCell ref="Z64:BI64"/>
    <mergeCell ref="Z65:AB65"/>
    <mergeCell ref="AC65:AE65"/>
    <mergeCell ref="AF65:AH65"/>
    <mergeCell ref="AI65:AK65"/>
    <mergeCell ref="AL65:AN65"/>
    <mergeCell ref="AO65:AQ65"/>
    <mergeCell ref="AR65:AT65"/>
    <mergeCell ref="AU65:AW65"/>
    <mergeCell ref="AX65:AZ65"/>
    <mergeCell ref="BA65:BC65"/>
    <mergeCell ref="BD65:BF65"/>
    <mergeCell ref="BG65:BI65"/>
    <mergeCell ref="BA45:BA52"/>
    <mergeCell ref="BB45:BB52"/>
    <mergeCell ref="BD46:BD53"/>
    <mergeCell ref="BE46:BE53"/>
    <mergeCell ref="BG47:BG54"/>
    <mergeCell ref="BH47:BH54"/>
    <mergeCell ref="AR42:AR49"/>
    <mergeCell ref="AS42:AS49"/>
    <mergeCell ref="AU43:AU50"/>
    <mergeCell ref="AV43:AV50"/>
    <mergeCell ref="AX44:AX51"/>
    <mergeCell ref="AY44:AY51"/>
    <mergeCell ref="C36:E36"/>
    <mergeCell ref="X36:X59"/>
    <mergeCell ref="Z36:Z43"/>
    <mergeCell ref="AA36:AA43"/>
    <mergeCell ref="C37:E37"/>
    <mergeCell ref="AC37:AC44"/>
    <mergeCell ref="AD37:AD44"/>
    <mergeCell ref="AL34:AN34"/>
    <mergeCell ref="AO34:AQ34"/>
    <mergeCell ref="AL40:AL47"/>
    <mergeCell ref="AM40:AM47"/>
    <mergeCell ref="C41:E41"/>
    <mergeCell ref="AO41:AO48"/>
    <mergeCell ref="AP41:AP48"/>
    <mergeCell ref="C42:E42"/>
    <mergeCell ref="C38:E38"/>
    <mergeCell ref="AF38:AF45"/>
    <mergeCell ref="AG38:AG45"/>
    <mergeCell ref="C39:E39"/>
    <mergeCell ref="AI39:AI46"/>
    <mergeCell ref="AJ39:AJ46"/>
    <mergeCell ref="C40:E40"/>
    <mergeCell ref="B30:S30"/>
    <mergeCell ref="C32:E33"/>
    <mergeCell ref="Z32:BI32"/>
    <mergeCell ref="X33:Y35"/>
    <mergeCell ref="Z33:BI33"/>
    <mergeCell ref="C34:E34"/>
    <mergeCell ref="Z34:AB34"/>
    <mergeCell ref="AC34:AE34"/>
    <mergeCell ref="AF34:AH34"/>
    <mergeCell ref="AI34:AK34"/>
    <mergeCell ref="BD34:BF34"/>
    <mergeCell ref="BG34:BI34"/>
    <mergeCell ref="C35:E35"/>
    <mergeCell ref="AR34:AT34"/>
    <mergeCell ref="AU34:AW34"/>
    <mergeCell ref="AX34:AZ34"/>
    <mergeCell ref="BA34:BC34"/>
    <mergeCell ref="W23:BI24"/>
    <mergeCell ref="C24:E24"/>
    <mergeCell ref="C25:E25"/>
    <mergeCell ref="B29:S29"/>
    <mergeCell ref="C15:E16"/>
    <mergeCell ref="C17:E17"/>
    <mergeCell ref="C18:E18"/>
    <mergeCell ref="C19:E19"/>
    <mergeCell ref="C20:E20"/>
    <mergeCell ref="C21:E21"/>
    <mergeCell ref="C2:K2"/>
    <mergeCell ref="C3:K3"/>
    <mergeCell ref="B5:L5"/>
    <mergeCell ref="C7:G7"/>
    <mergeCell ref="H7:K7"/>
    <mergeCell ref="C8:G8"/>
    <mergeCell ref="H8:K8"/>
    <mergeCell ref="C22:E22"/>
    <mergeCell ref="C23:E2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K160"/>
  <sheetViews>
    <sheetView zoomScale="90" zoomScaleNormal="90" workbookViewId="0">
      <selection activeCell="D12" sqref="D12"/>
    </sheetView>
  </sheetViews>
  <sheetFormatPr defaultColWidth="9.109375" defaultRowHeight="14.4" x14ac:dyDescent="0.3"/>
  <cols>
    <col min="1" max="1" width="9.109375" style="21"/>
    <col min="2" max="2" width="3.33203125" style="21" customWidth="1"/>
    <col min="3" max="3" width="17.88671875" style="21" customWidth="1"/>
    <col min="4" max="4" width="19.6640625" style="21" customWidth="1"/>
    <col min="5" max="5" width="5.109375" style="21" customWidth="1"/>
    <col min="6" max="6" width="16.33203125" style="21" customWidth="1"/>
    <col min="7" max="7" width="18.5546875" style="21" customWidth="1"/>
    <col min="8" max="8" width="19.33203125" style="21" customWidth="1"/>
    <col min="9" max="11" width="16.33203125" style="21" customWidth="1"/>
    <col min="12" max="16" width="17.44140625" style="21" customWidth="1"/>
    <col min="17" max="18" width="21.88671875" style="21" customWidth="1"/>
    <col min="19" max="19" width="29" style="33" customWidth="1"/>
    <col min="20" max="21" width="6.5546875" style="21" customWidth="1"/>
    <col min="22" max="22" width="12.33203125" style="185" hidden="1" customWidth="1"/>
    <col min="23" max="24" width="9.109375" style="21"/>
    <col min="25" max="25" width="19.109375" style="21" customWidth="1"/>
    <col min="26" max="26" width="16" style="21" customWidth="1"/>
    <col min="27" max="27" width="11.88671875" style="21" customWidth="1"/>
    <col min="28" max="28" width="10.33203125" style="21" hidden="1" customWidth="1"/>
    <col min="29" max="29" width="10.33203125" style="21" customWidth="1"/>
    <col min="30" max="30" width="11.109375" style="21" customWidth="1"/>
    <col min="31" max="31" width="10.33203125" style="21" hidden="1" customWidth="1"/>
    <col min="32" max="32" width="10.33203125" style="21" customWidth="1"/>
    <col min="33" max="33" width="10.88671875" style="21" customWidth="1"/>
    <col min="34" max="34" width="10.33203125" style="21" hidden="1" customWidth="1"/>
    <col min="35" max="35" width="10.33203125" style="21" customWidth="1"/>
    <col min="36" max="36" width="10.88671875" style="21" customWidth="1"/>
    <col min="37" max="37" width="10.33203125" style="21" hidden="1" customWidth="1"/>
    <col min="38" max="38" width="10.33203125" style="21" customWidth="1"/>
    <col min="39" max="39" width="10.44140625" style="21" customWidth="1"/>
    <col min="40" max="40" width="10.33203125" style="21" hidden="1" customWidth="1"/>
    <col min="41" max="41" width="10.33203125" style="21" customWidth="1"/>
    <col min="42" max="42" width="10.5546875" style="21" customWidth="1"/>
    <col min="43" max="43" width="10.33203125" style="21" hidden="1" customWidth="1"/>
    <col min="44" max="44" width="10.33203125" style="21" customWidth="1"/>
    <col min="45" max="45" width="11.44140625" style="21" customWidth="1"/>
    <col min="46" max="46" width="10.33203125" style="21" hidden="1" customWidth="1"/>
    <col min="47" max="47" width="10.33203125" style="21" customWidth="1"/>
    <col min="48" max="48" width="10.44140625" style="21" customWidth="1"/>
    <col min="49" max="49" width="10.33203125" style="21" hidden="1" customWidth="1"/>
    <col min="50" max="50" width="10.33203125" style="21" customWidth="1"/>
    <col min="51" max="51" width="10.44140625" style="21" customWidth="1"/>
    <col min="52" max="52" width="10.33203125" style="21" hidden="1" customWidth="1"/>
    <col min="53" max="53" width="10.33203125" style="21" customWidth="1"/>
    <col min="54" max="54" width="10.6640625" style="21" customWidth="1"/>
    <col min="55" max="55" width="10.33203125" style="21" hidden="1" customWidth="1"/>
    <col min="56" max="56" width="10.33203125" style="21" customWidth="1"/>
    <col min="57" max="57" width="10.5546875" style="21" customWidth="1"/>
    <col min="58" max="58" width="10.33203125" style="21" hidden="1" customWidth="1"/>
    <col min="59" max="59" width="10.33203125" style="21" customWidth="1"/>
    <col min="60" max="60" width="10.5546875" style="21" customWidth="1"/>
    <col min="61" max="61" width="10.33203125" style="21" hidden="1" customWidth="1"/>
    <col min="62" max="63" width="9.109375" style="20"/>
    <col min="64" max="16384" width="9.109375" style="21"/>
  </cols>
  <sheetData>
    <row r="1" spans="2:22" ht="15" thickBot="1" x14ac:dyDescent="0.35"/>
    <row r="2" spans="2:22" ht="29.25" customHeight="1" x14ac:dyDescent="0.3">
      <c r="C2" s="534" t="s">
        <v>17</v>
      </c>
      <c r="D2" s="535"/>
      <c r="E2" s="535"/>
      <c r="F2" s="535"/>
      <c r="G2" s="535"/>
      <c r="H2" s="535"/>
      <c r="I2" s="535"/>
      <c r="J2" s="535"/>
      <c r="K2" s="536"/>
      <c r="L2" s="34"/>
      <c r="M2" s="416"/>
      <c r="N2" s="416"/>
    </row>
    <row r="3" spans="2:22" ht="21.75" customHeight="1" thickBot="1" x14ac:dyDescent="0.35">
      <c r="C3" s="539" t="s">
        <v>294</v>
      </c>
      <c r="D3" s="540"/>
      <c r="E3" s="540"/>
      <c r="F3" s="540"/>
      <c r="G3" s="540"/>
      <c r="H3" s="540"/>
      <c r="I3" s="540"/>
      <c r="J3" s="540"/>
      <c r="K3" s="541"/>
      <c r="L3" s="35"/>
      <c r="M3" s="416"/>
      <c r="N3" s="416"/>
    </row>
    <row r="4" spans="2:22" ht="21.6" thickBot="1" x14ac:dyDescent="0.35">
      <c r="C4" s="35"/>
      <c r="D4" s="35"/>
      <c r="E4" s="35"/>
      <c r="F4" s="35"/>
      <c r="G4" s="35"/>
      <c r="H4" s="35"/>
      <c r="I4" s="35"/>
      <c r="J4" s="35"/>
      <c r="K4" s="35"/>
      <c r="L4" s="35"/>
      <c r="M4" s="416"/>
      <c r="N4" s="416"/>
      <c r="O4" s="417"/>
      <c r="P4" s="417"/>
      <c r="Q4" s="417"/>
      <c r="R4" s="417"/>
      <c r="S4" s="417"/>
      <c r="T4" s="417"/>
      <c r="U4" s="417"/>
      <c r="V4" s="417"/>
    </row>
    <row r="5" spans="2:22" ht="19.5" customHeight="1" thickBot="1" x14ac:dyDescent="0.35">
      <c r="B5" s="601" t="s">
        <v>75</v>
      </c>
      <c r="C5" s="602"/>
      <c r="D5" s="602"/>
      <c r="E5" s="602"/>
      <c r="F5" s="602"/>
      <c r="G5" s="602"/>
      <c r="H5" s="602"/>
      <c r="I5" s="602"/>
      <c r="J5" s="602"/>
      <c r="K5" s="602"/>
      <c r="L5" s="603"/>
      <c r="M5" s="416"/>
      <c r="N5" s="416"/>
      <c r="O5" s="416"/>
      <c r="P5" s="416"/>
    </row>
    <row r="6" spans="2:22" ht="21" x14ac:dyDescent="0.3">
      <c r="B6" s="36"/>
      <c r="C6" s="37"/>
      <c r="D6" s="37"/>
      <c r="E6" s="37"/>
      <c r="F6" s="37"/>
      <c r="G6" s="37"/>
      <c r="H6" s="37"/>
      <c r="I6" s="37"/>
      <c r="J6" s="37"/>
      <c r="K6" s="37"/>
      <c r="L6" s="38"/>
      <c r="M6" s="416"/>
      <c r="N6" s="416"/>
      <c r="O6" s="416"/>
      <c r="P6" s="416"/>
    </row>
    <row r="7" spans="2:22" x14ac:dyDescent="0.3">
      <c r="B7" s="22"/>
      <c r="C7" s="542" t="s">
        <v>49</v>
      </c>
      <c r="D7" s="542"/>
      <c r="E7" s="542"/>
      <c r="F7" s="542"/>
      <c r="G7" s="542"/>
      <c r="H7" s="543">
        <f>Info!D4</f>
        <v>0</v>
      </c>
      <c r="I7" s="543"/>
      <c r="J7" s="543"/>
      <c r="K7" s="543"/>
      <c r="L7" s="39"/>
    </row>
    <row r="8" spans="2:22" x14ac:dyDescent="0.3">
      <c r="B8" s="22"/>
      <c r="C8" s="542" t="s">
        <v>50</v>
      </c>
      <c r="D8" s="542"/>
      <c r="E8" s="542"/>
      <c r="F8" s="542"/>
      <c r="G8" s="542"/>
      <c r="H8" s="547" t="s">
        <v>298</v>
      </c>
      <c r="I8" s="547"/>
      <c r="J8" s="547"/>
      <c r="K8" s="547"/>
      <c r="L8" s="40"/>
    </row>
    <row r="9" spans="2:22" x14ac:dyDescent="0.3">
      <c r="B9" s="22"/>
      <c r="C9" s="20"/>
      <c r="D9" s="20"/>
      <c r="E9" s="20"/>
      <c r="F9" s="20"/>
      <c r="G9" s="20"/>
      <c r="H9" s="20"/>
      <c r="I9" s="20"/>
      <c r="J9" s="20"/>
      <c r="K9" s="20"/>
      <c r="L9" s="23"/>
    </row>
    <row r="10" spans="2:22" ht="15.6" x14ac:dyDescent="0.35">
      <c r="B10" s="22"/>
      <c r="C10" s="20"/>
      <c r="D10" s="41" t="s">
        <v>198</v>
      </c>
      <c r="E10" s="42"/>
      <c r="F10" s="20"/>
      <c r="G10" s="43" t="s">
        <v>14</v>
      </c>
      <c r="H10" s="20"/>
      <c r="I10" s="43" t="s">
        <v>175</v>
      </c>
      <c r="J10" s="20"/>
      <c r="K10" s="71" t="s">
        <v>58</v>
      </c>
      <c r="L10" s="23"/>
    </row>
    <row r="11" spans="2:22" x14ac:dyDescent="0.3">
      <c r="B11" s="22"/>
      <c r="C11" s="20"/>
      <c r="D11" s="47" t="s">
        <v>0</v>
      </c>
      <c r="E11" s="42"/>
      <c r="F11" s="20"/>
      <c r="G11" s="47" t="s">
        <v>1</v>
      </c>
      <c r="H11" s="20"/>
      <c r="I11" s="47" t="s">
        <v>1</v>
      </c>
      <c r="J11" s="20"/>
      <c r="K11" s="76" t="s">
        <v>1</v>
      </c>
      <c r="L11" s="23"/>
    </row>
    <row r="12" spans="2:22" x14ac:dyDescent="0.3">
      <c r="B12" s="22"/>
      <c r="C12" s="20"/>
      <c r="D12" s="1"/>
      <c r="E12" s="20"/>
      <c r="F12" s="20"/>
      <c r="G12" s="1"/>
      <c r="H12" s="20"/>
      <c r="I12" s="1"/>
      <c r="J12" s="20"/>
      <c r="K12" s="79">
        <f>IF(K25&lt;0.05*I25,K25,0.05*I25)</f>
        <v>0</v>
      </c>
      <c r="L12" s="23"/>
    </row>
    <row r="13" spans="2:22" ht="15" customHeight="1" x14ac:dyDescent="0.3">
      <c r="B13" s="22"/>
      <c r="C13" s="20"/>
      <c r="D13" s="49"/>
      <c r="E13" s="20"/>
      <c r="F13" s="49"/>
      <c r="G13" s="20"/>
      <c r="H13" s="50"/>
      <c r="I13" s="20"/>
      <c r="J13" s="20"/>
      <c r="K13" s="20"/>
      <c r="L13" s="23"/>
    </row>
    <row r="14" spans="2:22" ht="12.75" customHeight="1" thickBot="1" x14ac:dyDescent="0.35">
      <c r="B14" s="22"/>
      <c r="C14" s="51"/>
      <c r="D14" s="20"/>
      <c r="E14" s="20"/>
      <c r="F14" s="20"/>
      <c r="G14" s="20"/>
      <c r="H14" s="20"/>
      <c r="I14" s="20"/>
      <c r="J14" s="20"/>
      <c r="K14" s="20"/>
      <c r="L14" s="23"/>
    </row>
    <row r="15" spans="2:22" ht="32.25" customHeight="1" x14ac:dyDescent="0.3">
      <c r="B15" s="22"/>
      <c r="C15" s="609" t="s">
        <v>3</v>
      </c>
      <c r="D15" s="610"/>
      <c r="E15" s="610"/>
      <c r="F15" s="54" t="s">
        <v>18</v>
      </c>
      <c r="G15" s="54" t="s">
        <v>243</v>
      </c>
      <c r="H15" s="54" t="s">
        <v>244</v>
      </c>
      <c r="I15" s="54" t="s">
        <v>19</v>
      </c>
      <c r="J15" s="55" t="s">
        <v>12</v>
      </c>
      <c r="K15" s="56" t="s">
        <v>13</v>
      </c>
      <c r="L15" s="57"/>
    </row>
    <row r="16" spans="2:22" ht="15" customHeight="1" x14ac:dyDescent="0.3">
      <c r="B16" s="22"/>
      <c r="C16" s="611"/>
      <c r="D16" s="566"/>
      <c r="E16" s="566"/>
      <c r="F16" s="60" t="s">
        <v>1</v>
      </c>
      <c r="G16" s="60" t="s">
        <v>1</v>
      </c>
      <c r="H16" s="60" t="s">
        <v>1</v>
      </c>
      <c r="I16" s="60" t="s">
        <v>1</v>
      </c>
      <c r="J16" s="60" t="s">
        <v>1</v>
      </c>
      <c r="K16" s="61" t="s">
        <v>1</v>
      </c>
      <c r="L16" s="62"/>
    </row>
    <row r="17" spans="1:62" x14ac:dyDescent="0.3">
      <c r="B17" s="22"/>
      <c r="C17" s="604" t="s">
        <v>4</v>
      </c>
      <c r="D17" s="565"/>
      <c r="E17" s="565"/>
      <c r="F17" s="2"/>
      <c r="G17" s="2"/>
      <c r="H17" s="2"/>
      <c r="I17" s="63">
        <f t="shared" ref="I17:I24" si="0">F17-G17-H17</f>
        <v>0</v>
      </c>
      <c r="J17" s="2"/>
      <c r="K17" s="8"/>
      <c r="L17" s="64"/>
    </row>
    <row r="18" spans="1:62" x14ac:dyDescent="0.3">
      <c r="B18" s="22"/>
      <c r="C18" s="604" t="s">
        <v>5</v>
      </c>
      <c r="D18" s="565"/>
      <c r="E18" s="565"/>
      <c r="F18" s="2"/>
      <c r="G18" s="2"/>
      <c r="H18" s="2"/>
      <c r="I18" s="63">
        <f t="shared" si="0"/>
        <v>0</v>
      </c>
      <c r="J18" s="2"/>
      <c r="K18" s="8"/>
      <c r="L18" s="64"/>
    </row>
    <row r="19" spans="1:62" ht="15" customHeight="1" x14ac:dyDescent="0.3">
      <c r="B19" s="22"/>
      <c r="C19" s="604" t="s">
        <v>10</v>
      </c>
      <c r="D19" s="565"/>
      <c r="E19" s="565"/>
      <c r="F19" s="2"/>
      <c r="G19" s="2"/>
      <c r="H19" s="2"/>
      <c r="I19" s="63">
        <f t="shared" si="0"/>
        <v>0</v>
      </c>
      <c r="J19" s="2"/>
      <c r="K19" s="8"/>
      <c r="L19" s="64"/>
    </row>
    <row r="20" spans="1:62" x14ac:dyDescent="0.3">
      <c r="B20" s="22"/>
      <c r="C20" s="604" t="s">
        <v>9</v>
      </c>
      <c r="D20" s="565"/>
      <c r="E20" s="565"/>
      <c r="F20" s="2"/>
      <c r="G20" s="2"/>
      <c r="H20" s="2"/>
      <c r="I20" s="63">
        <f t="shared" si="0"/>
        <v>0</v>
      </c>
      <c r="J20" s="2"/>
      <c r="K20" s="8"/>
      <c r="L20" s="64"/>
    </row>
    <row r="21" spans="1:62" x14ac:dyDescent="0.3">
      <c r="B21" s="22"/>
      <c r="C21" s="604" t="s">
        <v>8</v>
      </c>
      <c r="D21" s="565"/>
      <c r="E21" s="565"/>
      <c r="F21" s="2"/>
      <c r="G21" s="2"/>
      <c r="H21" s="2"/>
      <c r="I21" s="63">
        <f t="shared" si="0"/>
        <v>0</v>
      </c>
      <c r="J21" s="2"/>
      <c r="K21" s="8"/>
      <c r="L21" s="64"/>
    </row>
    <row r="22" spans="1:62" x14ac:dyDescent="0.3">
      <c r="B22" s="22"/>
      <c r="C22" s="604" t="s">
        <v>152</v>
      </c>
      <c r="D22" s="565"/>
      <c r="E22" s="565"/>
      <c r="F22" s="2"/>
      <c r="G22" s="2"/>
      <c r="H22" s="2"/>
      <c r="I22" s="63">
        <f t="shared" si="0"/>
        <v>0</v>
      </c>
      <c r="J22" s="2"/>
      <c r="K22" s="8"/>
      <c r="L22" s="64"/>
    </row>
    <row r="23" spans="1:62" x14ac:dyDescent="0.3">
      <c r="B23" s="22"/>
      <c r="C23" s="604" t="s">
        <v>153</v>
      </c>
      <c r="D23" s="565"/>
      <c r="E23" s="565"/>
      <c r="F23" s="2"/>
      <c r="G23" s="2"/>
      <c r="H23" s="2"/>
      <c r="I23" s="63">
        <f t="shared" si="0"/>
        <v>0</v>
      </c>
      <c r="J23" s="2"/>
      <c r="K23" s="8"/>
      <c r="L23" s="64"/>
      <c r="W23" s="537" t="s">
        <v>222</v>
      </c>
      <c r="X23" s="538"/>
      <c r="Y23" s="538"/>
      <c r="Z23" s="538"/>
      <c r="AA23" s="538"/>
      <c r="AB23" s="538"/>
      <c r="AC23" s="538"/>
      <c r="AD23" s="538"/>
      <c r="AE23" s="538"/>
      <c r="AF23" s="538"/>
      <c r="AG23" s="538"/>
      <c r="AH23" s="538"/>
      <c r="AI23" s="538"/>
      <c r="AJ23" s="538"/>
      <c r="AK23" s="538"/>
      <c r="AL23" s="538"/>
      <c r="AM23" s="538"/>
      <c r="AN23" s="538"/>
      <c r="AO23" s="538"/>
      <c r="AP23" s="538"/>
      <c r="AQ23" s="538"/>
      <c r="AR23" s="538"/>
      <c r="AS23" s="538"/>
      <c r="AT23" s="538"/>
      <c r="AU23" s="538"/>
      <c r="AV23" s="538"/>
      <c r="AW23" s="538"/>
      <c r="AX23" s="538"/>
      <c r="AY23" s="538"/>
      <c r="AZ23" s="538"/>
      <c r="BA23" s="538"/>
      <c r="BB23" s="538"/>
      <c r="BC23" s="538"/>
      <c r="BD23" s="538"/>
      <c r="BE23" s="538"/>
      <c r="BF23" s="538"/>
      <c r="BG23" s="538"/>
      <c r="BH23" s="538"/>
      <c r="BI23" s="538"/>
    </row>
    <row r="24" spans="1:62" x14ac:dyDescent="0.3">
      <c r="B24" s="22"/>
      <c r="C24" s="604" t="s">
        <v>154</v>
      </c>
      <c r="D24" s="565"/>
      <c r="E24" s="565"/>
      <c r="F24" s="2"/>
      <c r="G24" s="2"/>
      <c r="H24" s="2"/>
      <c r="I24" s="63">
        <f t="shared" si="0"/>
        <v>0</v>
      </c>
      <c r="J24" s="2"/>
      <c r="K24" s="8"/>
      <c r="L24" s="64"/>
      <c r="W24" s="538"/>
      <c r="X24" s="538"/>
      <c r="Y24" s="538"/>
      <c r="Z24" s="538"/>
      <c r="AA24" s="538"/>
      <c r="AB24" s="538"/>
      <c r="AC24" s="538"/>
      <c r="AD24" s="538"/>
      <c r="AE24" s="538"/>
      <c r="AF24" s="538"/>
      <c r="AG24" s="538"/>
      <c r="AH24" s="538"/>
      <c r="AI24" s="538"/>
      <c r="AJ24" s="538"/>
      <c r="AK24" s="538"/>
      <c r="AL24" s="538"/>
      <c r="AM24" s="538"/>
      <c r="AN24" s="538"/>
      <c r="AO24" s="538"/>
      <c r="AP24" s="538"/>
      <c r="AQ24" s="538"/>
      <c r="AR24" s="538"/>
      <c r="AS24" s="538"/>
      <c r="AT24" s="538"/>
      <c r="AU24" s="538"/>
      <c r="AV24" s="538"/>
      <c r="AW24" s="538"/>
      <c r="AX24" s="538"/>
      <c r="AY24" s="538"/>
      <c r="AZ24" s="538"/>
      <c r="BA24" s="538"/>
      <c r="BB24" s="538"/>
      <c r="BC24" s="538"/>
      <c r="BD24" s="538"/>
      <c r="BE24" s="538"/>
      <c r="BF24" s="538"/>
      <c r="BG24" s="538"/>
      <c r="BH24" s="538"/>
      <c r="BI24" s="538"/>
    </row>
    <row r="25" spans="1:62" ht="15" thickBot="1" x14ac:dyDescent="0.35">
      <c r="B25" s="22"/>
      <c r="C25" s="605" t="s">
        <v>85</v>
      </c>
      <c r="D25" s="606"/>
      <c r="E25" s="606"/>
      <c r="F25" s="67">
        <f t="shared" ref="F25:K25" si="1">SUM(F17:F24)</f>
        <v>0</v>
      </c>
      <c r="G25" s="67">
        <f t="shared" si="1"/>
        <v>0</v>
      </c>
      <c r="H25" s="67">
        <f t="shared" si="1"/>
        <v>0</v>
      </c>
      <c r="I25" s="67">
        <f t="shared" si="1"/>
        <v>0</v>
      </c>
      <c r="J25" s="67">
        <f t="shared" si="1"/>
        <v>0</v>
      </c>
      <c r="K25" s="67">
        <f t="shared" si="1"/>
        <v>0</v>
      </c>
      <c r="L25" s="68"/>
    </row>
    <row r="26" spans="1:62" ht="15" thickBot="1" x14ac:dyDescent="0.35">
      <c r="B26" s="82"/>
      <c r="C26" s="191"/>
      <c r="D26" s="191"/>
      <c r="E26" s="191"/>
      <c r="F26" s="192"/>
      <c r="G26" s="192"/>
      <c r="H26" s="192"/>
      <c r="I26" s="192"/>
      <c r="J26" s="27"/>
      <c r="K26" s="27"/>
      <c r="L26" s="28"/>
    </row>
    <row r="27" spans="1:62" x14ac:dyDescent="0.3">
      <c r="A27" s="20"/>
      <c r="B27" s="20"/>
      <c r="C27" s="69"/>
      <c r="D27" s="69"/>
      <c r="E27" s="69"/>
      <c r="F27" s="70"/>
      <c r="G27" s="70"/>
      <c r="H27" s="70"/>
      <c r="I27" s="179"/>
      <c r="J27" s="179"/>
      <c r="K27" s="20"/>
      <c r="L27" s="189"/>
      <c r="M27" s="20"/>
    </row>
    <row r="28" spans="1:62" x14ac:dyDescent="0.3">
      <c r="A28" s="20"/>
      <c r="B28" s="20"/>
      <c r="C28" s="20"/>
      <c r="D28" s="20"/>
      <c r="E28" s="20"/>
      <c r="F28" s="20"/>
      <c r="G28" s="20"/>
      <c r="H28" s="20"/>
      <c r="I28" s="180"/>
      <c r="J28" s="180"/>
      <c r="K28" s="20"/>
      <c r="L28" s="190"/>
      <c r="M28" s="20"/>
      <c r="Z28" s="201"/>
      <c r="AA28" s="201"/>
    </row>
    <row r="29" spans="1:62" s="80" customFormat="1" ht="16.2" thickBot="1" x14ac:dyDescent="0.35">
      <c r="A29" s="48"/>
      <c r="B29" s="607"/>
      <c r="C29" s="607"/>
      <c r="D29" s="607"/>
      <c r="E29" s="607"/>
      <c r="F29" s="607"/>
      <c r="G29" s="607"/>
      <c r="H29" s="607"/>
      <c r="I29" s="607"/>
      <c r="J29" s="607"/>
      <c r="K29" s="607"/>
      <c r="L29" s="607"/>
      <c r="M29" s="607"/>
      <c r="N29" s="607"/>
      <c r="O29" s="607"/>
      <c r="P29" s="608"/>
      <c r="Q29" s="608"/>
      <c r="R29" s="608"/>
      <c r="S29" s="608"/>
    </row>
    <row r="30" spans="1:62" s="80" customFormat="1" ht="21.6" thickBot="1" x14ac:dyDescent="0.35">
      <c r="A30" s="48"/>
      <c r="B30" s="612" t="s">
        <v>76</v>
      </c>
      <c r="C30" s="613"/>
      <c r="D30" s="613"/>
      <c r="E30" s="613"/>
      <c r="F30" s="613"/>
      <c r="G30" s="613"/>
      <c r="H30" s="613"/>
      <c r="I30" s="613"/>
      <c r="J30" s="613"/>
      <c r="K30" s="613"/>
      <c r="L30" s="613"/>
      <c r="M30" s="613"/>
      <c r="N30" s="613"/>
      <c r="O30" s="613"/>
      <c r="P30" s="614"/>
      <c r="Q30" s="614"/>
      <c r="R30" s="614"/>
      <c r="S30" s="615"/>
      <c r="W30" s="416" t="s">
        <v>210</v>
      </c>
      <c r="X30" s="21"/>
      <c r="Y30" s="21"/>
      <c r="Z30" s="21"/>
      <c r="AA30" s="21"/>
      <c r="AB30" s="33"/>
      <c r="AC30" s="21"/>
      <c r="AD30" s="21"/>
      <c r="AE30" s="185"/>
      <c r="AF30" s="21"/>
      <c r="AG30" s="21"/>
      <c r="AH30" s="185"/>
      <c r="AI30" s="21"/>
      <c r="AJ30" s="21"/>
      <c r="AK30" s="185"/>
      <c r="AL30" s="21"/>
      <c r="AM30" s="21"/>
      <c r="AN30" s="185"/>
      <c r="AO30" s="21"/>
      <c r="AP30" s="21"/>
      <c r="AQ30" s="185"/>
      <c r="AR30" s="21"/>
      <c r="AS30" s="21"/>
      <c r="AT30" s="185"/>
      <c r="AU30" s="21"/>
      <c r="AV30" s="21"/>
      <c r="AW30" s="185"/>
      <c r="AX30" s="21"/>
      <c r="AY30" s="21"/>
      <c r="AZ30" s="185"/>
      <c r="BA30" s="21"/>
      <c r="BB30" s="21"/>
      <c r="BC30" s="185"/>
      <c r="BD30" s="21"/>
      <c r="BE30" s="21"/>
      <c r="BF30" s="185"/>
      <c r="BG30" s="21"/>
      <c r="BH30" s="21"/>
      <c r="BI30" s="185"/>
    </row>
    <row r="31" spans="1:62" x14ac:dyDescent="0.3">
      <c r="A31" s="20"/>
      <c r="B31" s="202"/>
      <c r="C31" s="203"/>
      <c r="D31" s="203"/>
      <c r="E31" s="203"/>
      <c r="F31" s="204"/>
      <c r="G31" s="204"/>
      <c r="H31" s="204"/>
      <c r="I31" s="204"/>
      <c r="J31" s="174"/>
      <c r="K31" s="174"/>
      <c r="L31" s="174"/>
      <c r="M31" s="174"/>
      <c r="N31" s="174"/>
      <c r="O31" s="174"/>
      <c r="P31" s="174"/>
      <c r="Q31" s="174"/>
      <c r="R31" s="174"/>
      <c r="S31" s="155"/>
      <c r="W31" s="36"/>
      <c r="X31" s="44"/>
      <c r="Y31" s="44"/>
      <c r="Z31" s="44"/>
      <c r="AA31" s="44"/>
      <c r="AB31" s="45"/>
      <c r="AC31" s="44"/>
      <c r="AD31" s="44"/>
      <c r="AE31" s="186"/>
      <c r="AF31" s="44"/>
      <c r="AG31" s="44"/>
      <c r="AH31" s="186"/>
      <c r="AI31" s="44"/>
      <c r="AJ31" s="44"/>
      <c r="AK31" s="186"/>
      <c r="AL31" s="44"/>
      <c r="AM31" s="44"/>
      <c r="AN31" s="186"/>
      <c r="AO31" s="44"/>
      <c r="AP31" s="44"/>
      <c r="AQ31" s="186"/>
      <c r="AR31" s="44"/>
      <c r="AS31" s="44"/>
      <c r="AT31" s="186"/>
      <c r="AU31" s="44"/>
      <c r="AV31" s="44"/>
      <c r="AW31" s="186"/>
      <c r="AX31" s="44"/>
      <c r="AY31" s="44"/>
      <c r="AZ31" s="186"/>
      <c r="BA31" s="44"/>
      <c r="BB31" s="44"/>
      <c r="BC31" s="186"/>
      <c r="BD31" s="44"/>
      <c r="BE31" s="44"/>
      <c r="BF31" s="186"/>
      <c r="BG31" s="44"/>
      <c r="BH31" s="44"/>
      <c r="BI31" s="186"/>
      <c r="BJ31" s="46"/>
    </row>
    <row r="32" spans="1:62" ht="73.5" customHeight="1" x14ac:dyDescent="0.3">
      <c r="A32" s="20"/>
      <c r="B32" s="154"/>
      <c r="C32" s="616" t="s">
        <v>3</v>
      </c>
      <c r="D32" s="616"/>
      <c r="E32" s="616"/>
      <c r="F32" s="123" t="s">
        <v>65</v>
      </c>
      <c r="G32" s="123" t="s">
        <v>224</v>
      </c>
      <c r="H32" s="123" t="s">
        <v>225</v>
      </c>
      <c r="I32" s="123" t="s">
        <v>67</v>
      </c>
      <c r="J32" s="123" t="s">
        <v>139</v>
      </c>
      <c r="K32" s="123" t="s">
        <v>140</v>
      </c>
      <c r="L32" s="123" t="s">
        <v>141</v>
      </c>
      <c r="M32" s="123" t="s">
        <v>71</v>
      </c>
      <c r="N32" s="123" t="s">
        <v>226</v>
      </c>
      <c r="O32" s="123" t="s">
        <v>227</v>
      </c>
      <c r="P32" s="123" t="s">
        <v>135</v>
      </c>
      <c r="Q32" s="123" t="s">
        <v>136</v>
      </c>
      <c r="R32" s="123" t="s">
        <v>142</v>
      </c>
      <c r="S32" s="152" t="s">
        <v>143</v>
      </c>
      <c r="W32" s="22"/>
      <c r="X32" s="48"/>
      <c r="Y32" s="48"/>
      <c r="Z32" s="617" t="s">
        <v>270</v>
      </c>
      <c r="AA32" s="617"/>
      <c r="AB32" s="617"/>
      <c r="AC32" s="617"/>
      <c r="AD32" s="617"/>
      <c r="AE32" s="617"/>
      <c r="AF32" s="617"/>
      <c r="AG32" s="617"/>
      <c r="AH32" s="617"/>
      <c r="AI32" s="617"/>
      <c r="AJ32" s="617"/>
      <c r="AK32" s="617"/>
      <c r="AL32" s="617"/>
      <c r="AM32" s="617"/>
      <c r="AN32" s="617"/>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282"/>
    </row>
    <row r="33" spans="2:62" x14ac:dyDescent="0.3">
      <c r="B33" s="154"/>
      <c r="C33" s="616"/>
      <c r="D33" s="616"/>
      <c r="E33" s="616"/>
      <c r="F33" s="128" t="s">
        <v>1</v>
      </c>
      <c r="G33" s="128" t="s">
        <v>1</v>
      </c>
      <c r="H33" s="128" t="s">
        <v>1</v>
      </c>
      <c r="I33" s="129" t="s">
        <v>1</v>
      </c>
      <c r="J33" s="129" t="s">
        <v>1</v>
      </c>
      <c r="K33" s="128" t="s">
        <v>1</v>
      </c>
      <c r="L33" s="130" t="s">
        <v>1</v>
      </c>
      <c r="M33" s="130" t="s">
        <v>1</v>
      </c>
      <c r="N33" s="130" t="s">
        <v>1</v>
      </c>
      <c r="O33" s="130" t="s">
        <v>1</v>
      </c>
      <c r="P33" s="130" t="s">
        <v>1</v>
      </c>
      <c r="Q33" s="130" t="s">
        <v>1</v>
      </c>
      <c r="R33" s="130" t="s">
        <v>1</v>
      </c>
      <c r="S33" s="131" t="s">
        <v>1</v>
      </c>
      <c r="W33" s="22"/>
      <c r="X33" s="618" t="s">
        <v>108</v>
      </c>
      <c r="Y33" s="618"/>
      <c r="Z33" s="619" t="s">
        <v>82</v>
      </c>
      <c r="AA33" s="619"/>
      <c r="AB33" s="619"/>
      <c r="AC33" s="619"/>
      <c r="AD33" s="619"/>
      <c r="AE33" s="619"/>
      <c r="AF33" s="619"/>
      <c r="AG33" s="619"/>
      <c r="AH33" s="619"/>
      <c r="AI33" s="619"/>
      <c r="AJ33" s="619"/>
      <c r="AK33" s="619"/>
      <c r="AL33" s="619"/>
      <c r="AM33" s="619"/>
      <c r="AN33" s="619"/>
      <c r="AO33" s="619"/>
      <c r="AP33" s="619"/>
      <c r="AQ33" s="619"/>
      <c r="AR33" s="619"/>
      <c r="AS33" s="619"/>
      <c r="AT33" s="619"/>
      <c r="AU33" s="619"/>
      <c r="AV33" s="619"/>
      <c r="AW33" s="619"/>
      <c r="AX33" s="619"/>
      <c r="AY33" s="619"/>
      <c r="AZ33" s="619"/>
      <c r="BA33" s="619"/>
      <c r="BB33" s="619"/>
      <c r="BC33" s="619"/>
      <c r="BD33" s="619"/>
      <c r="BE33" s="619"/>
      <c r="BF33" s="619"/>
      <c r="BG33" s="619"/>
      <c r="BH33" s="619"/>
      <c r="BI33" s="620"/>
      <c r="BJ33" s="282"/>
    </row>
    <row r="34" spans="2:62" x14ac:dyDescent="0.3">
      <c r="B34" s="154"/>
      <c r="C34" s="621" t="s">
        <v>4</v>
      </c>
      <c r="D34" s="622"/>
      <c r="E34" s="622"/>
      <c r="F34" s="207"/>
      <c r="G34" s="207"/>
      <c r="H34" s="207"/>
      <c r="I34" s="207"/>
      <c r="J34" s="207"/>
      <c r="K34" s="207"/>
      <c r="L34" s="207"/>
      <c r="M34" s="207"/>
      <c r="N34" s="207"/>
      <c r="O34" s="207"/>
      <c r="P34" s="207"/>
      <c r="Q34" s="207"/>
      <c r="R34" s="207"/>
      <c r="S34" s="208"/>
      <c r="W34" s="22"/>
      <c r="X34" s="618"/>
      <c r="Y34" s="618"/>
      <c r="Z34" s="546">
        <v>42644</v>
      </c>
      <c r="AA34" s="546"/>
      <c r="AB34" s="546"/>
      <c r="AC34" s="546">
        <v>42675</v>
      </c>
      <c r="AD34" s="546"/>
      <c r="AE34" s="546"/>
      <c r="AF34" s="546">
        <v>42705</v>
      </c>
      <c r="AG34" s="546"/>
      <c r="AH34" s="546"/>
      <c r="AI34" s="546">
        <v>42736</v>
      </c>
      <c r="AJ34" s="546"/>
      <c r="AK34" s="546"/>
      <c r="AL34" s="546">
        <v>42767</v>
      </c>
      <c r="AM34" s="546"/>
      <c r="AN34" s="546"/>
      <c r="AO34" s="546">
        <v>42795</v>
      </c>
      <c r="AP34" s="546"/>
      <c r="AQ34" s="546"/>
      <c r="AR34" s="546">
        <v>42826</v>
      </c>
      <c r="AS34" s="546"/>
      <c r="AT34" s="546"/>
      <c r="AU34" s="546">
        <v>42856</v>
      </c>
      <c r="AV34" s="546"/>
      <c r="AW34" s="546"/>
      <c r="AX34" s="546">
        <v>42887</v>
      </c>
      <c r="AY34" s="546"/>
      <c r="AZ34" s="546"/>
      <c r="BA34" s="546">
        <v>42917</v>
      </c>
      <c r="BB34" s="546"/>
      <c r="BC34" s="546"/>
      <c r="BD34" s="546">
        <v>42948</v>
      </c>
      <c r="BE34" s="546"/>
      <c r="BF34" s="546"/>
      <c r="BG34" s="546">
        <v>42979</v>
      </c>
      <c r="BH34" s="546"/>
      <c r="BI34" s="556"/>
      <c r="BJ34" s="282"/>
    </row>
    <row r="35" spans="2:62" ht="39" customHeight="1" x14ac:dyDescent="0.3">
      <c r="B35" s="154"/>
      <c r="C35" s="621" t="s">
        <v>5</v>
      </c>
      <c r="D35" s="622"/>
      <c r="E35" s="622"/>
      <c r="F35" s="207"/>
      <c r="G35" s="207"/>
      <c r="H35" s="207"/>
      <c r="I35" s="207"/>
      <c r="J35" s="207"/>
      <c r="K35" s="207"/>
      <c r="L35" s="207"/>
      <c r="M35" s="207"/>
      <c r="N35" s="207"/>
      <c r="O35" s="207"/>
      <c r="P35" s="207"/>
      <c r="Q35" s="207"/>
      <c r="R35" s="207"/>
      <c r="S35" s="208"/>
      <c r="W35" s="22"/>
      <c r="X35" s="618"/>
      <c r="Y35" s="618"/>
      <c r="Z35" s="125" t="s">
        <v>233</v>
      </c>
      <c r="AA35" s="125" t="s">
        <v>234</v>
      </c>
      <c r="AB35" s="53" t="s">
        <v>107</v>
      </c>
      <c r="AC35" s="125" t="s">
        <v>233</v>
      </c>
      <c r="AD35" s="125" t="s">
        <v>234</v>
      </c>
      <c r="AE35" s="53" t="s">
        <v>107</v>
      </c>
      <c r="AF35" s="125" t="s">
        <v>233</v>
      </c>
      <c r="AG35" s="125" t="s">
        <v>234</v>
      </c>
      <c r="AH35" s="53" t="s">
        <v>107</v>
      </c>
      <c r="AI35" s="125" t="s">
        <v>233</v>
      </c>
      <c r="AJ35" s="125" t="s">
        <v>234</v>
      </c>
      <c r="AK35" s="53" t="s">
        <v>107</v>
      </c>
      <c r="AL35" s="125" t="s">
        <v>233</v>
      </c>
      <c r="AM35" s="125" t="s">
        <v>234</v>
      </c>
      <c r="AN35" s="53" t="s">
        <v>107</v>
      </c>
      <c r="AO35" s="125" t="s">
        <v>233</v>
      </c>
      <c r="AP35" s="125" t="s">
        <v>234</v>
      </c>
      <c r="AQ35" s="53" t="s">
        <v>107</v>
      </c>
      <c r="AR35" s="125" t="s">
        <v>233</v>
      </c>
      <c r="AS35" s="125" t="s">
        <v>234</v>
      </c>
      <c r="AT35" s="53" t="s">
        <v>107</v>
      </c>
      <c r="AU35" s="125" t="s">
        <v>233</v>
      </c>
      <c r="AV35" s="125" t="s">
        <v>234</v>
      </c>
      <c r="AW35" s="53" t="s">
        <v>107</v>
      </c>
      <c r="AX35" s="125" t="s">
        <v>233</v>
      </c>
      <c r="AY35" s="125" t="s">
        <v>234</v>
      </c>
      <c r="AZ35" s="53" t="s">
        <v>107</v>
      </c>
      <c r="BA35" s="125" t="s">
        <v>113</v>
      </c>
      <c r="BB35" s="125" t="s">
        <v>230</v>
      </c>
      <c r="BC35" s="53" t="s">
        <v>107</v>
      </c>
      <c r="BD35" s="125" t="s">
        <v>233</v>
      </c>
      <c r="BE35" s="125" t="s">
        <v>234</v>
      </c>
      <c r="BF35" s="53" t="s">
        <v>107</v>
      </c>
      <c r="BG35" s="125" t="s">
        <v>233</v>
      </c>
      <c r="BH35" s="125" t="s">
        <v>234</v>
      </c>
      <c r="BI35" s="206" t="s">
        <v>107</v>
      </c>
      <c r="BJ35" s="282"/>
    </row>
    <row r="36" spans="2:62" ht="15" customHeight="1" x14ac:dyDescent="0.3">
      <c r="B36" s="154"/>
      <c r="C36" s="621" t="s">
        <v>10</v>
      </c>
      <c r="D36" s="622"/>
      <c r="E36" s="622"/>
      <c r="F36" s="207"/>
      <c r="G36" s="207"/>
      <c r="H36" s="207"/>
      <c r="I36" s="207"/>
      <c r="J36" s="207"/>
      <c r="K36" s="207"/>
      <c r="L36" s="207"/>
      <c r="M36" s="207"/>
      <c r="N36" s="207"/>
      <c r="O36" s="207"/>
      <c r="P36" s="207"/>
      <c r="Q36" s="207"/>
      <c r="R36" s="207"/>
      <c r="S36" s="208"/>
      <c r="W36" s="22"/>
      <c r="X36" s="559" t="s">
        <v>83</v>
      </c>
      <c r="Y36" s="211">
        <v>42675</v>
      </c>
      <c r="Z36" s="626"/>
      <c r="AA36" s="626"/>
      <c r="AB36" s="425"/>
      <c r="AC36" s="59"/>
      <c r="AD36" s="59"/>
      <c r="AE36" s="425"/>
      <c r="AF36" s="59"/>
      <c r="AG36" s="59"/>
      <c r="AH36" s="188"/>
      <c r="AI36" s="59"/>
      <c r="AJ36" s="59"/>
      <c r="AK36" s="188"/>
      <c r="AL36" s="59"/>
      <c r="AM36" s="59"/>
      <c r="AN36" s="188"/>
      <c r="AO36" s="59"/>
      <c r="AP36" s="59"/>
      <c r="AQ36" s="188"/>
      <c r="AR36" s="59"/>
      <c r="AS36" s="59"/>
      <c r="AT36" s="188"/>
      <c r="AU36" s="59"/>
      <c r="AV36" s="59"/>
      <c r="AW36" s="188"/>
      <c r="AX36" s="59"/>
      <c r="AY36" s="59"/>
      <c r="AZ36" s="188"/>
      <c r="BA36" s="59"/>
      <c r="BB36" s="59"/>
      <c r="BC36" s="188"/>
      <c r="BD36" s="59"/>
      <c r="BE36" s="59"/>
      <c r="BF36" s="188"/>
      <c r="BG36" s="59"/>
      <c r="BH36" s="59"/>
      <c r="BI36" s="279"/>
      <c r="BJ36" s="282"/>
    </row>
    <row r="37" spans="2:62" x14ac:dyDescent="0.3">
      <c r="B37" s="154"/>
      <c r="C37" s="621" t="s">
        <v>9</v>
      </c>
      <c r="D37" s="622"/>
      <c r="E37" s="622"/>
      <c r="F37" s="207"/>
      <c r="G37" s="207"/>
      <c r="H37" s="207"/>
      <c r="I37" s="207"/>
      <c r="J37" s="207"/>
      <c r="K37" s="207"/>
      <c r="L37" s="207"/>
      <c r="M37" s="207"/>
      <c r="N37" s="207"/>
      <c r="O37" s="207"/>
      <c r="P37" s="207"/>
      <c r="Q37" s="207"/>
      <c r="R37" s="207"/>
      <c r="S37" s="208"/>
      <c r="W37" s="22"/>
      <c r="X37" s="559"/>
      <c r="Y37" s="211">
        <f>Y36+31</f>
        <v>42706</v>
      </c>
      <c r="Z37" s="626"/>
      <c r="AA37" s="626"/>
      <c r="AB37" s="425"/>
      <c r="AC37" s="626"/>
      <c r="AD37" s="626"/>
      <c r="AE37" s="427"/>
      <c r="AF37" s="59"/>
      <c r="AG37" s="59"/>
      <c r="AH37" s="188"/>
      <c r="AI37" s="59"/>
      <c r="AJ37" s="59"/>
      <c r="AK37" s="188"/>
      <c r="AL37" s="59"/>
      <c r="AM37" s="59"/>
      <c r="AN37" s="188"/>
      <c r="AO37" s="59"/>
      <c r="AP37" s="59"/>
      <c r="AQ37" s="188"/>
      <c r="AR37" s="59"/>
      <c r="AS37" s="59"/>
      <c r="AT37" s="188"/>
      <c r="AU37" s="59"/>
      <c r="AV37" s="59"/>
      <c r="AW37" s="188"/>
      <c r="AX37" s="59"/>
      <c r="AY37" s="59"/>
      <c r="AZ37" s="188"/>
      <c r="BA37" s="59"/>
      <c r="BB37" s="59"/>
      <c r="BC37" s="188"/>
      <c r="BD37" s="59"/>
      <c r="BE37" s="59"/>
      <c r="BF37" s="188"/>
      <c r="BG37" s="59"/>
      <c r="BH37" s="59"/>
      <c r="BI37" s="279"/>
      <c r="BJ37" s="282"/>
    </row>
    <row r="38" spans="2:62" x14ac:dyDescent="0.3">
      <c r="B38" s="154"/>
      <c r="C38" s="621" t="s">
        <v>8</v>
      </c>
      <c r="D38" s="622"/>
      <c r="E38" s="622"/>
      <c r="F38" s="207"/>
      <c r="G38" s="207"/>
      <c r="H38" s="207"/>
      <c r="I38" s="207"/>
      <c r="J38" s="207"/>
      <c r="K38" s="207"/>
      <c r="L38" s="207"/>
      <c r="M38" s="207"/>
      <c r="N38" s="207"/>
      <c r="O38" s="207"/>
      <c r="P38" s="207"/>
      <c r="Q38" s="207"/>
      <c r="R38" s="207"/>
      <c r="S38" s="208"/>
      <c r="W38" s="22"/>
      <c r="X38" s="559"/>
      <c r="Y38" s="211">
        <f t="shared" ref="Y38:Y71" si="2">Y37+31</f>
        <v>42737</v>
      </c>
      <c r="Z38" s="626"/>
      <c r="AA38" s="626"/>
      <c r="AB38" s="425"/>
      <c r="AC38" s="626"/>
      <c r="AD38" s="626"/>
      <c r="AE38" s="427"/>
      <c r="AF38" s="626"/>
      <c r="AG38" s="626"/>
      <c r="AH38" s="425"/>
      <c r="AI38" s="59"/>
      <c r="AJ38" s="59"/>
      <c r="AK38" s="188"/>
      <c r="AL38" s="59"/>
      <c r="AM38" s="59"/>
      <c r="AN38" s="188"/>
      <c r="AO38" s="59"/>
      <c r="AP38" s="59"/>
      <c r="AQ38" s="188"/>
      <c r="AR38" s="59"/>
      <c r="AS38" s="59"/>
      <c r="AT38" s="188"/>
      <c r="AU38" s="59"/>
      <c r="AV38" s="59"/>
      <c r="AW38" s="188"/>
      <c r="AX38" s="59"/>
      <c r="AY38" s="59"/>
      <c r="AZ38" s="188"/>
      <c r="BA38" s="59"/>
      <c r="BB38" s="59"/>
      <c r="BC38" s="188"/>
      <c r="BD38" s="59"/>
      <c r="BE38" s="59"/>
      <c r="BF38" s="188"/>
      <c r="BG38" s="59"/>
      <c r="BH38" s="59"/>
      <c r="BI38" s="279"/>
      <c r="BJ38" s="282"/>
    </row>
    <row r="39" spans="2:62" x14ac:dyDescent="0.3">
      <c r="B39" s="154"/>
      <c r="C39" s="621" t="s">
        <v>152</v>
      </c>
      <c r="D39" s="622"/>
      <c r="E39" s="622"/>
      <c r="F39" s="207"/>
      <c r="G39" s="207"/>
      <c r="H39" s="207"/>
      <c r="I39" s="207"/>
      <c r="J39" s="207"/>
      <c r="K39" s="207"/>
      <c r="L39" s="207"/>
      <c r="M39" s="207"/>
      <c r="N39" s="207"/>
      <c r="O39" s="207"/>
      <c r="P39" s="207"/>
      <c r="Q39" s="207"/>
      <c r="R39" s="207"/>
      <c r="S39" s="208"/>
      <c r="W39" s="22"/>
      <c r="X39" s="559"/>
      <c r="Y39" s="211">
        <f t="shared" si="2"/>
        <v>42768</v>
      </c>
      <c r="Z39" s="626"/>
      <c r="AA39" s="626"/>
      <c r="AB39" s="425"/>
      <c r="AC39" s="626"/>
      <c r="AD39" s="626"/>
      <c r="AE39" s="427"/>
      <c r="AF39" s="626"/>
      <c r="AG39" s="626"/>
      <c r="AH39" s="425"/>
      <c r="AI39" s="626"/>
      <c r="AJ39" s="626"/>
      <c r="AK39" s="425"/>
      <c r="AL39" s="59"/>
      <c r="AM39" s="59"/>
      <c r="AN39" s="188"/>
      <c r="AO39" s="59"/>
      <c r="AP39" s="59"/>
      <c r="AQ39" s="188"/>
      <c r="AR39" s="59"/>
      <c r="AS39" s="59"/>
      <c r="AT39" s="188"/>
      <c r="AU39" s="59"/>
      <c r="AV39" s="59"/>
      <c r="AW39" s="188"/>
      <c r="AX39" s="59"/>
      <c r="AY39" s="59"/>
      <c r="AZ39" s="188"/>
      <c r="BA39" s="59"/>
      <c r="BB39" s="59"/>
      <c r="BC39" s="188"/>
      <c r="BD39" s="59"/>
      <c r="BE39" s="59"/>
      <c r="BF39" s="188"/>
      <c r="BG39" s="59"/>
      <c r="BH39" s="59"/>
      <c r="BI39" s="279"/>
      <c r="BJ39" s="282"/>
    </row>
    <row r="40" spans="2:62" x14ac:dyDescent="0.3">
      <c r="B40" s="154"/>
      <c r="C40" s="621" t="s">
        <v>153</v>
      </c>
      <c r="D40" s="622"/>
      <c r="E40" s="622"/>
      <c r="F40" s="207"/>
      <c r="G40" s="207"/>
      <c r="H40" s="207"/>
      <c r="I40" s="207"/>
      <c r="J40" s="207"/>
      <c r="K40" s="207"/>
      <c r="L40" s="207"/>
      <c r="M40" s="207"/>
      <c r="N40" s="207"/>
      <c r="O40" s="207"/>
      <c r="P40" s="207"/>
      <c r="Q40" s="207"/>
      <c r="R40" s="207"/>
      <c r="S40" s="208"/>
      <c r="W40" s="22"/>
      <c r="X40" s="559"/>
      <c r="Y40" s="211">
        <f t="shared" si="2"/>
        <v>42799</v>
      </c>
      <c r="Z40" s="626"/>
      <c r="AA40" s="626"/>
      <c r="AB40" s="425"/>
      <c r="AC40" s="626"/>
      <c r="AD40" s="626"/>
      <c r="AE40" s="427"/>
      <c r="AF40" s="626"/>
      <c r="AG40" s="626"/>
      <c r="AH40" s="425"/>
      <c r="AI40" s="626"/>
      <c r="AJ40" s="626"/>
      <c r="AK40" s="425"/>
      <c r="AL40" s="626"/>
      <c r="AM40" s="626"/>
      <c r="AN40" s="188"/>
      <c r="AO40" s="59"/>
      <c r="AP40" s="59"/>
      <c r="AQ40" s="188"/>
      <c r="AR40" s="59"/>
      <c r="AS40" s="59"/>
      <c r="AT40" s="188"/>
      <c r="AU40" s="59"/>
      <c r="AV40" s="59"/>
      <c r="AW40" s="188"/>
      <c r="AX40" s="59"/>
      <c r="AY40" s="59"/>
      <c r="AZ40" s="188"/>
      <c r="BA40" s="59"/>
      <c r="BB40" s="59"/>
      <c r="BC40" s="188"/>
      <c r="BD40" s="59"/>
      <c r="BE40" s="59"/>
      <c r="BF40" s="188"/>
      <c r="BG40" s="59"/>
      <c r="BH40" s="59"/>
      <c r="BI40" s="279"/>
      <c r="BJ40" s="282"/>
    </row>
    <row r="41" spans="2:62" x14ac:dyDescent="0.3">
      <c r="B41" s="154"/>
      <c r="C41" s="621" t="s">
        <v>154</v>
      </c>
      <c r="D41" s="622"/>
      <c r="E41" s="622"/>
      <c r="F41" s="207"/>
      <c r="G41" s="207"/>
      <c r="H41" s="207"/>
      <c r="I41" s="207"/>
      <c r="J41" s="207"/>
      <c r="K41" s="207"/>
      <c r="L41" s="207"/>
      <c r="M41" s="207"/>
      <c r="N41" s="207"/>
      <c r="O41" s="207"/>
      <c r="P41" s="207"/>
      <c r="Q41" s="207"/>
      <c r="R41" s="207"/>
      <c r="S41" s="208"/>
      <c r="W41" s="22"/>
      <c r="X41" s="559"/>
      <c r="Y41" s="211">
        <f t="shared" si="2"/>
        <v>42830</v>
      </c>
      <c r="Z41" s="626"/>
      <c r="AA41" s="626"/>
      <c r="AB41" s="425"/>
      <c r="AC41" s="626"/>
      <c r="AD41" s="626"/>
      <c r="AE41" s="427"/>
      <c r="AF41" s="626"/>
      <c r="AG41" s="626"/>
      <c r="AH41" s="425"/>
      <c r="AI41" s="626"/>
      <c r="AJ41" s="626"/>
      <c r="AK41" s="425"/>
      <c r="AL41" s="626"/>
      <c r="AM41" s="626"/>
      <c r="AN41" s="188"/>
      <c r="AO41" s="626"/>
      <c r="AP41" s="626"/>
      <c r="AQ41" s="434"/>
      <c r="AR41" s="59"/>
      <c r="AS41" s="59"/>
      <c r="AT41" s="188"/>
      <c r="AU41" s="59"/>
      <c r="AV41" s="59"/>
      <c r="AW41" s="188"/>
      <c r="AX41" s="59"/>
      <c r="AY41" s="59"/>
      <c r="AZ41" s="188"/>
      <c r="BA41" s="59"/>
      <c r="BB41" s="59"/>
      <c r="BC41" s="188"/>
      <c r="BD41" s="59"/>
      <c r="BE41" s="59"/>
      <c r="BF41" s="188"/>
      <c r="BG41" s="59"/>
      <c r="BH41" s="59"/>
      <c r="BI41" s="279"/>
      <c r="BJ41" s="282"/>
    </row>
    <row r="42" spans="2:62" x14ac:dyDescent="0.3">
      <c r="B42" s="154"/>
      <c r="C42" s="616" t="s">
        <v>11</v>
      </c>
      <c r="D42" s="616"/>
      <c r="E42" s="616"/>
      <c r="F42" s="209">
        <f>SUM(F34:F41)</f>
        <v>0</v>
      </c>
      <c r="G42" s="209">
        <f t="shared" ref="G42:S42" si="3">SUM(G34:G41)</f>
        <v>0</v>
      </c>
      <c r="H42" s="209">
        <f t="shared" si="3"/>
        <v>0</v>
      </c>
      <c r="I42" s="209">
        <f t="shared" si="3"/>
        <v>0</v>
      </c>
      <c r="J42" s="209">
        <f t="shared" si="3"/>
        <v>0</v>
      </c>
      <c r="K42" s="209">
        <f>SUM(K34:K41)</f>
        <v>0</v>
      </c>
      <c r="L42" s="209">
        <f t="shared" si="3"/>
        <v>0</v>
      </c>
      <c r="M42" s="209">
        <f t="shared" si="3"/>
        <v>0</v>
      </c>
      <c r="N42" s="209">
        <f t="shared" si="3"/>
        <v>0</v>
      </c>
      <c r="O42" s="209">
        <f t="shared" si="3"/>
        <v>0</v>
      </c>
      <c r="P42" s="209">
        <f t="shared" si="3"/>
        <v>0</v>
      </c>
      <c r="Q42" s="209">
        <f t="shared" si="3"/>
        <v>0</v>
      </c>
      <c r="R42" s="209">
        <f t="shared" si="3"/>
        <v>0</v>
      </c>
      <c r="S42" s="210">
        <f t="shared" si="3"/>
        <v>0</v>
      </c>
      <c r="W42" s="22"/>
      <c r="X42" s="559"/>
      <c r="Y42" s="211">
        <f t="shared" si="2"/>
        <v>42861</v>
      </c>
      <c r="Z42" s="626"/>
      <c r="AA42" s="626"/>
      <c r="AB42" s="425"/>
      <c r="AC42" s="626"/>
      <c r="AD42" s="626"/>
      <c r="AE42" s="427"/>
      <c r="AF42" s="626"/>
      <c r="AG42" s="626"/>
      <c r="AH42" s="425"/>
      <c r="AI42" s="626"/>
      <c r="AJ42" s="626"/>
      <c r="AK42" s="425"/>
      <c r="AL42" s="626"/>
      <c r="AM42" s="626"/>
      <c r="AN42" s="188"/>
      <c r="AO42" s="626"/>
      <c r="AP42" s="626"/>
      <c r="AQ42" s="332"/>
      <c r="AR42" s="626"/>
      <c r="AS42" s="626"/>
      <c r="AT42" s="434"/>
      <c r="AU42" s="59"/>
      <c r="AV42" s="59"/>
      <c r="AW42" s="188"/>
      <c r="AX42" s="59"/>
      <c r="AY42" s="59"/>
      <c r="AZ42" s="188"/>
      <c r="BA42" s="59"/>
      <c r="BB42" s="59"/>
      <c r="BC42" s="188"/>
      <c r="BD42" s="59"/>
      <c r="BE42" s="59"/>
      <c r="BF42" s="188"/>
      <c r="BG42" s="59"/>
      <c r="BH42" s="59"/>
      <c r="BI42" s="279"/>
      <c r="BJ42" s="282"/>
    </row>
    <row r="43" spans="2:62" ht="15" thickBot="1" x14ac:dyDescent="0.35">
      <c r="B43" s="197"/>
      <c r="C43" s="187"/>
      <c r="D43" s="187"/>
      <c r="E43" s="187"/>
      <c r="F43" s="187"/>
      <c r="G43" s="187"/>
      <c r="H43" s="187"/>
      <c r="I43" s="187"/>
      <c r="J43" s="187"/>
      <c r="K43" s="187"/>
      <c r="L43" s="187"/>
      <c r="M43" s="187"/>
      <c r="N43" s="187"/>
      <c r="O43" s="187"/>
      <c r="P43" s="187"/>
      <c r="Q43" s="187"/>
      <c r="R43" s="187"/>
      <c r="S43" s="205"/>
      <c r="W43" s="22"/>
      <c r="X43" s="559"/>
      <c r="Y43" s="211">
        <f t="shared" si="2"/>
        <v>42892</v>
      </c>
      <c r="Z43" s="626"/>
      <c r="AA43" s="626"/>
      <c r="AB43" s="425"/>
      <c r="AC43" s="626"/>
      <c r="AD43" s="626"/>
      <c r="AE43" s="427"/>
      <c r="AF43" s="626"/>
      <c r="AG43" s="626"/>
      <c r="AH43" s="425"/>
      <c r="AI43" s="626"/>
      <c r="AJ43" s="626"/>
      <c r="AK43" s="425"/>
      <c r="AL43" s="626"/>
      <c r="AM43" s="626"/>
      <c r="AN43" s="188"/>
      <c r="AO43" s="626"/>
      <c r="AP43" s="626"/>
      <c r="AQ43" s="332"/>
      <c r="AR43" s="626"/>
      <c r="AS43" s="626"/>
      <c r="AT43" s="332"/>
      <c r="AU43" s="626"/>
      <c r="AV43" s="626"/>
      <c r="AW43" s="434"/>
      <c r="AX43" s="59"/>
      <c r="AY43" s="59"/>
      <c r="AZ43" s="188"/>
      <c r="BA43" s="59"/>
      <c r="BB43" s="59"/>
      <c r="BC43" s="188"/>
      <c r="BD43" s="59"/>
      <c r="BE43" s="59"/>
      <c r="BF43" s="188"/>
      <c r="BG43" s="59"/>
      <c r="BH43" s="59"/>
      <c r="BI43" s="279"/>
      <c r="BJ43" s="282"/>
    </row>
    <row r="44" spans="2:62" x14ac:dyDescent="0.3">
      <c r="W44" s="22"/>
      <c r="X44" s="559"/>
      <c r="Y44" s="211">
        <f t="shared" si="2"/>
        <v>42923</v>
      </c>
      <c r="Z44" s="13"/>
      <c r="AA44" s="13"/>
      <c r="AB44" s="66">
        <f>(Z44-AA44)*0.1</f>
        <v>0</v>
      </c>
      <c r="AC44" s="626"/>
      <c r="AD44" s="626"/>
      <c r="AE44" s="427"/>
      <c r="AF44" s="626"/>
      <c r="AG44" s="626"/>
      <c r="AH44" s="425"/>
      <c r="AI44" s="626"/>
      <c r="AJ44" s="626"/>
      <c r="AK44" s="425"/>
      <c r="AL44" s="626"/>
      <c r="AM44" s="626"/>
      <c r="AN44" s="188"/>
      <c r="AO44" s="626"/>
      <c r="AP44" s="626"/>
      <c r="AQ44" s="332"/>
      <c r="AR44" s="626"/>
      <c r="AS44" s="626"/>
      <c r="AT44" s="332"/>
      <c r="AU44" s="626"/>
      <c r="AV44" s="626"/>
      <c r="AW44" s="332"/>
      <c r="AX44" s="626"/>
      <c r="AY44" s="626"/>
      <c r="AZ44" s="434"/>
      <c r="BA44" s="59"/>
      <c r="BB44" s="59"/>
      <c r="BC44" s="188"/>
      <c r="BD44" s="59"/>
      <c r="BE44" s="59"/>
      <c r="BF44" s="188"/>
      <c r="BG44" s="59"/>
      <c r="BH44" s="59"/>
      <c r="BI44" s="279"/>
      <c r="BJ44" s="282"/>
    </row>
    <row r="45" spans="2:62" x14ac:dyDescent="0.3">
      <c r="W45" s="22"/>
      <c r="X45" s="559"/>
      <c r="Y45" s="211">
        <f t="shared" si="2"/>
        <v>42954</v>
      </c>
      <c r="Z45" s="13"/>
      <c r="AA45" s="13"/>
      <c r="AB45" s="66">
        <f>(Z45-AA45)*0.2</f>
        <v>0</v>
      </c>
      <c r="AC45" s="14"/>
      <c r="AD45" s="14"/>
      <c r="AE45" s="66">
        <f>(AC45-AD45)*0.1</f>
        <v>0</v>
      </c>
      <c r="AF45" s="626"/>
      <c r="AG45" s="626"/>
      <c r="AH45" s="425"/>
      <c r="AI45" s="626"/>
      <c r="AJ45" s="626"/>
      <c r="AK45" s="425"/>
      <c r="AL45" s="626"/>
      <c r="AM45" s="626"/>
      <c r="AN45" s="188"/>
      <c r="AO45" s="626"/>
      <c r="AP45" s="626"/>
      <c r="AQ45" s="332"/>
      <c r="AR45" s="626"/>
      <c r="AS45" s="626"/>
      <c r="AT45" s="332"/>
      <c r="AU45" s="626"/>
      <c r="AV45" s="626"/>
      <c r="AW45" s="332"/>
      <c r="AX45" s="626"/>
      <c r="AY45" s="626"/>
      <c r="AZ45" s="332"/>
      <c r="BA45" s="626"/>
      <c r="BB45" s="626"/>
      <c r="BC45" s="434"/>
      <c r="BD45" s="59"/>
      <c r="BE45" s="59"/>
      <c r="BF45" s="188"/>
      <c r="BG45" s="59"/>
      <c r="BH45" s="59"/>
      <c r="BI45" s="279"/>
      <c r="BJ45" s="282"/>
    </row>
    <row r="46" spans="2:62" x14ac:dyDescent="0.3">
      <c r="C46" s="29"/>
      <c r="D46" s="30" t="s">
        <v>46</v>
      </c>
      <c r="F46" s="201"/>
      <c r="G46" s="201"/>
      <c r="H46" s="201"/>
      <c r="W46" s="22"/>
      <c r="X46" s="559"/>
      <c r="Y46" s="211">
        <f t="shared" si="2"/>
        <v>42985</v>
      </c>
      <c r="Z46" s="13"/>
      <c r="AA46" s="13"/>
      <c r="AB46" s="66">
        <f>(Z46-AA46)*0.3</f>
        <v>0</v>
      </c>
      <c r="AC46" s="14"/>
      <c r="AD46" s="14"/>
      <c r="AE46" s="66">
        <f>(AC46-AD46)*0.2</f>
        <v>0</v>
      </c>
      <c r="AF46" s="14"/>
      <c r="AG46" s="14"/>
      <c r="AH46" s="66">
        <f>(AF46-AG46)*0.1</f>
        <v>0</v>
      </c>
      <c r="AI46" s="626"/>
      <c r="AJ46" s="626"/>
      <c r="AK46" s="425"/>
      <c r="AL46" s="626"/>
      <c r="AM46" s="626"/>
      <c r="AN46" s="188"/>
      <c r="AO46" s="626"/>
      <c r="AP46" s="626"/>
      <c r="AQ46" s="332"/>
      <c r="AR46" s="626"/>
      <c r="AS46" s="626"/>
      <c r="AT46" s="332"/>
      <c r="AU46" s="626"/>
      <c r="AV46" s="626"/>
      <c r="AW46" s="332"/>
      <c r="AX46" s="626"/>
      <c r="AY46" s="626"/>
      <c r="AZ46" s="332"/>
      <c r="BA46" s="626"/>
      <c r="BB46" s="626"/>
      <c r="BC46" s="332"/>
      <c r="BD46" s="626"/>
      <c r="BE46" s="626"/>
      <c r="BF46" s="434"/>
      <c r="BG46" s="59"/>
      <c r="BH46" s="59"/>
      <c r="BI46" s="279"/>
      <c r="BJ46" s="282"/>
    </row>
    <row r="47" spans="2:62" x14ac:dyDescent="0.3">
      <c r="W47" s="22"/>
      <c r="X47" s="559"/>
      <c r="Y47" s="211">
        <f t="shared" si="2"/>
        <v>43016</v>
      </c>
      <c r="Z47" s="13"/>
      <c r="AA47" s="13"/>
      <c r="AB47" s="66">
        <f>(Z47-AA47)*0.4</f>
        <v>0</v>
      </c>
      <c r="AC47" s="14"/>
      <c r="AD47" s="14"/>
      <c r="AE47" s="66">
        <f>(AC47-AD47)*0.3</f>
        <v>0</v>
      </c>
      <c r="AF47" s="14"/>
      <c r="AG47" s="14"/>
      <c r="AH47" s="66">
        <f>(AF47-AG47)*0.2</f>
        <v>0</v>
      </c>
      <c r="AI47" s="14"/>
      <c r="AJ47" s="14"/>
      <c r="AK47" s="66">
        <f>(AI47-AJ47)*0.1</f>
        <v>0</v>
      </c>
      <c r="AL47" s="626"/>
      <c r="AM47" s="626"/>
      <c r="AN47" s="188"/>
      <c r="AO47" s="626"/>
      <c r="AP47" s="626"/>
      <c r="AQ47" s="332"/>
      <c r="AR47" s="626"/>
      <c r="AS47" s="626"/>
      <c r="AT47" s="332"/>
      <c r="AU47" s="626"/>
      <c r="AV47" s="626"/>
      <c r="AW47" s="332"/>
      <c r="AX47" s="626"/>
      <c r="AY47" s="626"/>
      <c r="AZ47" s="332"/>
      <c r="BA47" s="626"/>
      <c r="BB47" s="626"/>
      <c r="BC47" s="332"/>
      <c r="BD47" s="626"/>
      <c r="BE47" s="626"/>
      <c r="BF47" s="332"/>
      <c r="BG47" s="626"/>
      <c r="BH47" s="626"/>
      <c r="BI47" s="333"/>
      <c r="BJ47" s="282"/>
    </row>
    <row r="48" spans="2:62" x14ac:dyDescent="0.3">
      <c r="W48" s="22"/>
      <c r="X48" s="559"/>
      <c r="Y48" s="211">
        <f t="shared" si="2"/>
        <v>43047</v>
      </c>
      <c r="Z48" s="13"/>
      <c r="AA48" s="13"/>
      <c r="AB48" s="66">
        <f>(Z48-AA48)*0.5</f>
        <v>0</v>
      </c>
      <c r="AC48" s="14"/>
      <c r="AD48" s="14"/>
      <c r="AE48" s="66">
        <f>(AC48-AD48)*0.4</f>
        <v>0</v>
      </c>
      <c r="AF48" s="14"/>
      <c r="AG48" s="14"/>
      <c r="AH48" s="66">
        <f>(AF48-AG48)*0.3</f>
        <v>0</v>
      </c>
      <c r="AI48" s="14"/>
      <c r="AJ48" s="14"/>
      <c r="AK48" s="66">
        <f>(AI48-AJ48)*0.2</f>
        <v>0</v>
      </c>
      <c r="AL48" s="14"/>
      <c r="AM48" s="14"/>
      <c r="AN48" s="66">
        <f>(AL48-AM48)*0.1</f>
        <v>0</v>
      </c>
      <c r="AO48" s="626"/>
      <c r="AP48" s="626"/>
      <c r="AQ48" s="332"/>
      <c r="AR48" s="626"/>
      <c r="AS48" s="626"/>
      <c r="AT48" s="332"/>
      <c r="AU48" s="626"/>
      <c r="AV48" s="626"/>
      <c r="AW48" s="332"/>
      <c r="AX48" s="626"/>
      <c r="AY48" s="626"/>
      <c r="AZ48" s="332"/>
      <c r="BA48" s="626"/>
      <c r="BB48" s="626"/>
      <c r="BC48" s="332"/>
      <c r="BD48" s="626"/>
      <c r="BE48" s="626"/>
      <c r="BF48" s="332"/>
      <c r="BG48" s="626"/>
      <c r="BH48" s="626"/>
      <c r="BI48" s="334"/>
      <c r="BJ48" s="282"/>
    </row>
    <row r="49" spans="23:62" x14ac:dyDescent="0.3">
      <c r="W49" s="22"/>
      <c r="X49" s="559"/>
      <c r="Y49" s="211">
        <f t="shared" si="2"/>
        <v>43078</v>
      </c>
      <c r="Z49" s="12"/>
      <c r="AA49" s="12"/>
      <c r="AB49" s="66">
        <f t="shared" ref="AB49:AB71" si="4">(Z49-AA49)*0.5</f>
        <v>0</v>
      </c>
      <c r="AC49" s="14"/>
      <c r="AD49" s="14"/>
      <c r="AE49" s="66">
        <f>(AC49-AD49)*0.5</f>
        <v>0</v>
      </c>
      <c r="AF49" s="14"/>
      <c r="AG49" s="14"/>
      <c r="AH49" s="66">
        <f>(AF49-AG49)*0.4</f>
        <v>0</v>
      </c>
      <c r="AI49" s="14"/>
      <c r="AJ49" s="14"/>
      <c r="AK49" s="66">
        <f>(AI49-AJ49)*0.3</f>
        <v>0</v>
      </c>
      <c r="AL49" s="14"/>
      <c r="AM49" s="14"/>
      <c r="AN49" s="66">
        <f>(AL49-AM49)*0.2</f>
        <v>0</v>
      </c>
      <c r="AO49" s="14"/>
      <c r="AP49" s="14"/>
      <c r="AQ49" s="66">
        <f>(AO49-AP49)*0.1</f>
        <v>0</v>
      </c>
      <c r="AR49" s="626"/>
      <c r="AS49" s="626"/>
      <c r="AT49" s="332"/>
      <c r="AU49" s="626"/>
      <c r="AV49" s="626"/>
      <c r="AW49" s="332"/>
      <c r="AX49" s="626"/>
      <c r="AY49" s="626"/>
      <c r="AZ49" s="332"/>
      <c r="BA49" s="626"/>
      <c r="BB49" s="626"/>
      <c r="BC49" s="332"/>
      <c r="BD49" s="626"/>
      <c r="BE49" s="626"/>
      <c r="BF49" s="332"/>
      <c r="BG49" s="626"/>
      <c r="BH49" s="626"/>
      <c r="BI49" s="334"/>
      <c r="BJ49" s="282"/>
    </row>
    <row r="50" spans="23:62" x14ac:dyDescent="0.3">
      <c r="W50" s="78"/>
      <c r="X50" s="559"/>
      <c r="Y50" s="211">
        <f t="shared" si="2"/>
        <v>43109</v>
      </c>
      <c r="Z50" s="12"/>
      <c r="AA50" s="12"/>
      <c r="AB50" s="66">
        <f t="shared" si="4"/>
        <v>0</v>
      </c>
      <c r="AC50" s="12"/>
      <c r="AD50" s="12"/>
      <c r="AE50" s="66">
        <f t="shared" ref="AE50:AE71" si="5">(AC50-AD50)*0.5</f>
        <v>0</v>
      </c>
      <c r="AF50" s="14"/>
      <c r="AG50" s="14"/>
      <c r="AH50" s="66">
        <f>(AF50-AG50)*0.5</f>
        <v>0</v>
      </c>
      <c r="AI50" s="14"/>
      <c r="AJ50" s="14"/>
      <c r="AK50" s="66">
        <f>(AI50-AJ50)*0.4</f>
        <v>0</v>
      </c>
      <c r="AL50" s="14"/>
      <c r="AM50" s="14"/>
      <c r="AN50" s="66">
        <f>(AL50-AM50)*0.3</f>
        <v>0</v>
      </c>
      <c r="AO50" s="14"/>
      <c r="AP50" s="14"/>
      <c r="AQ50" s="66">
        <f>(AO50-AP50)*0.2</f>
        <v>0</v>
      </c>
      <c r="AR50" s="14"/>
      <c r="AS50" s="14"/>
      <c r="AT50" s="66">
        <f>(AR50-AS50)*0.1</f>
        <v>0</v>
      </c>
      <c r="AU50" s="626"/>
      <c r="AV50" s="626"/>
      <c r="AW50" s="332"/>
      <c r="AX50" s="626"/>
      <c r="AY50" s="626"/>
      <c r="AZ50" s="332"/>
      <c r="BA50" s="626"/>
      <c r="BB50" s="626"/>
      <c r="BC50" s="332"/>
      <c r="BD50" s="626"/>
      <c r="BE50" s="626"/>
      <c r="BF50" s="332"/>
      <c r="BG50" s="626"/>
      <c r="BH50" s="626"/>
      <c r="BI50" s="334"/>
      <c r="BJ50" s="282"/>
    </row>
    <row r="51" spans="23:62" x14ac:dyDescent="0.3">
      <c r="W51" s="78"/>
      <c r="X51" s="559"/>
      <c r="Y51" s="211">
        <f t="shared" si="2"/>
        <v>43140</v>
      </c>
      <c r="Z51" s="12"/>
      <c r="AA51" s="12"/>
      <c r="AB51" s="66">
        <f t="shared" si="4"/>
        <v>0</v>
      </c>
      <c r="AC51" s="12"/>
      <c r="AD51" s="12"/>
      <c r="AE51" s="66">
        <f t="shared" si="5"/>
        <v>0</v>
      </c>
      <c r="AF51" s="12"/>
      <c r="AG51" s="12"/>
      <c r="AH51" s="66">
        <f t="shared" ref="AH51:AH71" si="6">(AF51-AG51)*0.5</f>
        <v>0</v>
      </c>
      <c r="AI51" s="14"/>
      <c r="AJ51" s="14"/>
      <c r="AK51" s="66">
        <f>(AI51-AJ51)*0.5</f>
        <v>0</v>
      </c>
      <c r="AL51" s="14"/>
      <c r="AM51" s="14"/>
      <c r="AN51" s="66">
        <f>(AL51-AM51)*0.4</f>
        <v>0</v>
      </c>
      <c r="AO51" s="14"/>
      <c r="AP51" s="14"/>
      <c r="AQ51" s="66">
        <f>(AO51-AP51)*0.3</f>
        <v>0</v>
      </c>
      <c r="AR51" s="14"/>
      <c r="AS51" s="14"/>
      <c r="AT51" s="66">
        <f>(AR51-AS51)*0.2</f>
        <v>0</v>
      </c>
      <c r="AU51" s="14"/>
      <c r="AV51" s="14"/>
      <c r="AW51" s="66">
        <f>(AU51-AV51)*0.1</f>
        <v>0</v>
      </c>
      <c r="AX51" s="626"/>
      <c r="AY51" s="626"/>
      <c r="AZ51" s="332"/>
      <c r="BA51" s="626"/>
      <c r="BB51" s="626"/>
      <c r="BC51" s="332"/>
      <c r="BD51" s="626"/>
      <c r="BE51" s="626"/>
      <c r="BF51" s="332"/>
      <c r="BG51" s="626"/>
      <c r="BH51" s="626"/>
      <c r="BI51" s="334"/>
      <c r="BJ51" s="282"/>
    </row>
    <row r="52" spans="23:62" x14ac:dyDescent="0.3">
      <c r="W52" s="84"/>
      <c r="X52" s="559"/>
      <c r="Y52" s="211">
        <f t="shared" si="2"/>
        <v>43171</v>
      </c>
      <c r="Z52" s="12"/>
      <c r="AA52" s="12"/>
      <c r="AB52" s="66">
        <f t="shared" si="4"/>
        <v>0</v>
      </c>
      <c r="AC52" s="12"/>
      <c r="AD52" s="12"/>
      <c r="AE52" s="66">
        <f t="shared" si="5"/>
        <v>0</v>
      </c>
      <c r="AF52" s="12"/>
      <c r="AG52" s="12"/>
      <c r="AH52" s="66">
        <f t="shared" si="6"/>
        <v>0</v>
      </c>
      <c r="AI52" s="12"/>
      <c r="AJ52" s="12"/>
      <c r="AK52" s="66">
        <f t="shared" ref="AK52:AK71" si="7">(AI52-AJ52)*0.5</f>
        <v>0</v>
      </c>
      <c r="AL52" s="14"/>
      <c r="AM52" s="14"/>
      <c r="AN52" s="66">
        <f>(AL52-AM52)*0.5</f>
        <v>0</v>
      </c>
      <c r="AO52" s="14"/>
      <c r="AP52" s="14"/>
      <c r="AQ52" s="66">
        <f>(AO52-AP52)*0.4</f>
        <v>0</v>
      </c>
      <c r="AR52" s="14"/>
      <c r="AS52" s="14"/>
      <c r="AT52" s="66">
        <f>(AR52-AS52)*0.3</f>
        <v>0</v>
      </c>
      <c r="AU52" s="14"/>
      <c r="AV52" s="14"/>
      <c r="AW52" s="66">
        <f>(AU52-AV52)*0.2</f>
        <v>0</v>
      </c>
      <c r="AX52" s="14"/>
      <c r="AY52" s="14"/>
      <c r="AZ52" s="66">
        <f>(AX52-AY52)*0.1</f>
        <v>0</v>
      </c>
      <c r="BA52" s="626"/>
      <c r="BB52" s="626"/>
      <c r="BC52" s="332"/>
      <c r="BD52" s="626"/>
      <c r="BE52" s="626"/>
      <c r="BF52" s="332"/>
      <c r="BG52" s="626"/>
      <c r="BH52" s="626"/>
      <c r="BI52" s="334"/>
      <c r="BJ52" s="282"/>
    </row>
    <row r="53" spans="23:62" x14ac:dyDescent="0.3">
      <c r="W53" s="84"/>
      <c r="X53" s="559"/>
      <c r="Y53" s="211">
        <f t="shared" si="2"/>
        <v>43202</v>
      </c>
      <c r="Z53" s="12"/>
      <c r="AA53" s="12"/>
      <c r="AB53" s="66">
        <f t="shared" si="4"/>
        <v>0</v>
      </c>
      <c r="AC53" s="12"/>
      <c r="AD53" s="12"/>
      <c r="AE53" s="66">
        <f t="shared" si="5"/>
        <v>0</v>
      </c>
      <c r="AF53" s="12"/>
      <c r="AG53" s="12"/>
      <c r="AH53" s="66">
        <f t="shared" si="6"/>
        <v>0</v>
      </c>
      <c r="AI53" s="12"/>
      <c r="AJ53" s="12"/>
      <c r="AK53" s="66">
        <f t="shared" si="7"/>
        <v>0</v>
      </c>
      <c r="AL53" s="12"/>
      <c r="AM53" s="12"/>
      <c r="AN53" s="66">
        <f t="shared" ref="AN53:AN71" si="8">(AL53-AM53)*0.5</f>
        <v>0</v>
      </c>
      <c r="AO53" s="14"/>
      <c r="AP53" s="14"/>
      <c r="AQ53" s="66">
        <f>(AO53-AP53)*0.5</f>
        <v>0</v>
      </c>
      <c r="AR53" s="14"/>
      <c r="AS53" s="14"/>
      <c r="AT53" s="66">
        <f>(AR53-AS53)*0.4</f>
        <v>0</v>
      </c>
      <c r="AU53" s="14"/>
      <c r="AV53" s="14"/>
      <c r="AW53" s="66">
        <f>(AU53-AV53)*0.3</f>
        <v>0</v>
      </c>
      <c r="AX53" s="14"/>
      <c r="AY53" s="14"/>
      <c r="AZ53" s="66">
        <f>(AX53-AY53)*0.2</f>
        <v>0</v>
      </c>
      <c r="BA53" s="14"/>
      <c r="BB53" s="14"/>
      <c r="BC53" s="66">
        <f>(BA53-BB53)*0.1</f>
        <v>0</v>
      </c>
      <c r="BD53" s="626"/>
      <c r="BE53" s="626"/>
      <c r="BF53" s="332"/>
      <c r="BG53" s="626"/>
      <c r="BH53" s="626"/>
      <c r="BI53" s="334"/>
      <c r="BJ53" s="282"/>
    </row>
    <row r="54" spans="23:62" x14ac:dyDescent="0.3">
      <c r="W54" s="84"/>
      <c r="X54" s="559"/>
      <c r="Y54" s="211">
        <f t="shared" si="2"/>
        <v>43233</v>
      </c>
      <c r="Z54" s="12"/>
      <c r="AA54" s="12"/>
      <c r="AB54" s="66">
        <f t="shared" si="4"/>
        <v>0</v>
      </c>
      <c r="AC54" s="12"/>
      <c r="AD54" s="12"/>
      <c r="AE54" s="66">
        <f t="shared" si="5"/>
        <v>0</v>
      </c>
      <c r="AF54" s="12"/>
      <c r="AG54" s="12"/>
      <c r="AH54" s="66">
        <f t="shared" si="6"/>
        <v>0</v>
      </c>
      <c r="AI54" s="12"/>
      <c r="AJ54" s="12"/>
      <c r="AK54" s="66">
        <f t="shared" si="7"/>
        <v>0</v>
      </c>
      <c r="AL54" s="12"/>
      <c r="AM54" s="12"/>
      <c r="AN54" s="66">
        <f t="shared" si="8"/>
        <v>0</v>
      </c>
      <c r="AO54" s="12"/>
      <c r="AP54" s="12"/>
      <c r="AQ54" s="66">
        <f t="shared" ref="AQ54:AQ71" si="9">(AO54-AP54)*0.5</f>
        <v>0</v>
      </c>
      <c r="AR54" s="14"/>
      <c r="AS54" s="14"/>
      <c r="AT54" s="66">
        <f>(AR54-AS54)*0.5</f>
        <v>0</v>
      </c>
      <c r="AU54" s="14"/>
      <c r="AV54" s="14"/>
      <c r="AW54" s="66">
        <f>(AU54-AV54)*0.4</f>
        <v>0</v>
      </c>
      <c r="AX54" s="14"/>
      <c r="AY54" s="14"/>
      <c r="AZ54" s="66">
        <f>(AX54-AY54)*0.3</f>
        <v>0</v>
      </c>
      <c r="BA54" s="14"/>
      <c r="BB54" s="14"/>
      <c r="BC54" s="66">
        <f>(BA54-BB54)*0.2</f>
        <v>0</v>
      </c>
      <c r="BD54" s="14"/>
      <c r="BE54" s="14"/>
      <c r="BF54" s="66">
        <f>(BD54-BE54)*0.1</f>
        <v>0</v>
      </c>
      <c r="BG54" s="626"/>
      <c r="BH54" s="626"/>
      <c r="BI54" s="334"/>
      <c r="BJ54" s="282"/>
    </row>
    <row r="55" spans="23:62" x14ac:dyDescent="0.3">
      <c r="W55" s="84"/>
      <c r="X55" s="559"/>
      <c r="Y55" s="211">
        <f t="shared" si="2"/>
        <v>43264</v>
      </c>
      <c r="Z55" s="12"/>
      <c r="AA55" s="12"/>
      <c r="AB55" s="66">
        <f t="shared" si="4"/>
        <v>0</v>
      </c>
      <c r="AC55" s="12"/>
      <c r="AD55" s="12"/>
      <c r="AE55" s="66">
        <f t="shared" si="5"/>
        <v>0</v>
      </c>
      <c r="AF55" s="12"/>
      <c r="AG55" s="12"/>
      <c r="AH55" s="66">
        <f t="shared" si="6"/>
        <v>0</v>
      </c>
      <c r="AI55" s="12"/>
      <c r="AJ55" s="12"/>
      <c r="AK55" s="66">
        <f t="shared" si="7"/>
        <v>0</v>
      </c>
      <c r="AL55" s="12"/>
      <c r="AM55" s="12"/>
      <c r="AN55" s="66">
        <f t="shared" si="8"/>
        <v>0</v>
      </c>
      <c r="AO55" s="12"/>
      <c r="AP55" s="12"/>
      <c r="AQ55" s="66">
        <f t="shared" si="9"/>
        <v>0</v>
      </c>
      <c r="AR55" s="12"/>
      <c r="AS55" s="12"/>
      <c r="AT55" s="66">
        <f t="shared" ref="AT55:AT71" si="10">(AR55-AS55)*0.5</f>
        <v>0</v>
      </c>
      <c r="AU55" s="14"/>
      <c r="AV55" s="14"/>
      <c r="AW55" s="66">
        <f>(AU55-AV55)*0.5</f>
        <v>0</v>
      </c>
      <c r="AX55" s="14"/>
      <c r="AY55" s="14"/>
      <c r="AZ55" s="66">
        <f>(AX55-AY55)*0.4</f>
        <v>0</v>
      </c>
      <c r="BA55" s="14"/>
      <c r="BB55" s="14"/>
      <c r="BC55" s="66">
        <f>(BA55-BB55)*0.3</f>
        <v>0</v>
      </c>
      <c r="BD55" s="14"/>
      <c r="BE55" s="14"/>
      <c r="BF55" s="66">
        <f>(BD55-BE55)*0.2</f>
        <v>0</v>
      </c>
      <c r="BG55" s="14"/>
      <c r="BH55" s="14"/>
      <c r="BI55" s="280">
        <f>(BG55-BH55)*0.1</f>
        <v>0</v>
      </c>
      <c r="BJ55" s="282"/>
    </row>
    <row r="56" spans="23:62" x14ac:dyDescent="0.3">
      <c r="W56" s="84"/>
      <c r="X56" s="559"/>
      <c r="Y56" s="211">
        <f t="shared" si="2"/>
        <v>43295</v>
      </c>
      <c r="Z56" s="12"/>
      <c r="AA56" s="12"/>
      <c r="AB56" s="66">
        <f t="shared" si="4"/>
        <v>0</v>
      </c>
      <c r="AC56" s="12"/>
      <c r="AD56" s="12"/>
      <c r="AE56" s="66">
        <f t="shared" si="5"/>
        <v>0</v>
      </c>
      <c r="AF56" s="12"/>
      <c r="AG56" s="12"/>
      <c r="AH56" s="66">
        <f t="shared" si="6"/>
        <v>0</v>
      </c>
      <c r="AI56" s="12"/>
      <c r="AJ56" s="12"/>
      <c r="AK56" s="66">
        <f t="shared" si="7"/>
        <v>0</v>
      </c>
      <c r="AL56" s="12"/>
      <c r="AM56" s="12"/>
      <c r="AN56" s="66">
        <f t="shared" si="8"/>
        <v>0</v>
      </c>
      <c r="AO56" s="12"/>
      <c r="AP56" s="12"/>
      <c r="AQ56" s="66">
        <f t="shared" si="9"/>
        <v>0</v>
      </c>
      <c r="AR56" s="12"/>
      <c r="AS56" s="12"/>
      <c r="AT56" s="66">
        <f t="shared" si="10"/>
        <v>0</v>
      </c>
      <c r="AU56" s="12"/>
      <c r="AV56" s="12"/>
      <c r="AW56" s="66">
        <f t="shared" ref="AW56:AW71" si="11">(AU56-AV56)*0.5</f>
        <v>0</v>
      </c>
      <c r="AX56" s="14"/>
      <c r="AY56" s="14"/>
      <c r="AZ56" s="66">
        <f>(AX56-AY56)*0.5</f>
        <v>0</v>
      </c>
      <c r="BA56" s="14"/>
      <c r="BB56" s="14"/>
      <c r="BC56" s="66">
        <f>(BA56-BB56)*0.4</f>
        <v>0</v>
      </c>
      <c r="BD56" s="14"/>
      <c r="BE56" s="14"/>
      <c r="BF56" s="66">
        <f>(BD56-BE56)*0.3</f>
        <v>0</v>
      </c>
      <c r="BG56" s="14"/>
      <c r="BH56" s="14"/>
      <c r="BI56" s="280">
        <f>(BG56-BH56)*0.2</f>
        <v>0</v>
      </c>
      <c r="BJ56" s="282"/>
    </row>
    <row r="57" spans="23:62" x14ac:dyDescent="0.3">
      <c r="W57" s="84"/>
      <c r="X57" s="559"/>
      <c r="Y57" s="211">
        <f t="shared" si="2"/>
        <v>43326</v>
      </c>
      <c r="Z57" s="12"/>
      <c r="AA57" s="12"/>
      <c r="AB57" s="66">
        <f t="shared" si="4"/>
        <v>0</v>
      </c>
      <c r="AC57" s="12"/>
      <c r="AD57" s="12"/>
      <c r="AE57" s="66">
        <f t="shared" si="5"/>
        <v>0</v>
      </c>
      <c r="AF57" s="12"/>
      <c r="AG57" s="12"/>
      <c r="AH57" s="66">
        <f t="shared" si="6"/>
        <v>0</v>
      </c>
      <c r="AI57" s="12"/>
      <c r="AJ57" s="12"/>
      <c r="AK57" s="66">
        <f t="shared" si="7"/>
        <v>0</v>
      </c>
      <c r="AL57" s="12"/>
      <c r="AM57" s="12"/>
      <c r="AN57" s="66">
        <f t="shared" si="8"/>
        <v>0</v>
      </c>
      <c r="AO57" s="12"/>
      <c r="AP57" s="12"/>
      <c r="AQ57" s="66">
        <f t="shared" si="9"/>
        <v>0</v>
      </c>
      <c r="AR57" s="12"/>
      <c r="AS57" s="12"/>
      <c r="AT57" s="66">
        <f t="shared" si="10"/>
        <v>0</v>
      </c>
      <c r="AU57" s="12"/>
      <c r="AV57" s="12"/>
      <c r="AW57" s="66">
        <f t="shared" si="11"/>
        <v>0</v>
      </c>
      <c r="AX57" s="12"/>
      <c r="AY57" s="12"/>
      <c r="AZ57" s="66">
        <f t="shared" ref="AZ57:AZ71" si="12">(AX57-AY57)*0.5</f>
        <v>0</v>
      </c>
      <c r="BA57" s="14"/>
      <c r="BB57" s="14"/>
      <c r="BC57" s="66">
        <f>(BA57-BB57)*0.5</f>
        <v>0</v>
      </c>
      <c r="BD57" s="14"/>
      <c r="BE57" s="14"/>
      <c r="BF57" s="66">
        <f>(BD57-BE57)*0.4</f>
        <v>0</v>
      </c>
      <c r="BG57" s="14"/>
      <c r="BH57" s="14"/>
      <c r="BI57" s="280">
        <f>(BG57-BH57)*0.3</f>
        <v>0</v>
      </c>
      <c r="BJ57" s="282"/>
    </row>
    <row r="58" spans="23:62" x14ac:dyDescent="0.3">
      <c r="W58" s="84"/>
      <c r="X58" s="559"/>
      <c r="Y58" s="211">
        <f t="shared" si="2"/>
        <v>43357</v>
      </c>
      <c r="Z58" s="12"/>
      <c r="AA58" s="12"/>
      <c r="AB58" s="66">
        <f t="shared" si="4"/>
        <v>0</v>
      </c>
      <c r="AC58" s="12"/>
      <c r="AD58" s="12"/>
      <c r="AE58" s="66">
        <f t="shared" si="5"/>
        <v>0</v>
      </c>
      <c r="AF58" s="12"/>
      <c r="AG58" s="12"/>
      <c r="AH58" s="66">
        <f t="shared" si="6"/>
        <v>0</v>
      </c>
      <c r="AI58" s="12"/>
      <c r="AJ58" s="12"/>
      <c r="AK58" s="66">
        <f t="shared" si="7"/>
        <v>0</v>
      </c>
      <c r="AL58" s="12"/>
      <c r="AM58" s="12"/>
      <c r="AN58" s="66">
        <f t="shared" si="8"/>
        <v>0</v>
      </c>
      <c r="AO58" s="12"/>
      <c r="AP58" s="12"/>
      <c r="AQ58" s="66">
        <f t="shared" si="9"/>
        <v>0</v>
      </c>
      <c r="AR58" s="12"/>
      <c r="AS58" s="12"/>
      <c r="AT58" s="66">
        <f t="shared" si="10"/>
        <v>0</v>
      </c>
      <c r="AU58" s="12"/>
      <c r="AV58" s="12"/>
      <c r="AW58" s="66">
        <f t="shared" si="11"/>
        <v>0</v>
      </c>
      <c r="AX58" s="12"/>
      <c r="AY58" s="12"/>
      <c r="AZ58" s="66">
        <f t="shared" si="12"/>
        <v>0</v>
      </c>
      <c r="BA58" s="12"/>
      <c r="BB58" s="12"/>
      <c r="BC58" s="66">
        <f t="shared" ref="BC58:BC71" si="13">(BA58-BB58)*0.5</f>
        <v>0</v>
      </c>
      <c r="BD58" s="14"/>
      <c r="BE58" s="14"/>
      <c r="BF58" s="66">
        <f>(BD58-BE58)*0.5</f>
        <v>0</v>
      </c>
      <c r="BG58" s="14"/>
      <c r="BH58" s="14"/>
      <c r="BI58" s="280">
        <f>(BG58-BH58)*0.4</f>
        <v>0</v>
      </c>
      <c r="BJ58" s="282"/>
    </row>
    <row r="59" spans="23:62" x14ac:dyDescent="0.3">
      <c r="W59" s="84"/>
      <c r="X59" s="559"/>
      <c r="Y59" s="211">
        <f t="shared" si="2"/>
        <v>43388</v>
      </c>
      <c r="Z59" s="12"/>
      <c r="AA59" s="12"/>
      <c r="AB59" s="66">
        <f t="shared" si="4"/>
        <v>0</v>
      </c>
      <c r="AC59" s="12"/>
      <c r="AD59" s="12"/>
      <c r="AE59" s="66">
        <f t="shared" si="5"/>
        <v>0</v>
      </c>
      <c r="AF59" s="12"/>
      <c r="AG59" s="12"/>
      <c r="AH59" s="66">
        <f t="shared" si="6"/>
        <v>0</v>
      </c>
      <c r="AI59" s="12"/>
      <c r="AJ59" s="12"/>
      <c r="AK59" s="66">
        <f t="shared" si="7"/>
        <v>0</v>
      </c>
      <c r="AL59" s="12"/>
      <c r="AM59" s="12"/>
      <c r="AN59" s="66">
        <f t="shared" si="8"/>
        <v>0</v>
      </c>
      <c r="AO59" s="12"/>
      <c r="AP59" s="12"/>
      <c r="AQ59" s="66">
        <f t="shared" si="9"/>
        <v>0</v>
      </c>
      <c r="AR59" s="12"/>
      <c r="AS59" s="12"/>
      <c r="AT59" s="66">
        <f t="shared" si="10"/>
        <v>0</v>
      </c>
      <c r="AU59" s="12"/>
      <c r="AV59" s="12"/>
      <c r="AW59" s="66">
        <f t="shared" si="11"/>
        <v>0</v>
      </c>
      <c r="AX59" s="12"/>
      <c r="AY59" s="12"/>
      <c r="AZ59" s="66">
        <f t="shared" si="12"/>
        <v>0</v>
      </c>
      <c r="BA59" s="12"/>
      <c r="BB59" s="12"/>
      <c r="BC59" s="66">
        <f t="shared" si="13"/>
        <v>0</v>
      </c>
      <c r="BD59" s="12"/>
      <c r="BE59" s="12"/>
      <c r="BF59" s="66">
        <f t="shared" ref="BF59:BF71" si="14">(BD59-BE59)*0.5</f>
        <v>0</v>
      </c>
      <c r="BG59" s="14"/>
      <c r="BH59" s="14"/>
      <c r="BI59" s="280">
        <f>(BG59-BH59)*0.5</f>
        <v>0</v>
      </c>
      <c r="BJ59" s="282"/>
    </row>
    <row r="60" spans="23:62" x14ac:dyDescent="0.3">
      <c r="W60" s="84"/>
      <c r="X60" s="559"/>
      <c r="Y60" s="211">
        <f t="shared" si="2"/>
        <v>43419</v>
      </c>
      <c r="Z60" s="12"/>
      <c r="AA60" s="12"/>
      <c r="AB60" s="66">
        <f t="shared" si="4"/>
        <v>0</v>
      </c>
      <c r="AC60" s="12"/>
      <c r="AD60" s="12"/>
      <c r="AE60" s="66">
        <f t="shared" si="5"/>
        <v>0</v>
      </c>
      <c r="AF60" s="12"/>
      <c r="AG60" s="12"/>
      <c r="AH60" s="66">
        <f t="shared" si="6"/>
        <v>0</v>
      </c>
      <c r="AI60" s="12"/>
      <c r="AJ60" s="12"/>
      <c r="AK60" s="66">
        <f t="shared" si="7"/>
        <v>0</v>
      </c>
      <c r="AL60" s="12"/>
      <c r="AM60" s="12"/>
      <c r="AN60" s="66">
        <f t="shared" si="8"/>
        <v>0</v>
      </c>
      <c r="AO60" s="12"/>
      <c r="AP60" s="12"/>
      <c r="AQ60" s="66">
        <f t="shared" si="9"/>
        <v>0</v>
      </c>
      <c r="AR60" s="12"/>
      <c r="AS60" s="12"/>
      <c r="AT60" s="66">
        <f t="shared" si="10"/>
        <v>0</v>
      </c>
      <c r="AU60" s="12"/>
      <c r="AV60" s="12"/>
      <c r="AW60" s="66">
        <f t="shared" si="11"/>
        <v>0</v>
      </c>
      <c r="AX60" s="12"/>
      <c r="AY60" s="12"/>
      <c r="AZ60" s="66">
        <f t="shared" si="12"/>
        <v>0</v>
      </c>
      <c r="BA60" s="12"/>
      <c r="BB60" s="12"/>
      <c r="BC60" s="66">
        <f t="shared" si="13"/>
        <v>0</v>
      </c>
      <c r="BD60" s="12"/>
      <c r="BE60" s="12"/>
      <c r="BF60" s="66">
        <f t="shared" si="14"/>
        <v>0</v>
      </c>
      <c r="BG60" s="12"/>
      <c r="BH60" s="12"/>
      <c r="BI60" s="280">
        <f t="shared" ref="BI60:BI71" si="15">(BG60-BH60)*0.5</f>
        <v>0</v>
      </c>
      <c r="BJ60" s="282"/>
    </row>
    <row r="61" spans="23:62" x14ac:dyDescent="0.3">
      <c r="W61" s="84"/>
      <c r="X61" s="559"/>
      <c r="Y61" s="211">
        <f t="shared" si="2"/>
        <v>43450</v>
      </c>
      <c r="Z61" s="12"/>
      <c r="AA61" s="12"/>
      <c r="AB61" s="66">
        <f t="shared" si="4"/>
        <v>0</v>
      </c>
      <c r="AC61" s="12"/>
      <c r="AD61" s="12"/>
      <c r="AE61" s="66">
        <f t="shared" si="5"/>
        <v>0</v>
      </c>
      <c r="AF61" s="12"/>
      <c r="AG61" s="12"/>
      <c r="AH61" s="66">
        <f t="shared" si="6"/>
        <v>0</v>
      </c>
      <c r="AI61" s="12"/>
      <c r="AJ61" s="12"/>
      <c r="AK61" s="66">
        <f t="shared" si="7"/>
        <v>0</v>
      </c>
      <c r="AL61" s="12"/>
      <c r="AM61" s="12"/>
      <c r="AN61" s="66">
        <f t="shared" si="8"/>
        <v>0</v>
      </c>
      <c r="AO61" s="12"/>
      <c r="AP61" s="12"/>
      <c r="AQ61" s="66">
        <f t="shared" si="9"/>
        <v>0</v>
      </c>
      <c r="AR61" s="12"/>
      <c r="AS61" s="12"/>
      <c r="AT61" s="66">
        <f t="shared" si="10"/>
        <v>0</v>
      </c>
      <c r="AU61" s="12"/>
      <c r="AV61" s="12"/>
      <c r="AW61" s="66">
        <f t="shared" si="11"/>
        <v>0</v>
      </c>
      <c r="AX61" s="12"/>
      <c r="AY61" s="12"/>
      <c r="AZ61" s="66">
        <f t="shared" si="12"/>
        <v>0</v>
      </c>
      <c r="BA61" s="12"/>
      <c r="BB61" s="12"/>
      <c r="BC61" s="66">
        <f t="shared" si="13"/>
        <v>0</v>
      </c>
      <c r="BD61" s="12"/>
      <c r="BE61" s="12"/>
      <c r="BF61" s="66">
        <f t="shared" si="14"/>
        <v>0</v>
      </c>
      <c r="BG61" s="12"/>
      <c r="BH61" s="12"/>
      <c r="BI61" s="280">
        <f t="shared" si="15"/>
        <v>0</v>
      </c>
      <c r="BJ61" s="282"/>
    </row>
    <row r="62" spans="23:62" x14ac:dyDescent="0.3">
      <c r="W62" s="84"/>
      <c r="X62" s="559"/>
      <c r="Y62" s="211">
        <f t="shared" si="2"/>
        <v>43481</v>
      </c>
      <c r="Z62" s="12"/>
      <c r="AA62" s="12"/>
      <c r="AB62" s="66">
        <f t="shared" si="4"/>
        <v>0</v>
      </c>
      <c r="AC62" s="12"/>
      <c r="AD62" s="12"/>
      <c r="AE62" s="66">
        <f t="shared" si="5"/>
        <v>0</v>
      </c>
      <c r="AF62" s="12"/>
      <c r="AG62" s="12"/>
      <c r="AH62" s="66">
        <f t="shared" si="6"/>
        <v>0</v>
      </c>
      <c r="AI62" s="12"/>
      <c r="AJ62" s="12"/>
      <c r="AK62" s="66">
        <f t="shared" si="7"/>
        <v>0</v>
      </c>
      <c r="AL62" s="12"/>
      <c r="AM62" s="12"/>
      <c r="AN62" s="66">
        <f t="shared" si="8"/>
        <v>0</v>
      </c>
      <c r="AO62" s="12"/>
      <c r="AP62" s="12"/>
      <c r="AQ62" s="66">
        <f t="shared" si="9"/>
        <v>0</v>
      </c>
      <c r="AR62" s="12"/>
      <c r="AS62" s="12"/>
      <c r="AT62" s="66">
        <f t="shared" si="10"/>
        <v>0</v>
      </c>
      <c r="AU62" s="12"/>
      <c r="AV62" s="12"/>
      <c r="AW62" s="66">
        <f t="shared" si="11"/>
        <v>0</v>
      </c>
      <c r="AX62" s="12"/>
      <c r="AY62" s="12"/>
      <c r="AZ62" s="66">
        <f t="shared" si="12"/>
        <v>0</v>
      </c>
      <c r="BA62" s="12"/>
      <c r="BB62" s="12"/>
      <c r="BC62" s="66">
        <f t="shared" si="13"/>
        <v>0</v>
      </c>
      <c r="BD62" s="12"/>
      <c r="BE62" s="12"/>
      <c r="BF62" s="66">
        <f t="shared" si="14"/>
        <v>0</v>
      </c>
      <c r="BG62" s="12"/>
      <c r="BH62" s="12"/>
      <c r="BI62" s="280">
        <f t="shared" si="15"/>
        <v>0</v>
      </c>
      <c r="BJ62" s="282"/>
    </row>
    <row r="63" spans="23:62" x14ac:dyDescent="0.3">
      <c r="W63" s="84"/>
      <c r="X63" s="559"/>
      <c r="Y63" s="211">
        <f t="shared" si="2"/>
        <v>43512</v>
      </c>
      <c r="Z63" s="12"/>
      <c r="AA63" s="12"/>
      <c r="AB63" s="66">
        <f t="shared" si="4"/>
        <v>0</v>
      </c>
      <c r="AC63" s="12"/>
      <c r="AD63" s="12"/>
      <c r="AE63" s="66">
        <f t="shared" si="5"/>
        <v>0</v>
      </c>
      <c r="AF63" s="12"/>
      <c r="AG63" s="12"/>
      <c r="AH63" s="66">
        <f t="shared" si="6"/>
        <v>0</v>
      </c>
      <c r="AI63" s="12"/>
      <c r="AJ63" s="12"/>
      <c r="AK63" s="66">
        <f t="shared" si="7"/>
        <v>0</v>
      </c>
      <c r="AL63" s="12"/>
      <c r="AM63" s="12"/>
      <c r="AN63" s="66">
        <f t="shared" si="8"/>
        <v>0</v>
      </c>
      <c r="AO63" s="12"/>
      <c r="AP63" s="12"/>
      <c r="AQ63" s="66">
        <f t="shared" si="9"/>
        <v>0</v>
      </c>
      <c r="AR63" s="12"/>
      <c r="AS63" s="12"/>
      <c r="AT63" s="66">
        <f t="shared" si="10"/>
        <v>0</v>
      </c>
      <c r="AU63" s="12"/>
      <c r="AV63" s="12"/>
      <c r="AW63" s="66">
        <f t="shared" si="11"/>
        <v>0</v>
      </c>
      <c r="AX63" s="12"/>
      <c r="AY63" s="12"/>
      <c r="AZ63" s="66">
        <f t="shared" si="12"/>
        <v>0</v>
      </c>
      <c r="BA63" s="12"/>
      <c r="BB63" s="12"/>
      <c r="BC63" s="66">
        <f t="shared" si="13"/>
        <v>0</v>
      </c>
      <c r="BD63" s="12"/>
      <c r="BE63" s="12"/>
      <c r="BF63" s="66">
        <f t="shared" si="14"/>
        <v>0</v>
      </c>
      <c r="BG63" s="12"/>
      <c r="BH63" s="12"/>
      <c r="BI63" s="280">
        <f t="shared" si="15"/>
        <v>0</v>
      </c>
      <c r="BJ63" s="282"/>
    </row>
    <row r="64" spans="23:62" x14ac:dyDescent="0.3">
      <c r="W64" s="84"/>
      <c r="X64" s="559"/>
      <c r="Y64" s="211">
        <f t="shared" si="2"/>
        <v>43543</v>
      </c>
      <c r="Z64" s="12"/>
      <c r="AA64" s="12"/>
      <c r="AB64" s="66">
        <f t="shared" si="4"/>
        <v>0</v>
      </c>
      <c r="AC64" s="12"/>
      <c r="AD64" s="12"/>
      <c r="AE64" s="66">
        <f t="shared" si="5"/>
        <v>0</v>
      </c>
      <c r="AF64" s="12"/>
      <c r="AG64" s="12"/>
      <c r="AH64" s="66">
        <f t="shared" si="6"/>
        <v>0</v>
      </c>
      <c r="AI64" s="12"/>
      <c r="AJ64" s="12"/>
      <c r="AK64" s="66">
        <f t="shared" si="7"/>
        <v>0</v>
      </c>
      <c r="AL64" s="12"/>
      <c r="AM64" s="12"/>
      <c r="AN64" s="66">
        <f t="shared" si="8"/>
        <v>0</v>
      </c>
      <c r="AO64" s="12"/>
      <c r="AP64" s="12"/>
      <c r="AQ64" s="66">
        <f t="shared" si="9"/>
        <v>0</v>
      </c>
      <c r="AR64" s="12"/>
      <c r="AS64" s="12"/>
      <c r="AT64" s="66">
        <f t="shared" si="10"/>
        <v>0</v>
      </c>
      <c r="AU64" s="12"/>
      <c r="AV64" s="12"/>
      <c r="AW64" s="66">
        <f t="shared" si="11"/>
        <v>0</v>
      </c>
      <c r="AX64" s="12"/>
      <c r="AY64" s="12"/>
      <c r="AZ64" s="66">
        <f t="shared" si="12"/>
        <v>0</v>
      </c>
      <c r="BA64" s="12"/>
      <c r="BB64" s="12"/>
      <c r="BC64" s="66">
        <f t="shared" si="13"/>
        <v>0</v>
      </c>
      <c r="BD64" s="12"/>
      <c r="BE64" s="12"/>
      <c r="BF64" s="66">
        <f t="shared" si="14"/>
        <v>0</v>
      </c>
      <c r="BG64" s="12"/>
      <c r="BH64" s="12"/>
      <c r="BI64" s="280">
        <f t="shared" si="15"/>
        <v>0</v>
      </c>
      <c r="BJ64" s="282"/>
    </row>
    <row r="65" spans="23:62" x14ac:dyDescent="0.3">
      <c r="W65" s="84"/>
      <c r="X65" s="559"/>
      <c r="Y65" s="211">
        <f t="shared" si="2"/>
        <v>43574</v>
      </c>
      <c r="Z65" s="12"/>
      <c r="AA65" s="12"/>
      <c r="AB65" s="66">
        <f t="shared" si="4"/>
        <v>0</v>
      </c>
      <c r="AC65" s="12"/>
      <c r="AD65" s="12"/>
      <c r="AE65" s="66">
        <f t="shared" si="5"/>
        <v>0</v>
      </c>
      <c r="AF65" s="12"/>
      <c r="AG65" s="12"/>
      <c r="AH65" s="66">
        <f t="shared" si="6"/>
        <v>0</v>
      </c>
      <c r="AI65" s="12"/>
      <c r="AJ65" s="12"/>
      <c r="AK65" s="66">
        <f t="shared" si="7"/>
        <v>0</v>
      </c>
      <c r="AL65" s="12"/>
      <c r="AM65" s="12"/>
      <c r="AN65" s="66">
        <f t="shared" si="8"/>
        <v>0</v>
      </c>
      <c r="AO65" s="12"/>
      <c r="AP65" s="12"/>
      <c r="AQ65" s="66">
        <f t="shared" si="9"/>
        <v>0</v>
      </c>
      <c r="AR65" s="12"/>
      <c r="AS65" s="12"/>
      <c r="AT65" s="66">
        <f t="shared" si="10"/>
        <v>0</v>
      </c>
      <c r="AU65" s="12"/>
      <c r="AV65" s="12"/>
      <c r="AW65" s="66">
        <f t="shared" si="11"/>
        <v>0</v>
      </c>
      <c r="AX65" s="12"/>
      <c r="AY65" s="12"/>
      <c r="AZ65" s="66">
        <f t="shared" si="12"/>
        <v>0</v>
      </c>
      <c r="BA65" s="12"/>
      <c r="BB65" s="12"/>
      <c r="BC65" s="66">
        <f>(BA65-BB65)*0.5</f>
        <v>0</v>
      </c>
      <c r="BD65" s="12"/>
      <c r="BE65" s="12"/>
      <c r="BF65" s="66">
        <f t="shared" si="14"/>
        <v>0</v>
      </c>
      <c r="BG65" s="12"/>
      <c r="BH65" s="12"/>
      <c r="BI65" s="280">
        <f t="shared" si="15"/>
        <v>0</v>
      </c>
      <c r="BJ65" s="282"/>
    </row>
    <row r="66" spans="23:62" x14ac:dyDescent="0.3">
      <c r="W66" s="84"/>
      <c r="X66" s="559"/>
      <c r="Y66" s="211">
        <f t="shared" si="2"/>
        <v>43605</v>
      </c>
      <c r="Z66" s="12"/>
      <c r="AA66" s="12"/>
      <c r="AB66" s="66">
        <f t="shared" si="4"/>
        <v>0</v>
      </c>
      <c r="AC66" s="12"/>
      <c r="AD66" s="12"/>
      <c r="AE66" s="66">
        <f t="shared" si="5"/>
        <v>0</v>
      </c>
      <c r="AF66" s="12"/>
      <c r="AG66" s="12"/>
      <c r="AH66" s="66">
        <f t="shared" si="6"/>
        <v>0</v>
      </c>
      <c r="AI66" s="12"/>
      <c r="AJ66" s="12"/>
      <c r="AK66" s="66">
        <f t="shared" si="7"/>
        <v>0</v>
      </c>
      <c r="AL66" s="12"/>
      <c r="AM66" s="12"/>
      <c r="AN66" s="66">
        <f t="shared" si="8"/>
        <v>0</v>
      </c>
      <c r="AO66" s="12"/>
      <c r="AP66" s="12"/>
      <c r="AQ66" s="66">
        <f t="shared" si="9"/>
        <v>0</v>
      </c>
      <c r="AR66" s="12"/>
      <c r="AS66" s="12"/>
      <c r="AT66" s="66">
        <f t="shared" si="10"/>
        <v>0</v>
      </c>
      <c r="AU66" s="12"/>
      <c r="AV66" s="12"/>
      <c r="AW66" s="66">
        <f t="shared" si="11"/>
        <v>0</v>
      </c>
      <c r="AX66" s="12"/>
      <c r="AY66" s="12"/>
      <c r="AZ66" s="66">
        <f t="shared" si="12"/>
        <v>0</v>
      </c>
      <c r="BA66" s="12"/>
      <c r="BB66" s="12"/>
      <c r="BC66" s="66">
        <f t="shared" si="13"/>
        <v>0</v>
      </c>
      <c r="BD66" s="12"/>
      <c r="BE66" s="12"/>
      <c r="BF66" s="66">
        <f t="shared" si="14"/>
        <v>0</v>
      </c>
      <c r="BG66" s="12"/>
      <c r="BH66" s="12"/>
      <c r="BI66" s="280">
        <f t="shared" si="15"/>
        <v>0</v>
      </c>
      <c r="BJ66" s="282"/>
    </row>
    <row r="67" spans="23:62" x14ac:dyDescent="0.3">
      <c r="W67" s="84"/>
      <c r="X67" s="559"/>
      <c r="Y67" s="211">
        <f t="shared" si="2"/>
        <v>43636</v>
      </c>
      <c r="Z67" s="12"/>
      <c r="AA67" s="12"/>
      <c r="AB67" s="66">
        <f t="shared" si="4"/>
        <v>0</v>
      </c>
      <c r="AC67" s="12"/>
      <c r="AD67" s="12"/>
      <c r="AE67" s="66">
        <f t="shared" si="5"/>
        <v>0</v>
      </c>
      <c r="AF67" s="12"/>
      <c r="AG67" s="12"/>
      <c r="AH67" s="66">
        <f t="shared" si="6"/>
        <v>0</v>
      </c>
      <c r="AI67" s="12"/>
      <c r="AJ67" s="12"/>
      <c r="AK67" s="66">
        <f t="shared" si="7"/>
        <v>0</v>
      </c>
      <c r="AL67" s="12"/>
      <c r="AM67" s="12"/>
      <c r="AN67" s="66">
        <f t="shared" si="8"/>
        <v>0</v>
      </c>
      <c r="AO67" s="12"/>
      <c r="AP67" s="12"/>
      <c r="AQ67" s="66">
        <f t="shared" si="9"/>
        <v>0</v>
      </c>
      <c r="AR67" s="12"/>
      <c r="AS67" s="12"/>
      <c r="AT67" s="66">
        <f t="shared" si="10"/>
        <v>0</v>
      </c>
      <c r="AU67" s="12"/>
      <c r="AV67" s="12"/>
      <c r="AW67" s="66">
        <f t="shared" si="11"/>
        <v>0</v>
      </c>
      <c r="AX67" s="12"/>
      <c r="AY67" s="12"/>
      <c r="AZ67" s="66">
        <f>(AX67-AY67)*0.5</f>
        <v>0</v>
      </c>
      <c r="BA67" s="12"/>
      <c r="BB67" s="12"/>
      <c r="BC67" s="66">
        <f t="shared" si="13"/>
        <v>0</v>
      </c>
      <c r="BD67" s="12"/>
      <c r="BE67" s="12"/>
      <c r="BF67" s="66">
        <f t="shared" si="14"/>
        <v>0</v>
      </c>
      <c r="BG67" s="12"/>
      <c r="BH67" s="12"/>
      <c r="BI67" s="280">
        <f t="shared" si="15"/>
        <v>0</v>
      </c>
      <c r="BJ67" s="282"/>
    </row>
    <row r="68" spans="23:62" x14ac:dyDescent="0.3">
      <c r="W68" s="84"/>
      <c r="X68" s="559"/>
      <c r="Y68" s="211">
        <f t="shared" si="2"/>
        <v>43667</v>
      </c>
      <c r="Z68" s="12"/>
      <c r="AA68" s="12"/>
      <c r="AB68" s="66">
        <f t="shared" si="4"/>
        <v>0</v>
      </c>
      <c r="AC68" s="12"/>
      <c r="AD68" s="12"/>
      <c r="AE68" s="66">
        <f t="shared" si="5"/>
        <v>0</v>
      </c>
      <c r="AF68" s="12"/>
      <c r="AG68" s="12"/>
      <c r="AH68" s="66">
        <f t="shared" si="6"/>
        <v>0</v>
      </c>
      <c r="AI68" s="12"/>
      <c r="AJ68" s="12"/>
      <c r="AK68" s="66">
        <f t="shared" si="7"/>
        <v>0</v>
      </c>
      <c r="AL68" s="12"/>
      <c r="AM68" s="12"/>
      <c r="AN68" s="66">
        <f t="shared" si="8"/>
        <v>0</v>
      </c>
      <c r="AO68" s="12"/>
      <c r="AP68" s="12"/>
      <c r="AQ68" s="66">
        <f t="shared" si="9"/>
        <v>0</v>
      </c>
      <c r="AR68" s="12"/>
      <c r="AS68" s="12"/>
      <c r="AT68" s="66">
        <f t="shared" si="10"/>
        <v>0</v>
      </c>
      <c r="AU68" s="12"/>
      <c r="AV68" s="12"/>
      <c r="AW68" s="66">
        <f t="shared" si="11"/>
        <v>0</v>
      </c>
      <c r="AX68" s="12"/>
      <c r="AY68" s="12"/>
      <c r="AZ68" s="66">
        <f t="shared" si="12"/>
        <v>0</v>
      </c>
      <c r="BA68" s="12"/>
      <c r="BB68" s="12"/>
      <c r="BC68" s="66">
        <f t="shared" si="13"/>
        <v>0</v>
      </c>
      <c r="BD68" s="12"/>
      <c r="BE68" s="12"/>
      <c r="BF68" s="66">
        <f t="shared" si="14"/>
        <v>0</v>
      </c>
      <c r="BG68" s="12"/>
      <c r="BH68" s="12"/>
      <c r="BI68" s="280">
        <f t="shared" si="15"/>
        <v>0</v>
      </c>
      <c r="BJ68" s="282"/>
    </row>
    <row r="69" spans="23:62" x14ac:dyDescent="0.3">
      <c r="W69" s="84"/>
      <c r="X69" s="559"/>
      <c r="Y69" s="211">
        <f t="shared" si="2"/>
        <v>43698</v>
      </c>
      <c r="Z69" s="12"/>
      <c r="AA69" s="12"/>
      <c r="AB69" s="66">
        <f t="shared" si="4"/>
        <v>0</v>
      </c>
      <c r="AC69" s="12"/>
      <c r="AD69" s="12"/>
      <c r="AE69" s="66">
        <f t="shared" si="5"/>
        <v>0</v>
      </c>
      <c r="AF69" s="12"/>
      <c r="AG69" s="12"/>
      <c r="AH69" s="66">
        <f t="shared" si="6"/>
        <v>0</v>
      </c>
      <c r="AI69" s="12"/>
      <c r="AJ69" s="12"/>
      <c r="AK69" s="66">
        <f t="shared" si="7"/>
        <v>0</v>
      </c>
      <c r="AL69" s="12"/>
      <c r="AM69" s="12"/>
      <c r="AN69" s="66">
        <f t="shared" si="8"/>
        <v>0</v>
      </c>
      <c r="AO69" s="12"/>
      <c r="AP69" s="12"/>
      <c r="AQ69" s="66">
        <f t="shared" si="9"/>
        <v>0</v>
      </c>
      <c r="AR69" s="12"/>
      <c r="AS69" s="12"/>
      <c r="AT69" s="66">
        <f t="shared" si="10"/>
        <v>0</v>
      </c>
      <c r="AU69" s="12"/>
      <c r="AV69" s="12"/>
      <c r="AW69" s="66">
        <f t="shared" si="11"/>
        <v>0</v>
      </c>
      <c r="AX69" s="12"/>
      <c r="AY69" s="12"/>
      <c r="AZ69" s="66">
        <f t="shared" si="12"/>
        <v>0</v>
      </c>
      <c r="BA69" s="12"/>
      <c r="BB69" s="12"/>
      <c r="BC69" s="66">
        <f t="shared" si="13"/>
        <v>0</v>
      </c>
      <c r="BD69" s="12"/>
      <c r="BE69" s="12"/>
      <c r="BF69" s="66">
        <f t="shared" si="14"/>
        <v>0</v>
      </c>
      <c r="BG69" s="12"/>
      <c r="BH69" s="12"/>
      <c r="BI69" s="280">
        <f t="shared" si="15"/>
        <v>0</v>
      </c>
      <c r="BJ69" s="282"/>
    </row>
    <row r="70" spans="23:62" x14ac:dyDescent="0.3">
      <c r="W70" s="84"/>
      <c r="X70" s="559"/>
      <c r="Y70" s="211">
        <f t="shared" si="2"/>
        <v>43729</v>
      </c>
      <c r="Z70" s="12"/>
      <c r="AA70" s="12"/>
      <c r="AB70" s="66">
        <f t="shared" si="4"/>
        <v>0</v>
      </c>
      <c r="AC70" s="12"/>
      <c r="AD70" s="12"/>
      <c r="AE70" s="66">
        <f t="shared" si="5"/>
        <v>0</v>
      </c>
      <c r="AF70" s="12"/>
      <c r="AG70" s="12"/>
      <c r="AH70" s="66">
        <f t="shared" si="6"/>
        <v>0</v>
      </c>
      <c r="AI70" s="12"/>
      <c r="AJ70" s="12"/>
      <c r="AK70" s="66">
        <f t="shared" si="7"/>
        <v>0</v>
      </c>
      <c r="AL70" s="12"/>
      <c r="AM70" s="12"/>
      <c r="AN70" s="66">
        <f t="shared" si="8"/>
        <v>0</v>
      </c>
      <c r="AO70" s="12"/>
      <c r="AP70" s="12"/>
      <c r="AQ70" s="66">
        <f t="shared" si="9"/>
        <v>0</v>
      </c>
      <c r="AR70" s="12"/>
      <c r="AS70" s="12"/>
      <c r="AT70" s="66">
        <f t="shared" si="10"/>
        <v>0</v>
      </c>
      <c r="AU70" s="12"/>
      <c r="AV70" s="12"/>
      <c r="AW70" s="66">
        <f t="shared" si="11"/>
        <v>0</v>
      </c>
      <c r="AX70" s="12"/>
      <c r="AY70" s="12"/>
      <c r="AZ70" s="66">
        <f t="shared" si="12"/>
        <v>0</v>
      </c>
      <c r="BA70" s="12"/>
      <c r="BB70" s="12"/>
      <c r="BC70" s="66">
        <f t="shared" si="13"/>
        <v>0</v>
      </c>
      <c r="BD70" s="12"/>
      <c r="BE70" s="12"/>
      <c r="BF70" s="66">
        <f t="shared" si="14"/>
        <v>0</v>
      </c>
      <c r="BG70" s="12"/>
      <c r="BH70" s="12"/>
      <c r="BI70" s="280">
        <f t="shared" si="15"/>
        <v>0</v>
      </c>
      <c r="BJ70" s="282"/>
    </row>
    <row r="71" spans="23:62" x14ac:dyDescent="0.3">
      <c r="W71" s="84"/>
      <c r="X71" s="559"/>
      <c r="Y71" s="211">
        <f t="shared" si="2"/>
        <v>43760</v>
      </c>
      <c r="Z71" s="12"/>
      <c r="AA71" s="12"/>
      <c r="AB71" s="66">
        <f t="shared" si="4"/>
        <v>0</v>
      </c>
      <c r="AC71" s="12"/>
      <c r="AD71" s="12"/>
      <c r="AE71" s="66">
        <f t="shared" si="5"/>
        <v>0</v>
      </c>
      <c r="AF71" s="12"/>
      <c r="AG71" s="12"/>
      <c r="AH71" s="66">
        <f t="shared" si="6"/>
        <v>0</v>
      </c>
      <c r="AI71" s="12"/>
      <c r="AJ71" s="12"/>
      <c r="AK71" s="66">
        <f t="shared" si="7"/>
        <v>0</v>
      </c>
      <c r="AL71" s="12"/>
      <c r="AM71" s="12"/>
      <c r="AN71" s="66">
        <f t="shared" si="8"/>
        <v>0</v>
      </c>
      <c r="AO71" s="12"/>
      <c r="AP71" s="12"/>
      <c r="AQ71" s="66">
        <f t="shared" si="9"/>
        <v>0</v>
      </c>
      <c r="AR71" s="12"/>
      <c r="AS71" s="12"/>
      <c r="AT71" s="66">
        <f t="shared" si="10"/>
        <v>0</v>
      </c>
      <c r="AU71" s="12"/>
      <c r="AV71" s="12"/>
      <c r="AW71" s="66">
        <f t="shared" si="11"/>
        <v>0</v>
      </c>
      <c r="AX71" s="12"/>
      <c r="AY71" s="12"/>
      <c r="AZ71" s="66">
        <f t="shared" si="12"/>
        <v>0</v>
      </c>
      <c r="BA71" s="12"/>
      <c r="BB71" s="12"/>
      <c r="BC71" s="66">
        <f t="shared" si="13"/>
        <v>0</v>
      </c>
      <c r="BD71" s="12"/>
      <c r="BE71" s="12"/>
      <c r="BF71" s="66">
        <f t="shared" si="14"/>
        <v>0</v>
      </c>
      <c r="BG71" s="12"/>
      <c r="BH71" s="12"/>
      <c r="BI71" s="280">
        <f t="shared" si="15"/>
        <v>0</v>
      </c>
      <c r="BJ71" s="282"/>
    </row>
    <row r="72" spans="23:62" ht="15" thickBot="1" x14ac:dyDescent="0.35">
      <c r="W72" s="84"/>
      <c r="X72" s="20"/>
      <c r="Y72" s="74" t="s">
        <v>85</v>
      </c>
      <c r="Z72" s="75">
        <f>SUM(Z36:Z71)</f>
        <v>0</v>
      </c>
      <c r="AA72" s="75">
        <f t="shared" ref="AA72:BI72" si="16">SUM(AA36:AA71)</f>
        <v>0</v>
      </c>
      <c r="AB72" s="88">
        <f t="shared" si="16"/>
        <v>0</v>
      </c>
      <c r="AC72" s="75">
        <f t="shared" si="16"/>
        <v>0</v>
      </c>
      <c r="AD72" s="75">
        <f t="shared" si="16"/>
        <v>0</v>
      </c>
      <c r="AE72" s="88">
        <f t="shared" si="16"/>
        <v>0</v>
      </c>
      <c r="AF72" s="75">
        <f t="shared" si="16"/>
        <v>0</v>
      </c>
      <c r="AG72" s="75">
        <f t="shared" si="16"/>
        <v>0</v>
      </c>
      <c r="AH72" s="88">
        <f t="shared" si="16"/>
        <v>0</v>
      </c>
      <c r="AI72" s="75">
        <f t="shared" si="16"/>
        <v>0</v>
      </c>
      <c r="AJ72" s="75">
        <f t="shared" si="16"/>
        <v>0</v>
      </c>
      <c r="AK72" s="88">
        <f t="shared" si="16"/>
        <v>0</v>
      </c>
      <c r="AL72" s="75">
        <f t="shared" si="16"/>
        <v>0</v>
      </c>
      <c r="AM72" s="75">
        <f t="shared" si="16"/>
        <v>0</v>
      </c>
      <c r="AN72" s="88">
        <f t="shared" si="16"/>
        <v>0</v>
      </c>
      <c r="AO72" s="75">
        <f t="shared" si="16"/>
        <v>0</v>
      </c>
      <c r="AP72" s="75">
        <f t="shared" si="16"/>
        <v>0</v>
      </c>
      <c r="AQ72" s="88">
        <f t="shared" si="16"/>
        <v>0</v>
      </c>
      <c r="AR72" s="75">
        <f t="shared" si="16"/>
        <v>0</v>
      </c>
      <c r="AS72" s="75">
        <f t="shared" si="16"/>
        <v>0</v>
      </c>
      <c r="AT72" s="88">
        <f t="shared" si="16"/>
        <v>0</v>
      </c>
      <c r="AU72" s="75">
        <f t="shared" si="16"/>
        <v>0</v>
      </c>
      <c r="AV72" s="75">
        <f t="shared" si="16"/>
        <v>0</v>
      </c>
      <c r="AW72" s="88">
        <f t="shared" si="16"/>
        <v>0</v>
      </c>
      <c r="AX72" s="75">
        <f t="shared" si="16"/>
        <v>0</v>
      </c>
      <c r="AY72" s="75">
        <f t="shared" si="16"/>
        <v>0</v>
      </c>
      <c r="AZ72" s="88">
        <f t="shared" si="16"/>
        <v>0</v>
      </c>
      <c r="BA72" s="75">
        <f t="shared" si="16"/>
        <v>0</v>
      </c>
      <c r="BB72" s="75">
        <f t="shared" si="16"/>
        <v>0</v>
      </c>
      <c r="BC72" s="88">
        <f t="shared" si="16"/>
        <v>0</v>
      </c>
      <c r="BD72" s="75">
        <f t="shared" si="16"/>
        <v>0</v>
      </c>
      <c r="BE72" s="75">
        <f t="shared" si="16"/>
        <v>0</v>
      </c>
      <c r="BF72" s="88">
        <f t="shared" si="16"/>
        <v>0</v>
      </c>
      <c r="BG72" s="75">
        <f t="shared" si="16"/>
        <v>0</v>
      </c>
      <c r="BH72" s="75">
        <f t="shared" si="16"/>
        <v>0</v>
      </c>
      <c r="BI72" s="281">
        <f t="shared" si="16"/>
        <v>0</v>
      </c>
      <c r="BJ72" s="282"/>
    </row>
    <row r="73" spans="23:62" x14ac:dyDescent="0.3">
      <c r="W73" s="84"/>
      <c r="X73" s="20"/>
      <c r="Y73" s="20"/>
      <c r="Z73" s="20"/>
      <c r="AA73" s="20"/>
      <c r="AB73" s="77"/>
      <c r="AC73" s="20"/>
      <c r="AD73" s="20"/>
      <c r="AE73" s="174"/>
      <c r="AF73" s="20"/>
      <c r="AG73" s="20"/>
      <c r="AH73" s="174"/>
      <c r="AI73" s="20"/>
      <c r="AJ73" s="20"/>
      <c r="AK73" s="174"/>
      <c r="AL73" s="20"/>
      <c r="AM73" s="20"/>
      <c r="AN73" s="174"/>
      <c r="AO73" s="20"/>
      <c r="AP73" s="20"/>
      <c r="AQ73" s="174"/>
      <c r="AR73" s="20"/>
      <c r="AS73" s="20"/>
      <c r="AT73" s="174"/>
      <c r="AU73" s="20"/>
      <c r="AV73" s="20"/>
      <c r="AW73" s="174"/>
      <c r="AX73" s="20"/>
      <c r="AY73" s="20"/>
      <c r="AZ73" s="174"/>
      <c r="BA73" s="20"/>
      <c r="BB73" s="20"/>
      <c r="BC73" s="174"/>
      <c r="BD73" s="20"/>
      <c r="BE73" s="20"/>
      <c r="BF73" s="174"/>
      <c r="BG73" s="20"/>
      <c r="BH73" s="20"/>
      <c r="BI73" s="174"/>
      <c r="BJ73" s="23"/>
    </row>
    <row r="74" spans="23:62" x14ac:dyDescent="0.3">
      <c r="W74" s="22"/>
      <c r="X74" s="20"/>
      <c r="Y74" s="20"/>
      <c r="Z74" s="20"/>
      <c r="AA74" s="20"/>
      <c r="AB74" s="77"/>
      <c r="AC74" s="20"/>
      <c r="AD74" s="20"/>
      <c r="AE74" s="174"/>
      <c r="AF74" s="20"/>
      <c r="AG74" s="20"/>
      <c r="AH74" s="174"/>
      <c r="AI74" s="20"/>
      <c r="AJ74" s="20"/>
      <c r="AK74" s="174"/>
      <c r="AL74" s="20"/>
      <c r="AM74" s="20"/>
      <c r="AN74" s="174"/>
      <c r="AO74" s="20"/>
      <c r="AP74" s="20"/>
      <c r="AQ74" s="174"/>
      <c r="AR74" s="20"/>
      <c r="AS74" s="20"/>
      <c r="AT74" s="174"/>
      <c r="AU74" s="20"/>
      <c r="AV74" s="20"/>
      <c r="AW74" s="174"/>
      <c r="AX74" s="20"/>
      <c r="AY74" s="20"/>
      <c r="AZ74" s="174"/>
      <c r="BA74" s="20"/>
      <c r="BB74" s="20"/>
      <c r="BC74" s="174"/>
      <c r="BD74" s="20"/>
      <c r="BE74" s="20"/>
      <c r="BF74" s="174"/>
      <c r="BG74" s="20"/>
      <c r="BH74" s="20"/>
      <c r="BI74" s="174"/>
      <c r="BJ74" s="23"/>
    </row>
    <row r="75" spans="23:62" x14ac:dyDescent="0.3">
      <c r="W75" s="90"/>
      <c r="X75" s="48"/>
      <c r="Y75" s="48"/>
      <c r="Z75" s="617" t="s">
        <v>270</v>
      </c>
      <c r="AA75" s="617"/>
      <c r="AB75" s="617"/>
      <c r="AC75" s="617"/>
      <c r="AD75" s="617"/>
      <c r="AE75" s="617"/>
      <c r="AF75" s="617"/>
      <c r="AG75" s="617"/>
      <c r="AH75" s="617"/>
      <c r="AI75" s="617"/>
      <c r="AJ75" s="617"/>
      <c r="AK75" s="617"/>
      <c r="AL75" s="617"/>
      <c r="AM75" s="617"/>
      <c r="AN75" s="617"/>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282"/>
    </row>
    <row r="76" spans="23:62" x14ac:dyDescent="0.3">
      <c r="W76" s="22"/>
      <c r="X76" s="548" t="s">
        <v>167</v>
      </c>
      <c r="Y76" s="627"/>
      <c r="Z76" s="619" t="s">
        <v>82</v>
      </c>
      <c r="AA76" s="619"/>
      <c r="AB76" s="619"/>
      <c r="AC76" s="619"/>
      <c r="AD76" s="619"/>
      <c r="AE76" s="619"/>
      <c r="AF76" s="619"/>
      <c r="AG76" s="619"/>
      <c r="AH76" s="619"/>
      <c r="AI76" s="619"/>
      <c r="AJ76" s="619"/>
      <c r="AK76" s="619"/>
      <c r="AL76" s="619"/>
      <c r="AM76" s="619"/>
      <c r="AN76" s="619"/>
      <c r="AO76" s="619"/>
      <c r="AP76" s="619"/>
      <c r="AQ76" s="619"/>
      <c r="AR76" s="619"/>
      <c r="AS76" s="619"/>
      <c r="AT76" s="619"/>
      <c r="AU76" s="619"/>
      <c r="AV76" s="619"/>
      <c r="AW76" s="619"/>
      <c r="AX76" s="619"/>
      <c r="AY76" s="619"/>
      <c r="AZ76" s="619"/>
      <c r="BA76" s="619"/>
      <c r="BB76" s="619"/>
      <c r="BC76" s="619"/>
      <c r="BD76" s="619"/>
      <c r="BE76" s="619"/>
      <c r="BF76" s="619"/>
      <c r="BG76" s="619"/>
      <c r="BH76" s="619"/>
      <c r="BI76" s="620"/>
      <c r="BJ76" s="282"/>
    </row>
    <row r="77" spans="23:62" x14ac:dyDescent="0.3">
      <c r="W77" s="22"/>
      <c r="X77" s="550"/>
      <c r="Y77" s="628"/>
      <c r="Z77" s="546">
        <v>42644</v>
      </c>
      <c r="AA77" s="546"/>
      <c r="AB77" s="546"/>
      <c r="AC77" s="546">
        <v>42675</v>
      </c>
      <c r="AD77" s="546"/>
      <c r="AE77" s="546"/>
      <c r="AF77" s="546">
        <v>42705</v>
      </c>
      <c r="AG77" s="546"/>
      <c r="AH77" s="546"/>
      <c r="AI77" s="546">
        <v>42736</v>
      </c>
      <c r="AJ77" s="546"/>
      <c r="AK77" s="546"/>
      <c r="AL77" s="546">
        <v>42767</v>
      </c>
      <c r="AM77" s="546"/>
      <c r="AN77" s="546"/>
      <c r="AO77" s="546">
        <v>42795</v>
      </c>
      <c r="AP77" s="546"/>
      <c r="AQ77" s="546"/>
      <c r="AR77" s="546">
        <v>42826</v>
      </c>
      <c r="AS77" s="546"/>
      <c r="AT77" s="546"/>
      <c r="AU77" s="546">
        <v>42856</v>
      </c>
      <c r="AV77" s="546"/>
      <c r="AW77" s="546"/>
      <c r="AX77" s="546">
        <v>42887</v>
      </c>
      <c r="AY77" s="546"/>
      <c r="AZ77" s="546"/>
      <c r="BA77" s="546">
        <v>42917</v>
      </c>
      <c r="BB77" s="546"/>
      <c r="BC77" s="546"/>
      <c r="BD77" s="546">
        <v>42948</v>
      </c>
      <c r="BE77" s="546"/>
      <c r="BF77" s="546"/>
      <c r="BG77" s="546">
        <v>42979</v>
      </c>
      <c r="BH77" s="546"/>
      <c r="BI77" s="556"/>
      <c r="BJ77" s="282"/>
    </row>
    <row r="78" spans="23:62" ht="43.2" x14ac:dyDescent="0.3">
      <c r="W78" s="22"/>
      <c r="X78" s="552"/>
      <c r="Y78" s="629"/>
      <c r="Z78" s="52" t="s">
        <v>228</v>
      </c>
      <c r="AA78" s="52" t="s">
        <v>229</v>
      </c>
      <c r="AB78" s="53" t="s">
        <v>166</v>
      </c>
      <c r="AC78" s="52" t="s">
        <v>228</v>
      </c>
      <c r="AD78" s="52" t="s">
        <v>229</v>
      </c>
      <c r="AE78" s="53" t="s">
        <v>166</v>
      </c>
      <c r="AF78" s="52" t="s">
        <v>228</v>
      </c>
      <c r="AG78" s="52" t="s">
        <v>229</v>
      </c>
      <c r="AH78" s="53" t="s">
        <v>166</v>
      </c>
      <c r="AI78" s="52" t="s">
        <v>228</v>
      </c>
      <c r="AJ78" s="52" t="s">
        <v>229</v>
      </c>
      <c r="AK78" s="53" t="s">
        <v>166</v>
      </c>
      <c r="AL78" s="52" t="s">
        <v>228</v>
      </c>
      <c r="AM78" s="52" t="s">
        <v>229</v>
      </c>
      <c r="AN78" s="53" t="s">
        <v>166</v>
      </c>
      <c r="AO78" s="52" t="s">
        <v>228</v>
      </c>
      <c r="AP78" s="52" t="s">
        <v>229</v>
      </c>
      <c r="AQ78" s="53" t="s">
        <v>166</v>
      </c>
      <c r="AR78" s="52" t="s">
        <v>228</v>
      </c>
      <c r="AS78" s="52" t="s">
        <v>229</v>
      </c>
      <c r="AT78" s="53" t="s">
        <v>166</v>
      </c>
      <c r="AU78" s="52" t="s">
        <v>228</v>
      </c>
      <c r="AV78" s="52" t="s">
        <v>229</v>
      </c>
      <c r="AW78" s="53" t="s">
        <v>166</v>
      </c>
      <c r="AX78" s="52" t="s">
        <v>228</v>
      </c>
      <c r="AY78" s="52" t="s">
        <v>229</v>
      </c>
      <c r="AZ78" s="53" t="s">
        <v>166</v>
      </c>
      <c r="BA78" s="52" t="s">
        <v>228</v>
      </c>
      <c r="BB78" s="52" t="s">
        <v>229</v>
      </c>
      <c r="BC78" s="53" t="s">
        <v>166</v>
      </c>
      <c r="BD78" s="52" t="s">
        <v>228</v>
      </c>
      <c r="BE78" s="52" t="s">
        <v>229</v>
      </c>
      <c r="BF78" s="53" t="s">
        <v>166</v>
      </c>
      <c r="BG78" s="52" t="s">
        <v>228</v>
      </c>
      <c r="BH78" s="52" t="s">
        <v>229</v>
      </c>
      <c r="BI78" s="53" t="s">
        <v>166</v>
      </c>
      <c r="BJ78" s="23"/>
    </row>
    <row r="79" spans="23:62" ht="15" customHeight="1" x14ac:dyDescent="0.3">
      <c r="W79" s="22"/>
      <c r="X79" s="559" t="s">
        <v>83</v>
      </c>
      <c r="Y79" s="211">
        <v>42675</v>
      </c>
      <c r="Z79" s="626"/>
      <c r="AA79" s="626"/>
      <c r="AB79" s="425"/>
      <c r="AC79" s="59"/>
      <c r="AD79" s="59"/>
      <c r="AE79" s="425"/>
      <c r="AF79" s="59"/>
      <c r="AG79" s="59"/>
      <c r="AH79" s="188"/>
      <c r="AI79" s="59"/>
      <c r="AJ79" s="59"/>
      <c r="AK79" s="188"/>
      <c r="AL79" s="59"/>
      <c r="AM79" s="59"/>
      <c r="AN79" s="188"/>
      <c r="AO79" s="59"/>
      <c r="AP79" s="59"/>
      <c r="AQ79" s="188"/>
      <c r="AR79" s="59"/>
      <c r="AS79" s="59"/>
      <c r="AT79" s="188"/>
      <c r="AU79" s="59"/>
      <c r="AV79" s="59"/>
      <c r="AW79" s="188"/>
      <c r="AX79" s="59"/>
      <c r="AY79" s="59"/>
      <c r="AZ79" s="188"/>
      <c r="BA79" s="59"/>
      <c r="BB79" s="59"/>
      <c r="BC79" s="188"/>
      <c r="BD79" s="59"/>
      <c r="BE79" s="59"/>
      <c r="BF79" s="188"/>
      <c r="BG79" s="59"/>
      <c r="BH79" s="59"/>
      <c r="BI79" s="188"/>
      <c r="BJ79" s="23"/>
    </row>
    <row r="80" spans="23:62" x14ac:dyDescent="0.3">
      <c r="W80" s="22"/>
      <c r="X80" s="559"/>
      <c r="Y80" s="211">
        <f>Y79+31</f>
        <v>42706</v>
      </c>
      <c r="Z80" s="630"/>
      <c r="AA80" s="630"/>
      <c r="AB80" s="425"/>
      <c r="AC80" s="626"/>
      <c r="AD80" s="626"/>
      <c r="AE80" s="427"/>
      <c r="AF80" s="59"/>
      <c r="AG80" s="59"/>
      <c r="AH80" s="188"/>
      <c r="AI80" s="59"/>
      <c r="AJ80" s="59"/>
      <c r="AK80" s="188"/>
      <c r="AL80" s="59"/>
      <c r="AM80" s="59"/>
      <c r="AN80" s="188"/>
      <c r="AO80" s="59"/>
      <c r="AP80" s="59"/>
      <c r="AQ80" s="188"/>
      <c r="AR80" s="59"/>
      <c r="AS80" s="59"/>
      <c r="AT80" s="188"/>
      <c r="AU80" s="59"/>
      <c r="AV80" s="59"/>
      <c r="AW80" s="188"/>
      <c r="AX80" s="59"/>
      <c r="AY80" s="59"/>
      <c r="AZ80" s="188"/>
      <c r="BA80" s="59"/>
      <c r="BB80" s="59"/>
      <c r="BC80" s="188"/>
      <c r="BD80" s="59"/>
      <c r="BE80" s="59"/>
      <c r="BF80" s="188"/>
      <c r="BG80" s="59"/>
      <c r="BH80" s="59"/>
      <c r="BI80" s="188"/>
      <c r="BJ80" s="23"/>
    </row>
    <row r="81" spans="23:62" x14ac:dyDescent="0.3">
      <c r="W81" s="22"/>
      <c r="X81" s="559"/>
      <c r="Y81" s="211">
        <f t="shared" ref="Y81:Y114" si="17">Y80+31</f>
        <v>42737</v>
      </c>
      <c r="Z81" s="630"/>
      <c r="AA81" s="630"/>
      <c r="AB81" s="425"/>
      <c r="AC81" s="630"/>
      <c r="AD81" s="630"/>
      <c r="AE81" s="427"/>
      <c r="AF81" s="626"/>
      <c r="AG81" s="626"/>
      <c r="AH81" s="425"/>
      <c r="AI81" s="59"/>
      <c r="AJ81" s="59"/>
      <c r="AK81" s="188"/>
      <c r="AL81" s="59"/>
      <c r="AM81" s="59"/>
      <c r="AN81" s="188"/>
      <c r="AO81" s="59"/>
      <c r="AP81" s="59"/>
      <c r="AQ81" s="188"/>
      <c r="AR81" s="59"/>
      <c r="AS81" s="59"/>
      <c r="AT81" s="188"/>
      <c r="AU81" s="59"/>
      <c r="AV81" s="59"/>
      <c r="AW81" s="188"/>
      <c r="AX81" s="59"/>
      <c r="AY81" s="59"/>
      <c r="AZ81" s="188"/>
      <c r="BA81" s="59"/>
      <c r="BB81" s="59"/>
      <c r="BC81" s="188"/>
      <c r="BD81" s="59"/>
      <c r="BE81" s="59"/>
      <c r="BF81" s="188"/>
      <c r="BG81" s="59"/>
      <c r="BH81" s="59"/>
      <c r="BI81" s="188"/>
      <c r="BJ81" s="23"/>
    </row>
    <row r="82" spans="23:62" x14ac:dyDescent="0.3">
      <c r="W82" s="22"/>
      <c r="X82" s="559"/>
      <c r="Y82" s="211">
        <f t="shared" si="17"/>
        <v>42768</v>
      </c>
      <c r="Z82" s="630"/>
      <c r="AA82" s="630"/>
      <c r="AB82" s="425"/>
      <c r="AC82" s="630"/>
      <c r="AD82" s="630"/>
      <c r="AE82" s="427"/>
      <c r="AF82" s="630"/>
      <c r="AG82" s="630"/>
      <c r="AH82" s="425"/>
      <c r="AI82" s="626"/>
      <c r="AJ82" s="626"/>
      <c r="AK82" s="425"/>
      <c r="AL82" s="59"/>
      <c r="AM82" s="59"/>
      <c r="AN82" s="188"/>
      <c r="AO82" s="59"/>
      <c r="AP82" s="59"/>
      <c r="AQ82" s="188"/>
      <c r="AR82" s="59"/>
      <c r="AS82" s="59"/>
      <c r="AT82" s="188"/>
      <c r="AU82" s="59"/>
      <c r="AV82" s="59"/>
      <c r="AW82" s="188"/>
      <c r="AX82" s="59"/>
      <c r="AY82" s="59"/>
      <c r="AZ82" s="188"/>
      <c r="BA82" s="59"/>
      <c r="BB82" s="59"/>
      <c r="BC82" s="188"/>
      <c r="BD82" s="59"/>
      <c r="BE82" s="59"/>
      <c r="BF82" s="188"/>
      <c r="BG82" s="59"/>
      <c r="BH82" s="59"/>
      <c r="BI82" s="188"/>
      <c r="BJ82" s="23"/>
    </row>
    <row r="83" spans="23:62" x14ac:dyDescent="0.3">
      <c r="W83" s="22"/>
      <c r="X83" s="559"/>
      <c r="Y83" s="211">
        <f t="shared" si="17"/>
        <v>42799</v>
      </c>
      <c r="Z83" s="630"/>
      <c r="AA83" s="630"/>
      <c r="AB83" s="425"/>
      <c r="AC83" s="630"/>
      <c r="AD83" s="630"/>
      <c r="AE83" s="427"/>
      <c r="AF83" s="630"/>
      <c r="AG83" s="630"/>
      <c r="AH83" s="425"/>
      <c r="AI83" s="630"/>
      <c r="AJ83" s="626"/>
      <c r="AK83" s="425"/>
      <c r="AL83" s="626"/>
      <c r="AM83" s="626"/>
      <c r="AN83" s="434"/>
      <c r="AO83" s="59"/>
      <c r="AP83" s="59"/>
      <c r="AQ83" s="188"/>
      <c r="AR83" s="59"/>
      <c r="AS83" s="59"/>
      <c r="AT83" s="188"/>
      <c r="AU83" s="59"/>
      <c r="AV83" s="59"/>
      <c r="AW83" s="188"/>
      <c r="AX83" s="59"/>
      <c r="AY83" s="59"/>
      <c r="AZ83" s="188"/>
      <c r="BA83" s="59"/>
      <c r="BB83" s="59"/>
      <c r="BC83" s="188"/>
      <c r="BD83" s="59"/>
      <c r="BE83" s="59"/>
      <c r="BF83" s="188"/>
      <c r="BG83" s="59"/>
      <c r="BH83" s="59"/>
      <c r="BI83" s="188"/>
      <c r="BJ83" s="23"/>
    </row>
    <row r="84" spans="23:62" x14ac:dyDescent="0.3">
      <c r="W84" s="22"/>
      <c r="X84" s="559"/>
      <c r="Y84" s="211">
        <f t="shared" si="17"/>
        <v>42830</v>
      </c>
      <c r="Z84" s="630"/>
      <c r="AA84" s="630"/>
      <c r="AB84" s="425"/>
      <c r="AC84" s="630"/>
      <c r="AD84" s="630"/>
      <c r="AE84" s="427"/>
      <c r="AF84" s="630"/>
      <c r="AG84" s="630"/>
      <c r="AH84" s="425"/>
      <c r="AI84" s="630"/>
      <c r="AJ84" s="626"/>
      <c r="AK84" s="425"/>
      <c r="AL84" s="630"/>
      <c r="AM84" s="630"/>
      <c r="AN84" s="332"/>
      <c r="AO84" s="626"/>
      <c r="AP84" s="626"/>
      <c r="AQ84" s="434"/>
      <c r="AR84" s="59"/>
      <c r="AS84" s="59"/>
      <c r="AT84" s="188"/>
      <c r="AU84" s="59"/>
      <c r="AV84" s="59"/>
      <c r="AW84" s="188"/>
      <c r="AX84" s="59"/>
      <c r="AY84" s="59"/>
      <c r="AZ84" s="188"/>
      <c r="BA84" s="59"/>
      <c r="BB84" s="59"/>
      <c r="BC84" s="188"/>
      <c r="BD84" s="59"/>
      <c r="BE84" s="59"/>
      <c r="BF84" s="188"/>
      <c r="BG84" s="59"/>
      <c r="BH84" s="59"/>
      <c r="BI84" s="188"/>
      <c r="BJ84" s="23"/>
    </row>
    <row r="85" spans="23:62" x14ac:dyDescent="0.3">
      <c r="W85" s="22"/>
      <c r="X85" s="559"/>
      <c r="Y85" s="211">
        <f t="shared" si="17"/>
        <v>42861</v>
      </c>
      <c r="Z85" s="630"/>
      <c r="AA85" s="630"/>
      <c r="AB85" s="425"/>
      <c r="AC85" s="630"/>
      <c r="AD85" s="630"/>
      <c r="AE85" s="427"/>
      <c r="AF85" s="630"/>
      <c r="AG85" s="630"/>
      <c r="AH85" s="425"/>
      <c r="AI85" s="630"/>
      <c r="AJ85" s="626"/>
      <c r="AK85" s="425"/>
      <c r="AL85" s="630"/>
      <c r="AM85" s="630"/>
      <c r="AN85" s="332"/>
      <c r="AO85" s="630"/>
      <c r="AP85" s="630"/>
      <c r="AQ85" s="332"/>
      <c r="AR85" s="626"/>
      <c r="AS85" s="626"/>
      <c r="AT85" s="335"/>
      <c r="AU85" s="59"/>
      <c r="AV85" s="59"/>
      <c r="AW85" s="188"/>
      <c r="AX85" s="59"/>
      <c r="AY85" s="59"/>
      <c r="AZ85" s="188"/>
      <c r="BA85" s="59"/>
      <c r="BB85" s="59"/>
      <c r="BC85" s="188"/>
      <c r="BD85" s="59"/>
      <c r="BE85" s="59"/>
      <c r="BF85" s="188"/>
      <c r="BG85" s="59"/>
      <c r="BH85" s="59"/>
      <c r="BI85" s="188"/>
      <c r="BJ85" s="23"/>
    </row>
    <row r="86" spans="23:62" x14ac:dyDescent="0.3">
      <c r="W86" s="22"/>
      <c r="X86" s="559"/>
      <c r="Y86" s="211">
        <f t="shared" si="17"/>
        <v>42892</v>
      </c>
      <c r="Z86" s="630"/>
      <c r="AA86" s="630"/>
      <c r="AB86" s="425"/>
      <c r="AC86" s="630"/>
      <c r="AD86" s="630"/>
      <c r="AE86" s="427"/>
      <c r="AF86" s="630"/>
      <c r="AG86" s="630"/>
      <c r="AH86" s="425"/>
      <c r="AI86" s="630"/>
      <c r="AJ86" s="626"/>
      <c r="AK86" s="425"/>
      <c r="AL86" s="630"/>
      <c r="AM86" s="630"/>
      <c r="AN86" s="332"/>
      <c r="AO86" s="630"/>
      <c r="AP86" s="630"/>
      <c r="AQ86" s="332"/>
      <c r="AR86" s="630"/>
      <c r="AS86" s="630"/>
      <c r="AT86" s="335"/>
      <c r="AU86" s="626"/>
      <c r="AV86" s="626"/>
      <c r="AW86" s="335"/>
      <c r="AX86" s="59"/>
      <c r="AY86" s="59"/>
      <c r="AZ86" s="188"/>
      <c r="BA86" s="59"/>
      <c r="BB86" s="59"/>
      <c r="BC86" s="188"/>
      <c r="BD86" s="59"/>
      <c r="BE86" s="59"/>
      <c r="BF86" s="188"/>
      <c r="BG86" s="59"/>
      <c r="BH86" s="59"/>
      <c r="BI86" s="188"/>
      <c r="BJ86" s="23"/>
    </row>
    <row r="87" spans="23:62" x14ac:dyDescent="0.3">
      <c r="W87" s="22"/>
      <c r="X87" s="559"/>
      <c r="Y87" s="211">
        <f t="shared" si="17"/>
        <v>42923</v>
      </c>
      <c r="Z87" s="13"/>
      <c r="AA87" s="13"/>
      <c r="AB87" s="66">
        <f>(Z87-AA87)*0.1</f>
        <v>0</v>
      </c>
      <c r="AC87" s="630"/>
      <c r="AD87" s="630"/>
      <c r="AE87" s="427"/>
      <c r="AF87" s="630"/>
      <c r="AG87" s="630"/>
      <c r="AH87" s="425"/>
      <c r="AI87" s="630"/>
      <c r="AJ87" s="626"/>
      <c r="AK87" s="425"/>
      <c r="AL87" s="630"/>
      <c r="AM87" s="630"/>
      <c r="AN87" s="332"/>
      <c r="AO87" s="630"/>
      <c r="AP87" s="630"/>
      <c r="AQ87" s="332"/>
      <c r="AR87" s="630"/>
      <c r="AS87" s="630"/>
      <c r="AT87" s="335"/>
      <c r="AU87" s="630"/>
      <c r="AV87" s="630"/>
      <c r="AW87" s="335"/>
      <c r="AX87" s="626"/>
      <c r="AY87" s="626"/>
      <c r="AZ87" s="335"/>
      <c r="BA87" s="59"/>
      <c r="BB87" s="59"/>
      <c r="BC87" s="188"/>
      <c r="BD87" s="59"/>
      <c r="BE87" s="59"/>
      <c r="BF87" s="188"/>
      <c r="BG87" s="59"/>
      <c r="BH87" s="59"/>
      <c r="BI87" s="188"/>
      <c r="BJ87" s="23"/>
    </row>
    <row r="88" spans="23:62" x14ac:dyDescent="0.3">
      <c r="W88" s="22"/>
      <c r="X88" s="559"/>
      <c r="Y88" s="211">
        <f t="shared" si="17"/>
        <v>42954</v>
      </c>
      <c r="Z88" s="13"/>
      <c r="AA88" s="13"/>
      <c r="AB88" s="66">
        <f>(Z88-AA88)*0.2</f>
        <v>0</v>
      </c>
      <c r="AC88" s="14"/>
      <c r="AD88" s="14"/>
      <c r="AE88" s="66">
        <f>(AC88-AD88)*0.1</f>
        <v>0</v>
      </c>
      <c r="AF88" s="630"/>
      <c r="AG88" s="630"/>
      <c r="AH88" s="425"/>
      <c r="AI88" s="630"/>
      <c r="AJ88" s="626"/>
      <c r="AK88" s="425"/>
      <c r="AL88" s="630"/>
      <c r="AM88" s="630"/>
      <c r="AN88" s="332"/>
      <c r="AO88" s="630"/>
      <c r="AP88" s="630"/>
      <c r="AQ88" s="332"/>
      <c r="AR88" s="630"/>
      <c r="AS88" s="630"/>
      <c r="AT88" s="335"/>
      <c r="AU88" s="630"/>
      <c r="AV88" s="630"/>
      <c r="AW88" s="335"/>
      <c r="AX88" s="630"/>
      <c r="AY88" s="630"/>
      <c r="AZ88" s="335"/>
      <c r="BA88" s="626"/>
      <c r="BB88" s="626"/>
      <c r="BC88" s="335"/>
      <c r="BD88" s="59"/>
      <c r="BE88" s="59"/>
      <c r="BF88" s="188"/>
      <c r="BG88" s="59"/>
      <c r="BH88" s="59"/>
      <c r="BI88" s="188"/>
      <c r="BJ88" s="23"/>
    </row>
    <row r="89" spans="23:62" x14ac:dyDescent="0.3">
      <c r="W89" s="22"/>
      <c r="X89" s="559"/>
      <c r="Y89" s="211">
        <f t="shared" si="17"/>
        <v>42985</v>
      </c>
      <c r="Z89" s="13"/>
      <c r="AA89" s="13"/>
      <c r="AB89" s="66">
        <f>(Z89-AA89)*0.3</f>
        <v>0</v>
      </c>
      <c r="AC89" s="14"/>
      <c r="AD89" s="14"/>
      <c r="AE89" s="66">
        <f>(AC89-AD89)*0.2</f>
        <v>0</v>
      </c>
      <c r="AF89" s="14"/>
      <c r="AG89" s="14"/>
      <c r="AH89" s="66">
        <f>(AF89-AG89)*0.1</f>
        <v>0</v>
      </c>
      <c r="AI89" s="630"/>
      <c r="AJ89" s="626"/>
      <c r="AK89" s="425"/>
      <c r="AL89" s="630"/>
      <c r="AM89" s="630"/>
      <c r="AN89" s="332"/>
      <c r="AO89" s="630"/>
      <c r="AP89" s="630"/>
      <c r="AQ89" s="332"/>
      <c r="AR89" s="630"/>
      <c r="AS89" s="630"/>
      <c r="AT89" s="335"/>
      <c r="AU89" s="630"/>
      <c r="AV89" s="630"/>
      <c r="AW89" s="335"/>
      <c r="AX89" s="630"/>
      <c r="AY89" s="630"/>
      <c r="AZ89" s="335"/>
      <c r="BA89" s="630"/>
      <c r="BB89" s="630"/>
      <c r="BC89" s="335"/>
      <c r="BD89" s="626"/>
      <c r="BE89" s="626"/>
      <c r="BF89" s="335"/>
      <c r="BG89" s="59"/>
      <c r="BH89" s="59"/>
      <c r="BI89" s="188"/>
      <c r="BJ89" s="23"/>
    </row>
    <row r="90" spans="23:62" x14ac:dyDescent="0.3">
      <c r="W90" s="22"/>
      <c r="X90" s="559"/>
      <c r="Y90" s="211">
        <f t="shared" si="17"/>
        <v>43016</v>
      </c>
      <c r="Z90" s="13"/>
      <c r="AA90" s="13"/>
      <c r="AB90" s="66">
        <f>(Z90-AA90)*0.4</f>
        <v>0</v>
      </c>
      <c r="AC90" s="14"/>
      <c r="AD90" s="14"/>
      <c r="AE90" s="66">
        <f>(AC90-AD90)*0.3</f>
        <v>0</v>
      </c>
      <c r="AF90" s="14"/>
      <c r="AG90" s="14"/>
      <c r="AH90" s="66">
        <f>(AF90-AG90)*0.2</f>
        <v>0</v>
      </c>
      <c r="AI90" s="14"/>
      <c r="AJ90" s="14"/>
      <c r="AK90" s="66">
        <f>(AI90-AJ90)*0.1</f>
        <v>0</v>
      </c>
      <c r="AL90" s="630"/>
      <c r="AM90" s="630"/>
      <c r="AN90" s="332"/>
      <c r="AO90" s="630"/>
      <c r="AP90" s="630"/>
      <c r="AQ90" s="332"/>
      <c r="AR90" s="630"/>
      <c r="AS90" s="630"/>
      <c r="AT90" s="335"/>
      <c r="AU90" s="630"/>
      <c r="AV90" s="630"/>
      <c r="AW90" s="335"/>
      <c r="AX90" s="630"/>
      <c r="AY90" s="630"/>
      <c r="AZ90" s="335"/>
      <c r="BA90" s="630"/>
      <c r="BB90" s="630"/>
      <c r="BC90" s="335"/>
      <c r="BD90" s="630"/>
      <c r="BE90" s="630"/>
      <c r="BF90" s="335"/>
      <c r="BG90" s="626"/>
      <c r="BH90" s="626"/>
      <c r="BI90" s="335"/>
      <c r="BJ90" s="23"/>
    </row>
    <row r="91" spans="23:62" x14ac:dyDescent="0.3">
      <c r="W91" s="22"/>
      <c r="X91" s="559"/>
      <c r="Y91" s="211">
        <f t="shared" si="17"/>
        <v>43047</v>
      </c>
      <c r="Z91" s="13"/>
      <c r="AA91" s="13"/>
      <c r="AB91" s="66">
        <f t="shared" ref="AB91:AB114" si="18">(Z91-AA91)*0.5</f>
        <v>0</v>
      </c>
      <c r="AC91" s="13"/>
      <c r="AD91" s="13"/>
      <c r="AE91" s="66">
        <f>(AC91-AD91)*0.4</f>
        <v>0</v>
      </c>
      <c r="AF91" s="13"/>
      <c r="AG91" s="13"/>
      <c r="AH91" s="66">
        <f>(AF91-AG91)*0.3</f>
        <v>0</v>
      </c>
      <c r="AI91" s="14"/>
      <c r="AJ91" s="14"/>
      <c r="AK91" s="66">
        <f>(AI91-AJ91)*0.2</f>
        <v>0</v>
      </c>
      <c r="AL91" s="14"/>
      <c r="AM91" s="14"/>
      <c r="AN91" s="66">
        <f>(AL91-AM91)*0.1</f>
        <v>0</v>
      </c>
      <c r="AO91" s="630"/>
      <c r="AP91" s="630"/>
      <c r="AQ91" s="276"/>
      <c r="AR91" s="630"/>
      <c r="AS91" s="630"/>
      <c r="AT91" s="276"/>
      <c r="AU91" s="630"/>
      <c r="AV91" s="630"/>
      <c r="AW91" s="276"/>
      <c r="AX91" s="630"/>
      <c r="AY91" s="630"/>
      <c r="AZ91" s="276"/>
      <c r="BA91" s="630"/>
      <c r="BB91" s="630"/>
      <c r="BC91" s="276"/>
      <c r="BD91" s="630"/>
      <c r="BE91" s="630"/>
      <c r="BF91" s="276"/>
      <c r="BG91" s="630"/>
      <c r="BH91" s="626"/>
      <c r="BI91" s="277"/>
      <c r="BJ91" s="23"/>
    </row>
    <row r="92" spans="23:62" ht="15" customHeight="1" x14ac:dyDescent="0.3">
      <c r="W92" s="22"/>
      <c r="X92" s="559"/>
      <c r="Y92" s="211">
        <f t="shared" si="17"/>
        <v>43078</v>
      </c>
      <c r="Z92" s="12"/>
      <c r="AA92" s="12"/>
      <c r="AB92" s="66">
        <f t="shared" si="18"/>
        <v>0</v>
      </c>
      <c r="AC92" s="13"/>
      <c r="AD92" s="13"/>
      <c r="AE92" s="66">
        <f>(AC92-AD92)*0.5</f>
        <v>0</v>
      </c>
      <c r="AF92" s="13"/>
      <c r="AG92" s="13"/>
      <c r="AH92" s="66">
        <f>(AF92-AG92)*0.4</f>
        <v>0</v>
      </c>
      <c r="AI92" s="14"/>
      <c r="AJ92" s="14"/>
      <c r="AK92" s="66">
        <f>(AI92-AJ92)*0.3</f>
        <v>0</v>
      </c>
      <c r="AL92" s="14"/>
      <c r="AM92" s="14"/>
      <c r="AN92" s="66">
        <f>(AL92-AM92)*0.2</f>
        <v>0</v>
      </c>
      <c r="AO92" s="14"/>
      <c r="AP92" s="14"/>
      <c r="AQ92" s="66">
        <f>(AO92-AP92)*0.1</f>
        <v>0</v>
      </c>
      <c r="AR92" s="630"/>
      <c r="AS92" s="630"/>
      <c r="AT92" s="278"/>
      <c r="AU92" s="630"/>
      <c r="AV92" s="630"/>
      <c r="AW92" s="278"/>
      <c r="AX92" s="630"/>
      <c r="AY92" s="630"/>
      <c r="AZ92" s="278"/>
      <c r="BA92" s="630"/>
      <c r="BB92" s="630"/>
      <c r="BC92" s="278"/>
      <c r="BD92" s="630"/>
      <c r="BE92" s="630"/>
      <c r="BF92" s="278"/>
      <c r="BG92" s="630"/>
      <c r="BH92" s="626"/>
      <c r="BI92" s="278"/>
      <c r="BJ92" s="23"/>
    </row>
    <row r="93" spans="23:62" x14ac:dyDescent="0.3">
      <c r="W93" s="22"/>
      <c r="X93" s="559"/>
      <c r="Y93" s="211">
        <f t="shared" si="17"/>
        <v>43109</v>
      </c>
      <c r="Z93" s="12"/>
      <c r="AA93" s="12"/>
      <c r="AB93" s="66">
        <f t="shared" si="18"/>
        <v>0</v>
      </c>
      <c r="AC93" s="12"/>
      <c r="AD93" s="12"/>
      <c r="AE93" s="66">
        <f t="shared" ref="AE93:AE114" si="19">(AC93-AD93)*0.5</f>
        <v>0</v>
      </c>
      <c r="AF93" s="13"/>
      <c r="AG93" s="13"/>
      <c r="AH93" s="66">
        <f>(AF93-AG93)*0.5</f>
        <v>0</v>
      </c>
      <c r="AI93" s="14"/>
      <c r="AJ93" s="14"/>
      <c r="AK93" s="66">
        <f>(AI93-AJ93)*0.4</f>
        <v>0</v>
      </c>
      <c r="AL93" s="14"/>
      <c r="AM93" s="14"/>
      <c r="AN93" s="66">
        <f>(AL93-AM93)*0.3</f>
        <v>0</v>
      </c>
      <c r="AO93" s="14"/>
      <c r="AP93" s="14"/>
      <c r="AQ93" s="66">
        <f>(AO93-AP93)*0.2</f>
        <v>0</v>
      </c>
      <c r="AR93" s="14"/>
      <c r="AS93" s="14"/>
      <c r="AT93" s="66">
        <f>(AR93-AS93)*0.1</f>
        <v>0</v>
      </c>
      <c r="AU93" s="630"/>
      <c r="AV93" s="630"/>
      <c r="AW93" s="278"/>
      <c r="AX93" s="630"/>
      <c r="AY93" s="630"/>
      <c r="AZ93" s="278"/>
      <c r="BA93" s="630"/>
      <c r="BB93" s="630"/>
      <c r="BC93" s="278"/>
      <c r="BD93" s="630"/>
      <c r="BE93" s="630"/>
      <c r="BF93" s="278"/>
      <c r="BG93" s="630"/>
      <c r="BH93" s="626"/>
      <c r="BI93" s="278"/>
      <c r="BJ93" s="23"/>
    </row>
    <row r="94" spans="23:62" x14ac:dyDescent="0.3">
      <c r="W94" s="22"/>
      <c r="X94" s="559"/>
      <c r="Y94" s="211">
        <f t="shared" si="17"/>
        <v>43140</v>
      </c>
      <c r="Z94" s="12"/>
      <c r="AA94" s="12"/>
      <c r="AB94" s="66">
        <f t="shared" si="18"/>
        <v>0</v>
      </c>
      <c r="AC94" s="12"/>
      <c r="AD94" s="12"/>
      <c r="AE94" s="66">
        <f t="shared" si="19"/>
        <v>0</v>
      </c>
      <c r="AF94" s="12"/>
      <c r="AG94" s="12"/>
      <c r="AH94" s="66">
        <f t="shared" ref="AH94:AH114" si="20">(AF94-AG94)*0.5</f>
        <v>0</v>
      </c>
      <c r="AI94" s="14"/>
      <c r="AJ94" s="14"/>
      <c r="AK94" s="66">
        <f>(AI94-AJ94)*0.5</f>
        <v>0</v>
      </c>
      <c r="AL94" s="14"/>
      <c r="AM94" s="14"/>
      <c r="AN94" s="66">
        <f>(AL94-AM94)*0.4</f>
        <v>0</v>
      </c>
      <c r="AO94" s="14"/>
      <c r="AP94" s="14"/>
      <c r="AQ94" s="66">
        <f>(AO94-AP94)*0.3</f>
        <v>0</v>
      </c>
      <c r="AR94" s="14"/>
      <c r="AS94" s="14"/>
      <c r="AT94" s="66">
        <f>(AR94-AS94)*0.2</f>
        <v>0</v>
      </c>
      <c r="AU94" s="14"/>
      <c r="AV94" s="14"/>
      <c r="AW94" s="66">
        <f>(AU94-AV94)*0.1</f>
        <v>0</v>
      </c>
      <c r="AX94" s="630"/>
      <c r="AY94" s="630"/>
      <c r="AZ94" s="278"/>
      <c r="BA94" s="630"/>
      <c r="BB94" s="630"/>
      <c r="BC94" s="278"/>
      <c r="BD94" s="630"/>
      <c r="BE94" s="630"/>
      <c r="BF94" s="278"/>
      <c r="BG94" s="630"/>
      <c r="BH94" s="626"/>
      <c r="BI94" s="278"/>
      <c r="BJ94" s="23"/>
    </row>
    <row r="95" spans="23:62" x14ac:dyDescent="0.3">
      <c r="W95" s="22"/>
      <c r="X95" s="559"/>
      <c r="Y95" s="211">
        <f t="shared" si="17"/>
        <v>43171</v>
      </c>
      <c r="Z95" s="12"/>
      <c r="AA95" s="12"/>
      <c r="AB95" s="66">
        <f t="shared" si="18"/>
        <v>0</v>
      </c>
      <c r="AC95" s="12"/>
      <c r="AD95" s="12"/>
      <c r="AE95" s="66">
        <f t="shared" si="19"/>
        <v>0</v>
      </c>
      <c r="AF95" s="12"/>
      <c r="AG95" s="12"/>
      <c r="AH95" s="66">
        <f t="shared" si="20"/>
        <v>0</v>
      </c>
      <c r="AI95" s="12"/>
      <c r="AJ95" s="12"/>
      <c r="AK95" s="66">
        <f t="shared" ref="AK95:AK114" si="21">(AI95-AJ95)*0.5</f>
        <v>0</v>
      </c>
      <c r="AL95" s="14"/>
      <c r="AM95" s="14"/>
      <c r="AN95" s="66">
        <f t="shared" ref="AN95:AN114" si="22">(AL95-AM95)*0.5</f>
        <v>0</v>
      </c>
      <c r="AO95" s="14"/>
      <c r="AP95" s="14"/>
      <c r="AQ95" s="66">
        <f>(AO95-AP95)*0.4</f>
        <v>0</v>
      </c>
      <c r="AR95" s="14"/>
      <c r="AS95" s="14"/>
      <c r="AT95" s="66">
        <f>(AR95-AS95)*0.3</f>
        <v>0</v>
      </c>
      <c r="AU95" s="14"/>
      <c r="AV95" s="14"/>
      <c r="AW95" s="66">
        <f>(AU95-AV95)*0.2</f>
        <v>0</v>
      </c>
      <c r="AX95" s="14"/>
      <c r="AY95" s="14"/>
      <c r="AZ95" s="66">
        <f>(AX95-AY95)*0.1</f>
        <v>0</v>
      </c>
      <c r="BA95" s="630"/>
      <c r="BB95" s="630"/>
      <c r="BC95" s="278"/>
      <c r="BD95" s="630"/>
      <c r="BE95" s="630"/>
      <c r="BF95" s="278"/>
      <c r="BG95" s="630"/>
      <c r="BH95" s="626"/>
      <c r="BI95" s="278"/>
      <c r="BJ95" s="23"/>
    </row>
    <row r="96" spans="23:62" x14ac:dyDescent="0.3">
      <c r="W96" s="22"/>
      <c r="X96" s="559"/>
      <c r="Y96" s="211">
        <f t="shared" si="17"/>
        <v>43202</v>
      </c>
      <c r="Z96" s="12"/>
      <c r="AA96" s="12"/>
      <c r="AB96" s="66">
        <f t="shared" si="18"/>
        <v>0</v>
      </c>
      <c r="AC96" s="12"/>
      <c r="AD96" s="12"/>
      <c r="AE96" s="66">
        <f t="shared" si="19"/>
        <v>0</v>
      </c>
      <c r="AF96" s="12"/>
      <c r="AG96" s="12"/>
      <c r="AH96" s="66">
        <f t="shared" si="20"/>
        <v>0</v>
      </c>
      <c r="AI96" s="12"/>
      <c r="AJ96" s="12"/>
      <c r="AK96" s="66">
        <f t="shared" si="21"/>
        <v>0</v>
      </c>
      <c r="AL96" s="12"/>
      <c r="AM96" s="12"/>
      <c r="AN96" s="66">
        <f t="shared" si="22"/>
        <v>0</v>
      </c>
      <c r="AO96" s="14"/>
      <c r="AP96" s="14"/>
      <c r="AQ96" s="66">
        <f>(AO96-AP96)*0.5</f>
        <v>0</v>
      </c>
      <c r="AR96" s="14"/>
      <c r="AS96" s="14"/>
      <c r="AT96" s="66">
        <f>(AR96-AS96)*0.4</f>
        <v>0</v>
      </c>
      <c r="AU96" s="14"/>
      <c r="AV96" s="14"/>
      <c r="AW96" s="66">
        <f>(AU96-AV96)*0.3</f>
        <v>0</v>
      </c>
      <c r="AX96" s="14"/>
      <c r="AY96" s="14"/>
      <c r="AZ96" s="66">
        <f>(AX96-AY96)*0.2</f>
        <v>0</v>
      </c>
      <c r="BA96" s="14"/>
      <c r="BB96" s="14"/>
      <c r="BC96" s="66">
        <f>(BA96-BB96)*0.1</f>
        <v>0</v>
      </c>
      <c r="BD96" s="630"/>
      <c r="BE96" s="630"/>
      <c r="BF96" s="278"/>
      <c r="BG96" s="630"/>
      <c r="BH96" s="626"/>
      <c r="BI96" s="278"/>
      <c r="BJ96" s="23"/>
    </row>
    <row r="97" spans="23:62" x14ac:dyDescent="0.3">
      <c r="W97" s="22"/>
      <c r="X97" s="559"/>
      <c r="Y97" s="211">
        <f t="shared" si="17"/>
        <v>43233</v>
      </c>
      <c r="Z97" s="12"/>
      <c r="AA97" s="12"/>
      <c r="AB97" s="66">
        <f t="shared" si="18"/>
        <v>0</v>
      </c>
      <c r="AC97" s="12"/>
      <c r="AD97" s="12"/>
      <c r="AE97" s="66">
        <f t="shared" si="19"/>
        <v>0</v>
      </c>
      <c r="AF97" s="12"/>
      <c r="AG97" s="12"/>
      <c r="AH97" s="66">
        <f t="shared" si="20"/>
        <v>0</v>
      </c>
      <c r="AI97" s="12"/>
      <c r="AJ97" s="12"/>
      <c r="AK97" s="66">
        <f t="shared" si="21"/>
        <v>0</v>
      </c>
      <c r="AL97" s="12"/>
      <c r="AM97" s="12"/>
      <c r="AN97" s="66">
        <f t="shared" si="22"/>
        <v>0</v>
      </c>
      <c r="AO97" s="12"/>
      <c r="AP97" s="12"/>
      <c r="AQ97" s="66">
        <f t="shared" ref="AQ97:AQ114" si="23">(AO97-AP97)*0.5</f>
        <v>0</v>
      </c>
      <c r="AR97" s="14"/>
      <c r="AS97" s="14"/>
      <c r="AT97" s="66">
        <f>(AR97-AS97)*0.5</f>
        <v>0</v>
      </c>
      <c r="AU97" s="14"/>
      <c r="AV97" s="14"/>
      <c r="AW97" s="66">
        <f>(AU97-AV97)*0.4</f>
        <v>0</v>
      </c>
      <c r="AX97" s="14"/>
      <c r="AY97" s="14"/>
      <c r="AZ97" s="66">
        <f>(AX97-AY97)*0.3</f>
        <v>0</v>
      </c>
      <c r="BA97" s="14"/>
      <c r="BB97" s="14"/>
      <c r="BC97" s="66">
        <f>(BA97-BB97)*0.2</f>
        <v>0</v>
      </c>
      <c r="BD97" s="14"/>
      <c r="BE97" s="14"/>
      <c r="BF97" s="66">
        <f>(BD97-BE97)*0.1</f>
        <v>0</v>
      </c>
      <c r="BG97" s="630"/>
      <c r="BH97" s="626"/>
      <c r="BI97" s="278"/>
      <c r="BJ97" s="23"/>
    </row>
    <row r="98" spans="23:62" x14ac:dyDescent="0.3">
      <c r="W98" s="22"/>
      <c r="X98" s="559"/>
      <c r="Y98" s="211">
        <f t="shared" si="17"/>
        <v>43264</v>
      </c>
      <c r="Z98" s="12"/>
      <c r="AA98" s="12"/>
      <c r="AB98" s="66">
        <f t="shared" si="18"/>
        <v>0</v>
      </c>
      <c r="AC98" s="12"/>
      <c r="AD98" s="12"/>
      <c r="AE98" s="66">
        <f t="shared" si="19"/>
        <v>0</v>
      </c>
      <c r="AF98" s="12"/>
      <c r="AG98" s="12"/>
      <c r="AH98" s="66">
        <f t="shared" si="20"/>
        <v>0</v>
      </c>
      <c r="AI98" s="12"/>
      <c r="AJ98" s="12"/>
      <c r="AK98" s="66">
        <f t="shared" si="21"/>
        <v>0</v>
      </c>
      <c r="AL98" s="12"/>
      <c r="AM98" s="12"/>
      <c r="AN98" s="66">
        <f t="shared" si="22"/>
        <v>0</v>
      </c>
      <c r="AO98" s="12"/>
      <c r="AP98" s="12"/>
      <c r="AQ98" s="66">
        <f t="shared" si="23"/>
        <v>0</v>
      </c>
      <c r="AR98" s="12"/>
      <c r="AS98" s="12"/>
      <c r="AT98" s="66">
        <f t="shared" ref="AT98:AT114" si="24">(AR98-AS98)*0.5</f>
        <v>0</v>
      </c>
      <c r="AU98" s="14"/>
      <c r="AV98" s="14"/>
      <c r="AW98" s="66">
        <f>(AU98-AV98)*0.5</f>
        <v>0</v>
      </c>
      <c r="AX98" s="14"/>
      <c r="AY98" s="14"/>
      <c r="AZ98" s="66">
        <f>(AX98-AY98)*0.4</f>
        <v>0</v>
      </c>
      <c r="BA98" s="14"/>
      <c r="BB98" s="14"/>
      <c r="BC98" s="66">
        <f>(BA98-BB98)*0.3</f>
        <v>0</v>
      </c>
      <c r="BD98" s="14"/>
      <c r="BE98" s="14"/>
      <c r="BF98" s="66">
        <f>(BD98-BE98)*0.2</f>
        <v>0</v>
      </c>
      <c r="BG98" s="14"/>
      <c r="BH98" s="14"/>
      <c r="BI98" s="66">
        <f>(BG98-BH98)*0.1</f>
        <v>0</v>
      </c>
      <c r="BJ98" s="23"/>
    </row>
    <row r="99" spans="23:62" x14ac:dyDescent="0.3">
      <c r="W99" s="22"/>
      <c r="X99" s="559"/>
      <c r="Y99" s="211">
        <f t="shared" si="17"/>
        <v>43295</v>
      </c>
      <c r="Z99" s="12"/>
      <c r="AA99" s="12"/>
      <c r="AB99" s="66">
        <f t="shared" si="18"/>
        <v>0</v>
      </c>
      <c r="AC99" s="12"/>
      <c r="AD99" s="12"/>
      <c r="AE99" s="66">
        <f t="shared" si="19"/>
        <v>0</v>
      </c>
      <c r="AF99" s="12"/>
      <c r="AG99" s="12"/>
      <c r="AH99" s="66">
        <f t="shared" si="20"/>
        <v>0</v>
      </c>
      <c r="AI99" s="12"/>
      <c r="AJ99" s="12"/>
      <c r="AK99" s="66">
        <f t="shared" si="21"/>
        <v>0</v>
      </c>
      <c r="AL99" s="12"/>
      <c r="AM99" s="12"/>
      <c r="AN99" s="66">
        <f t="shared" si="22"/>
        <v>0</v>
      </c>
      <c r="AO99" s="12"/>
      <c r="AP99" s="12"/>
      <c r="AQ99" s="66">
        <f t="shared" si="23"/>
        <v>0</v>
      </c>
      <c r="AR99" s="12"/>
      <c r="AS99" s="12"/>
      <c r="AT99" s="66">
        <f t="shared" si="24"/>
        <v>0</v>
      </c>
      <c r="AU99" s="12"/>
      <c r="AV99" s="12"/>
      <c r="AW99" s="66">
        <f t="shared" ref="AW99:AW114" si="25">(AU99-AV99)*0.5</f>
        <v>0</v>
      </c>
      <c r="AX99" s="14"/>
      <c r="AY99" s="14"/>
      <c r="AZ99" s="66">
        <f>(AX99-AY99)*0.5</f>
        <v>0</v>
      </c>
      <c r="BA99" s="14"/>
      <c r="BB99" s="14"/>
      <c r="BC99" s="66">
        <f>(BA99-BB99)*0.4</f>
        <v>0</v>
      </c>
      <c r="BD99" s="14"/>
      <c r="BE99" s="14"/>
      <c r="BF99" s="66">
        <f>(BD99-BE99)*0.3</f>
        <v>0</v>
      </c>
      <c r="BG99" s="14"/>
      <c r="BH99" s="14"/>
      <c r="BI99" s="66">
        <f>(BG99-BH99)*0.2</f>
        <v>0</v>
      </c>
      <c r="BJ99" s="23"/>
    </row>
    <row r="100" spans="23:62" x14ac:dyDescent="0.3">
      <c r="W100" s="22"/>
      <c r="X100" s="559"/>
      <c r="Y100" s="211">
        <f t="shared" si="17"/>
        <v>43326</v>
      </c>
      <c r="Z100" s="12"/>
      <c r="AA100" s="12"/>
      <c r="AB100" s="66">
        <f t="shared" si="18"/>
        <v>0</v>
      </c>
      <c r="AC100" s="12"/>
      <c r="AD100" s="12"/>
      <c r="AE100" s="66">
        <f t="shared" si="19"/>
        <v>0</v>
      </c>
      <c r="AF100" s="12"/>
      <c r="AG100" s="12"/>
      <c r="AH100" s="66">
        <f t="shared" si="20"/>
        <v>0</v>
      </c>
      <c r="AI100" s="12"/>
      <c r="AJ100" s="12"/>
      <c r="AK100" s="66">
        <f t="shared" si="21"/>
        <v>0</v>
      </c>
      <c r="AL100" s="12"/>
      <c r="AM100" s="12"/>
      <c r="AN100" s="66">
        <f t="shared" si="22"/>
        <v>0</v>
      </c>
      <c r="AO100" s="12"/>
      <c r="AP100" s="12"/>
      <c r="AQ100" s="66">
        <f t="shared" si="23"/>
        <v>0</v>
      </c>
      <c r="AR100" s="12"/>
      <c r="AS100" s="12"/>
      <c r="AT100" s="66">
        <f t="shared" si="24"/>
        <v>0</v>
      </c>
      <c r="AU100" s="12"/>
      <c r="AV100" s="12"/>
      <c r="AW100" s="66">
        <f t="shared" si="25"/>
        <v>0</v>
      </c>
      <c r="AX100" s="12"/>
      <c r="AY100" s="12"/>
      <c r="AZ100" s="66">
        <f t="shared" ref="AZ100:AZ114" si="26">(AX100-AY100)*0.5</f>
        <v>0</v>
      </c>
      <c r="BA100" s="14"/>
      <c r="BB100" s="14"/>
      <c r="BC100" s="66">
        <f>(BA100-BB100)*0.5</f>
        <v>0</v>
      </c>
      <c r="BD100" s="14"/>
      <c r="BE100" s="14"/>
      <c r="BF100" s="66">
        <f>(BD100-BE100)*0.4</f>
        <v>0</v>
      </c>
      <c r="BG100" s="14"/>
      <c r="BH100" s="14"/>
      <c r="BI100" s="66">
        <f>(BG100-BH100)*0.3</f>
        <v>0</v>
      </c>
      <c r="BJ100" s="23"/>
    </row>
    <row r="101" spans="23:62" x14ac:dyDescent="0.3">
      <c r="W101" s="22"/>
      <c r="X101" s="559"/>
      <c r="Y101" s="211">
        <f t="shared" si="17"/>
        <v>43357</v>
      </c>
      <c r="Z101" s="12"/>
      <c r="AA101" s="12"/>
      <c r="AB101" s="66">
        <f t="shared" si="18"/>
        <v>0</v>
      </c>
      <c r="AC101" s="12"/>
      <c r="AD101" s="12"/>
      <c r="AE101" s="66">
        <f t="shared" si="19"/>
        <v>0</v>
      </c>
      <c r="AF101" s="12"/>
      <c r="AG101" s="12"/>
      <c r="AH101" s="66">
        <f t="shared" si="20"/>
        <v>0</v>
      </c>
      <c r="AI101" s="12"/>
      <c r="AJ101" s="12"/>
      <c r="AK101" s="66">
        <f t="shared" si="21"/>
        <v>0</v>
      </c>
      <c r="AL101" s="12"/>
      <c r="AM101" s="12"/>
      <c r="AN101" s="66">
        <f t="shared" si="22"/>
        <v>0</v>
      </c>
      <c r="AO101" s="12"/>
      <c r="AP101" s="12"/>
      <c r="AQ101" s="66">
        <f t="shared" si="23"/>
        <v>0</v>
      </c>
      <c r="AR101" s="12"/>
      <c r="AS101" s="12"/>
      <c r="AT101" s="66">
        <f t="shared" si="24"/>
        <v>0</v>
      </c>
      <c r="AU101" s="12"/>
      <c r="AV101" s="12"/>
      <c r="AW101" s="66">
        <f t="shared" si="25"/>
        <v>0</v>
      </c>
      <c r="AX101" s="12"/>
      <c r="AY101" s="12"/>
      <c r="AZ101" s="66">
        <f t="shared" si="26"/>
        <v>0</v>
      </c>
      <c r="BA101" s="12"/>
      <c r="BB101" s="12"/>
      <c r="BC101" s="66">
        <f t="shared" ref="BC101:BC114" si="27">(BA101-BB101)*0.5</f>
        <v>0</v>
      </c>
      <c r="BD101" s="14"/>
      <c r="BE101" s="14"/>
      <c r="BF101" s="66">
        <f>(BD101-BE101)*0.5</f>
        <v>0</v>
      </c>
      <c r="BG101" s="14"/>
      <c r="BH101" s="14"/>
      <c r="BI101" s="66">
        <f>(BG101-BH101)*0.4</f>
        <v>0</v>
      </c>
      <c r="BJ101" s="23"/>
    </row>
    <row r="102" spans="23:62" x14ac:dyDescent="0.3">
      <c r="W102" s="22"/>
      <c r="X102" s="559"/>
      <c r="Y102" s="211">
        <f t="shared" si="17"/>
        <v>43388</v>
      </c>
      <c r="Z102" s="12"/>
      <c r="AA102" s="12"/>
      <c r="AB102" s="66">
        <f t="shared" si="18"/>
        <v>0</v>
      </c>
      <c r="AC102" s="12"/>
      <c r="AD102" s="12"/>
      <c r="AE102" s="66">
        <f t="shared" si="19"/>
        <v>0</v>
      </c>
      <c r="AF102" s="12"/>
      <c r="AG102" s="12"/>
      <c r="AH102" s="66">
        <f t="shared" si="20"/>
        <v>0</v>
      </c>
      <c r="AI102" s="12"/>
      <c r="AJ102" s="12"/>
      <c r="AK102" s="66">
        <f t="shared" si="21"/>
        <v>0</v>
      </c>
      <c r="AL102" s="12"/>
      <c r="AM102" s="12"/>
      <c r="AN102" s="66">
        <f t="shared" si="22"/>
        <v>0</v>
      </c>
      <c r="AO102" s="12"/>
      <c r="AP102" s="12"/>
      <c r="AQ102" s="66">
        <f t="shared" si="23"/>
        <v>0</v>
      </c>
      <c r="AR102" s="12"/>
      <c r="AS102" s="12"/>
      <c r="AT102" s="66">
        <f t="shared" si="24"/>
        <v>0</v>
      </c>
      <c r="AU102" s="12"/>
      <c r="AV102" s="12"/>
      <c r="AW102" s="66">
        <f t="shared" si="25"/>
        <v>0</v>
      </c>
      <c r="AX102" s="12"/>
      <c r="AY102" s="12"/>
      <c r="AZ102" s="66">
        <f t="shared" si="26"/>
        <v>0</v>
      </c>
      <c r="BA102" s="12"/>
      <c r="BB102" s="12"/>
      <c r="BC102" s="66">
        <f t="shared" si="27"/>
        <v>0</v>
      </c>
      <c r="BD102" s="12"/>
      <c r="BE102" s="12"/>
      <c r="BF102" s="66">
        <f t="shared" ref="BF102:BF114" si="28">(BD102-BE102)*0.5</f>
        <v>0</v>
      </c>
      <c r="BG102" s="14"/>
      <c r="BH102" s="14"/>
      <c r="BI102" s="66">
        <f>(BG102-BH102)*0.5</f>
        <v>0</v>
      </c>
      <c r="BJ102" s="23"/>
    </row>
    <row r="103" spans="23:62" x14ac:dyDescent="0.3">
      <c r="W103" s="22"/>
      <c r="X103" s="559"/>
      <c r="Y103" s="211">
        <f t="shared" si="17"/>
        <v>43419</v>
      </c>
      <c r="Z103" s="12"/>
      <c r="AA103" s="12"/>
      <c r="AB103" s="66">
        <f t="shared" si="18"/>
        <v>0</v>
      </c>
      <c r="AC103" s="12"/>
      <c r="AD103" s="12"/>
      <c r="AE103" s="66">
        <f t="shared" si="19"/>
        <v>0</v>
      </c>
      <c r="AF103" s="12"/>
      <c r="AG103" s="12"/>
      <c r="AH103" s="66">
        <f t="shared" si="20"/>
        <v>0</v>
      </c>
      <c r="AI103" s="12"/>
      <c r="AJ103" s="12"/>
      <c r="AK103" s="66">
        <f t="shared" si="21"/>
        <v>0</v>
      </c>
      <c r="AL103" s="12"/>
      <c r="AM103" s="12"/>
      <c r="AN103" s="66">
        <f t="shared" si="22"/>
        <v>0</v>
      </c>
      <c r="AO103" s="12"/>
      <c r="AP103" s="12"/>
      <c r="AQ103" s="66">
        <f t="shared" si="23"/>
        <v>0</v>
      </c>
      <c r="AR103" s="12"/>
      <c r="AS103" s="12"/>
      <c r="AT103" s="66">
        <f t="shared" si="24"/>
        <v>0</v>
      </c>
      <c r="AU103" s="12"/>
      <c r="AV103" s="12"/>
      <c r="AW103" s="66">
        <f t="shared" si="25"/>
        <v>0</v>
      </c>
      <c r="AX103" s="12"/>
      <c r="AY103" s="12"/>
      <c r="AZ103" s="66">
        <f t="shared" si="26"/>
        <v>0</v>
      </c>
      <c r="BA103" s="12"/>
      <c r="BB103" s="12"/>
      <c r="BC103" s="66">
        <f t="shared" si="27"/>
        <v>0</v>
      </c>
      <c r="BD103" s="12"/>
      <c r="BE103" s="12"/>
      <c r="BF103" s="66">
        <f t="shared" si="28"/>
        <v>0</v>
      </c>
      <c r="BG103" s="12"/>
      <c r="BH103" s="12"/>
      <c r="BI103" s="66">
        <f t="shared" ref="BI103:BI114" si="29">(BG103-BH103)*0.5</f>
        <v>0</v>
      </c>
      <c r="BJ103" s="23"/>
    </row>
    <row r="104" spans="23:62" x14ac:dyDescent="0.3">
      <c r="W104" s="22"/>
      <c r="X104" s="559"/>
      <c r="Y104" s="211">
        <f t="shared" si="17"/>
        <v>43450</v>
      </c>
      <c r="Z104" s="12"/>
      <c r="AA104" s="12"/>
      <c r="AB104" s="66">
        <f t="shared" si="18"/>
        <v>0</v>
      </c>
      <c r="AC104" s="12"/>
      <c r="AD104" s="12"/>
      <c r="AE104" s="66">
        <f t="shared" si="19"/>
        <v>0</v>
      </c>
      <c r="AF104" s="12"/>
      <c r="AG104" s="12"/>
      <c r="AH104" s="66">
        <f t="shared" si="20"/>
        <v>0</v>
      </c>
      <c r="AI104" s="12"/>
      <c r="AJ104" s="12"/>
      <c r="AK104" s="66">
        <f t="shared" si="21"/>
        <v>0</v>
      </c>
      <c r="AL104" s="12"/>
      <c r="AM104" s="12"/>
      <c r="AN104" s="66">
        <f t="shared" si="22"/>
        <v>0</v>
      </c>
      <c r="AO104" s="12"/>
      <c r="AP104" s="12"/>
      <c r="AQ104" s="66">
        <f t="shared" si="23"/>
        <v>0</v>
      </c>
      <c r="AR104" s="12"/>
      <c r="AS104" s="12"/>
      <c r="AT104" s="66">
        <f t="shared" si="24"/>
        <v>0</v>
      </c>
      <c r="AU104" s="12"/>
      <c r="AV104" s="12"/>
      <c r="AW104" s="66">
        <f t="shared" si="25"/>
        <v>0</v>
      </c>
      <c r="AX104" s="12"/>
      <c r="AY104" s="12"/>
      <c r="AZ104" s="66">
        <f t="shared" si="26"/>
        <v>0</v>
      </c>
      <c r="BA104" s="12"/>
      <c r="BB104" s="12"/>
      <c r="BC104" s="66">
        <f t="shared" si="27"/>
        <v>0</v>
      </c>
      <c r="BD104" s="12"/>
      <c r="BE104" s="12"/>
      <c r="BF104" s="66">
        <f t="shared" si="28"/>
        <v>0</v>
      </c>
      <c r="BG104" s="12"/>
      <c r="BH104" s="12"/>
      <c r="BI104" s="66">
        <f t="shared" si="29"/>
        <v>0</v>
      </c>
      <c r="BJ104" s="23"/>
    </row>
    <row r="105" spans="23:62" x14ac:dyDescent="0.3">
      <c r="W105" s="22"/>
      <c r="X105" s="559"/>
      <c r="Y105" s="211">
        <f t="shared" si="17"/>
        <v>43481</v>
      </c>
      <c r="Z105" s="12"/>
      <c r="AA105" s="12"/>
      <c r="AB105" s="66">
        <f t="shared" si="18"/>
        <v>0</v>
      </c>
      <c r="AC105" s="12"/>
      <c r="AD105" s="12"/>
      <c r="AE105" s="66">
        <f t="shared" si="19"/>
        <v>0</v>
      </c>
      <c r="AF105" s="12"/>
      <c r="AG105" s="12"/>
      <c r="AH105" s="66">
        <f t="shared" si="20"/>
        <v>0</v>
      </c>
      <c r="AI105" s="12"/>
      <c r="AJ105" s="12"/>
      <c r="AK105" s="66">
        <f t="shared" si="21"/>
        <v>0</v>
      </c>
      <c r="AL105" s="12"/>
      <c r="AM105" s="12"/>
      <c r="AN105" s="66">
        <f t="shared" si="22"/>
        <v>0</v>
      </c>
      <c r="AO105" s="12"/>
      <c r="AP105" s="12"/>
      <c r="AQ105" s="66">
        <f t="shared" si="23"/>
        <v>0</v>
      </c>
      <c r="AR105" s="12"/>
      <c r="AS105" s="12"/>
      <c r="AT105" s="66">
        <f t="shared" si="24"/>
        <v>0</v>
      </c>
      <c r="AU105" s="12"/>
      <c r="AV105" s="12"/>
      <c r="AW105" s="66">
        <f t="shared" si="25"/>
        <v>0</v>
      </c>
      <c r="AX105" s="12"/>
      <c r="AY105" s="12"/>
      <c r="AZ105" s="66">
        <f t="shared" si="26"/>
        <v>0</v>
      </c>
      <c r="BA105" s="12"/>
      <c r="BB105" s="12"/>
      <c r="BC105" s="66">
        <f t="shared" si="27"/>
        <v>0</v>
      </c>
      <c r="BD105" s="12"/>
      <c r="BE105" s="12"/>
      <c r="BF105" s="66">
        <f t="shared" si="28"/>
        <v>0</v>
      </c>
      <c r="BG105" s="12"/>
      <c r="BH105" s="12"/>
      <c r="BI105" s="66">
        <f t="shared" si="29"/>
        <v>0</v>
      </c>
      <c r="BJ105" s="23"/>
    </row>
    <row r="106" spans="23:62" x14ac:dyDescent="0.3">
      <c r="W106" s="22"/>
      <c r="X106" s="559"/>
      <c r="Y106" s="211">
        <f t="shared" si="17"/>
        <v>43512</v>
      </c>
      <c r="Z106" s="12"/>
      <c r="AA106" s="12"/>
      <c r="AB106" s="66">
        <f t="shared" si="18"/>
        <v>0</v>
      </c>
      <c r="AC106" s="12"/>
      <c r="AD106" s="12"/>
      <c r="AE106" s="66">
        <f t="shared" si="19"/>
        <v>0</v>
      </c>
      <c r="AF106" s="12"/>
      <c r="AG106" s="12"/>
      <c r="AH106" s="66">
        <f t="shared" si="20"/>
        <v>0</v>
      </c>
      <c r="AI106" s="12"/>
      <c r="AJ106" s="12"/>
      <c r="AK106" s="66">
        <f t="shared" si="21"/>
        <v>0</v>
      </c>
      <c r="AL106" s="12"/>
      <c r="AM106" s="12"/>
      <c r="AN106" s="66">
        <f t="shared" si="22"/>
        <v>0</v>
      </c>
      <c r="AO106" s="12"/>
      <c r="AP106" s="12"/>
      <c r="AQ106" s="66">
        <f t="shared" si="23"/>
        <v>0</v>
      </c>
      <c r="AR106" s="12"/>
      <c r="AS106" s="12"/>
      <c r="AT106" s="66">
        <f t="shared" si="24"/>
        <v>0</v>
      </c>
      <c r="AU106" s="12"/>
      <c r="AV106" s="12"/>
      <c r="AW106" s="66">
        <f t="shared" si="25"/>
        <v>0</v>
      </c>
      <c r="AX106" s="12"/>
      <c r="AY106" s="12"/>
      <c r="AZ106" s="66">
        <f t="shared" si="26"/>
        <v>0</v>
      </c>
      <c r="BA106" s="12"/>
      <c r="BB106" s="12"/>
      <c r="BC106" s="66">
        <f t="shared" si="27"/>
        <v>0</v>
      </c>
      <c r="BD106" s="12"/>
      <c r="BE106" s="12"/>
      <c r="BF106" s="66">
        <f t="shared" si="28"/>
        <v>0</v>
      </c>
      <c r="BG106" s="12"/>
      <c r="BH106" s="12"/>
      <c r="BI106" s="66">
        <f t="shared" si="29"/>
        <v>0</v>
      </c>
      <c r="BJ106" s="23"/>
    </row>
    <row r="107" spans="23:62" x14ac:dyDescent="0.3">
      <c r="W107" s="22"/>
      <c r="X107" s="559"/>
      <c r="Y107" s="211">
        <f t="shared" si="17"/>
        <v>43543</v>
      </c>
      <c r="Z107" s="12"/>
      <c r="AA107" s="12"/>
      <c r="AB107" s="66">
        <f t="shared" si="18"/>
        <v>0</v>
      </c>
      <c r="AC107" s="12"/>
      <c r="AD107" s="12"/>
      <c r="AE107" s="66">
        <f t="shared" si="19"/>
        <v>0</v>
      </c>
      <c r="AF107" s="12"/>
      <c r="AG107" s="12"/>
      <c r="AH107" s="66">
        <f t="shared" si="20"/>
        <v>0</v>
      </c>
      <c r="AI107" s="12"/>
      <c r="AJ107" s="12"/>
      <c r="AK107" s="66">
        <f t="shared" si="21"/>
        <v>0</v>
      </c>
      <c r="AL107" s="12"/>
      <c r="AM107" s="12"/>
      <c r="AN107" s="66">
        <f t="shared" si="22"/>
        <v>0</v>
      </c>
      <c r="AO107" s="12"/>
      <c r="AP107" s="12"/>
      <c r="AQ107" s="66">
        <f t="shared" si="23"/>
        <v>0</v>
      </c>
      <c r="AR107" s="12"/>
      <c r="AS107" s="12"/>
      <c r="AT107" s="66">
        <f t="shared" si="24"/>
        <v>0</v>
      </c>
      <c r="AU107" s="12"/>
      <c r="AV107" s="12"/>
      <c r="AW107" s="66">
        <f t="shared" si="25"/>
        <v>0</v>
      </c>
      <c r="AX107" s="12"/>
      <c r="AY107" s="12"/>
      <c r="AZ107" s="66">
        <f t="shared" si="26"/>
        <v>0</v>
      </c>
      <c r="BA107" s="12"/>
      <c r="BB107" s="12"/>
      <c r="BC107" s="66">
        <f t="shared" si="27"/>
        <v>0</v>
      </c>
      <c r="BD107" s="12"/>
      <c r="BE107" s="12"/>
      <c r="BF107" s="66">
        <f t="shared" si="28"/>
        <v>0</v>
      </c>
      <c r="BG107" s="12"/>
      <c r="BH107" s="12"/>
      <c r="BI107" s="66">
        <f t="shared" si="29"/>
        <v>0</v>
      </c>
      <c r="BJ107" s="23"/>
    </row>
    <row r="108" spans="23:62" x14ac:dyDescent="0.3">
      <c r="W108" s="22"/>
      <c r="X108" s="559"/>
      <c r="Y108" s="211">
        <f t="shared" si="17"/>
        <v>43574</v>
      </c>
      <c r="Z108" s="12"/>
      <c r="AA108" s="12"/>
      <c r="AB108" s="66">
        <f t="shared" si="18"/>
        <v>0</v>
      </c>
      <c r="AC108" s="12"/>
      <c r="AD108" s="12"/>
      <c r="AE108" s="66">
        <f t="shared" si="19"/>
        <v>0</v>
      </c>
      <c r="AF108" s="12"/>
      <c r="AG108" s="12"/>
      <c r="AH108" s="66">
        <f t="shared" si="20"/>
        <v>0</v>
      </c>
      <c r="AI108" s="12"/>
      <c r="AJ108" s="12"/>
      <c r="AK108" s="66">
        <f t="shared" si="21"/>
        <v>0</v>
      </c>
      <c r="AL108" s="12"/>
      <c r="AM108" s="12"/>
      <c r="AN108" s="66">
        <f t="shared" si="22"/>
        <v>0</v>
      </c>
      <c r="AO108" s="12"/>
      <c r="AP108" s="12"/>
      <c r="AQ108" s="66">
        <f t="shared" si="23"/>
        <v>0</v>
      </c>
      <c r="AR108" s="12"/>
      <c r="AS108" s="12"/>
      <c r="AT108" s="66">
        <f t="shared" si="24"/>
        <v>0</v>
      </c>
      <c r="AU108" s="12"/>
      <c r="AV108" s="12"/>
      <c r="AW108" s="66">
        <f t="shared" si="25"/>
        <v>0</v>
      </c>
      <c r="AX108" s="12"/>
      <c r="AY108" s="12"/>
      <c r="AZ108" s="66">
        <f t="shared" si="26"/>
        <v>0</v>
      </c>
      <c r="BA108" s="12"/>
      <c r="BB108" s="12"/>
      <c r="BC108" s="66">
        <f t="shared" si="27"/>
        <v>0</v>
      </c>
      <c r="BD108" s="12"/>
      <c r="BE108" s="12"/>
      <c r="BF108" s="66">
        <f t="shared" si="28"/>
        <v>0</v>
      </c>
      <c r="BG108" s="12"/>
      <c r="BH108" s="12"/>
      <c r="BI108" s="66">
        <f t="shared" si="29"/>
        <v>0</v>
      </c>
      <c r="BJ108" s="23"/>
    </row>
    <row r="109" spans="23:62" x14ac:dyDescent="0.3">
      <c r="W109" s="22"/>
      <c r="X109" s="559"/>
      <c r="Y109" s="211">
        <f t="shared" si="17"/>
        <v>43605</v>
      </c>
      <c r="Z109" s="12"/>
      <c r="AA109" s="12"/>
      <c r="AB109" s="66">
        <f t="shared" si="18"/>
        <v>0</v>
      </c>
      <c r="AC109" s="12"/>
      <c r="AD109" s="12"/>
      <c r="AE109" s="66">
        <f t="shared" si="19"/>
        <v>0</v>
      </c>
      <c r="AF109" s="12"/>
      <c r="AG109" s="12"/>
      <c r="AH109" s="66">
        <f t="shared" si="20"/>
        <v>0</v>
      </c>
      <c r="AI109" s="12"/>
      <c r="AJ109" s="12"/>
      <c r="AK109" s="66">
        <f t="shared" si="21"/>
        <v>0</v>
      </c>
      <c r="AL109" s="12"/>
      <c r="AM109" s="12"/>
      <c r="AN109" s="66">
        <f t="shared" si="22"/>
        <v>0</v>
      </c>
      <c r="AO109" s="12"/>
      <c r="AP109" s="12"/>
      <c r="AQ109" s="66">
        <f t="shared" si="23"/>
        <v>0</v>
      </c>
      <c r="AR109" s="12"/>
      <c r="AS109" s="12"/>
      <c r="AT109" s="66">
        <f t="shared" si="24"/>
        <v>0</v>
      </c>
      <c r="AU109" s="12"/>
      <c r="AV109" s="12"/>
      <c r="AW109" s="66">
        <f t="shared" si="25"/>
        <v>0</v>
      </c>
      <c r="AX109" s="12"/>
      <c r="AY109" s="12"/>
      <c r="AZ109" s="66">
        <f t="shared" si="26"/>
        <v>0</v>
      </c>
      <c r="BA109" s="12"/>
      <c r="BB109" s="12"/>
      <c r="BC109" s="66">
        <f t="shared" si="27"/>
        <v>0</v>
      </c>
      <c r="BD109" s="12"/>
      <c r="BE109" s="12"/>
      <c r="BF109" s="66">
        <f t="shared" si="28"/>
        <v>0</v>
      </c>
      <c r="BG109" s="12"/>
      <c r="BH109" s="12"/>
      <c r="BI109" s="66">
        <f t="shared" si="29"/>
        <v>0</v>
      </c>
      <c r="BJ109" s="23"/>
    </row>
    <row r="110" spans="23:62" x14ac:dyDescent="0.3">
      <c r="W110" s="22"/>
      <c r="X110" s="559"/>
      <c r="Y110" s="211">
        <f t="shared" si="17"/>
        <v>43636</v>
      </c>
      <c r="Z110" s="12"/>
      <c r="AA110" s="12"/>
      <c r="AB110" s="66">
        <f t="shared" si="18"/>
        <v>0</v>
      </c>
      <c r="AC110" s="12"/>
      <c r="AD110" s="12"/>
      <c r="AE110" s="66">
        <f t="shared" si="19"/>
        <v>0</v>
      </c>
      <c r="AF110" s="12"/>
      <c r="AG110" s="12"/>
      <c r="AH110" s="66">
        <f t="shared" si="20"/>
        <v>0</v>
      </c>
      <c r="AI110" s="12"/>
      <c r="AJ110" s="12"/>
      <c r="AK110" s="66">
        <f t="shared" si="21"/>
        <v>0</v>
      </c>
      <c r="AL110" s="12"/>
      <c r="AM110" s="12"/>
      <c r="AN110" s="66">
        <f t="shared" si="22"/>
        <v>0</v>
      </c>
      <c r="AO110" s="12"/>
      <c r="AP110" s="12"/>
      <c r="AQ110" s="66">
        <f t="shared" si="23"/>
        <v>0</v>
      </c>
      <c r="AR110" s="12"/>
      <c r="AS110" s="12"/>
      <c r="AT110" s="66">
        <f t="shared" si="24"/>
        <v>0</v>
      </c>
      <c r="AU110" s="12"/>
      <c r="AV110" s="12"/>
      <c r="AW110" s="66">
        <f t="shared" si="25"/>
        <v>0</v>
      </c>
      <c r="AX110" s="12"/>
      <c r="AY110" s="12"/>
      <c r="AZ110" s="66">
        <f t="shared" si="26"/>
        <v>0</v>
      </c>
      <c r="BA110" s="12"/>
      <c r="BB110" s="12"/>
      <c r="BC110" s="66">
        <f t="shared" si="27"/>
        <v>0</v>
      </c>
      <c r="BD110" s="12"/>
      <c r="BE110" s="12"/>
      <c r="BF110" s="66">
        <f t="shared" si="28"/>
        <v>0</v>
      </c>
      <c r="BG110" s="12"/>
      <c r="BH110" s="12"/>
      <c r="BI110" s="66">
        <f t="shared" si="29"/>
        <v>0</v>
      </c>
      <c r="BJ110" s="23"/>
    </row>
    <row r="111" spans="23:62" x14ac:dyDescent="0.3">
      <c r="W111" s="22"/>
      <c r="X111" s="559"/>
      <c r="Y111" s="211">
        <f t="shared" si="17"/>
        <v>43667</v>
      </c>
      <c r="Z111" s="12"/>
      <c r="AA111" s="12"/>
      <c r="AB111" s="66">
        <f t="shared" si="18"/>
        <v>0</v>
      </c>
      <c r="AC111" s="12"/>
      <c r="AD111" s="12"/>
      <c r="AE111" s="66">
        <f t="shared" si="19"/>
        <v>0</v>
      </c>
      <c r="AF111" s="12"/>
      <c r="AG111" s="12"/>
      <c r="AH111" s="66">
        <f t="shared" si="20"/>
        <v>0</v>
      </c>
      <c r="AI111" s="12"/>
      <c r="AJ111" s="12"/>
      <c r="AK111" s="66">
        <f t="shared" si="21"/>
        <v>0</v>
      </c>
      <c r="AL111" s="12"/>
      <c r="AM111" s="12"/>
      <c r="AN111" s="66">
        <f t="shared" si="22"/>
        <v>0</v>
      </c>
      <c r="AO111" s="12"/>
      <c r="AP111" s="12"/>
      <c r="AQ111" s="66">
        <f t="shared" si="23"/>
        <v>0</v>
      </c>
      <c r="AR111" s="12"/>
      <c r="AS111" s="12"/>
      <c r="AT111" s="66">
        <f t="shared" si="24"/>
        <v>0</v>
      </c>
      <c r="AU111" s="12"/>
      <c r="AV111" s="12"/>
      <c r="AW111" s="66">
        <f t="shared" si="25"/>
        <v>0</v>
      </c>
      <c r="AX111" s="12"/>
      <c r="AY111" s="12"/>
      <c r="AZ111" s="66">
        <f t="shared" si="26"/>
        <v>0</v>
      </c>
      <c r="BA111" s="12"/>
      <c r="BB111" s="12"/>
      <c r="BC111" s="66">
        <f t="shared" si="27"/>
        <v>0</v>
      </c>
      <c r="BD111" s="12"/>
      <c r="BE111" s="12"/>
      <c r="BF111" s="66">
        <f t="shared" si="28"/>
        <v>0</v>
      </c>
      <c r="BG111" s="12"/>
      <c r="BH111" s="12"/>
      <c r="BI111" s="66">
        <f t="shared" si="29"/>
        <v>0</v>
      </c>
      <c r="BJ111" s="23"/>
    </row>
    <row r="112" spans="23:62" x14ac:dyDescent="0.3">
      <c r="W112" s="22"/>
      <c r="X112" s="559"/>
      <c r="Y112" s="211">
        <f t="shared" si="17"/>
        <v>43698</v>
      </c>
      <c r="Z112" s="12"/>
      <c r="AA112" s="12"/>
      <c r="AB112" s="66">
        <f t="shared" si="18"/>
        <v>0</v>
      </c>
      <c r="AC112" s="12"/>
      <c r="AD112" s="12"/>
      <c r="AE112" s="66">
        <f t="shared" si="19"/>
        <v>0</v>
      </c>
      <c r="AF112" s="12"/>
      <c r="AG112" s="12"/>
      <c r="AH112" s="66">
        <f t="shared" si="20"/>
        <v>0</v>
      </c>
      <c r="AI112" s="12"/>
      <c r="AJ112" s="12"/>
      <c r="AK112" s="66">
        <f t="shared" si="21"/>
        <v>0</v>
      </c>
      <c r="AL112" s="12"/>
      <c r="AM112" s="12"/>
      <c r="AN112" s="66">
        <f t="shared" si="22"/>
        <v>0</v>
      </c>
      <c r="AO112" s="12"/>
      <c r="AP112" s="12"/>
      <c r="AQ112" s="66">
        <f t="shared" si="23"/>
        <v>0</v>
      </c>
      <c r="AR112" s="12"/>
      <c r="AS112" s="12"/>
      <c r="AT112" s="66">
        <f t="shared" si="24"/>
        <v>0</v>
      </c>
      <c r="AU112" s="12"/>
      <c r="AV112" s="12"/>
      <c r="AW112" s="66">
        <f t="shared" si="25"/>
        <v>0</v>
      </c>
      <c r="AX112" s="12"/>
      <c r="AY112" s="12"/>
      <c r="AZ112" s="66">
        <f t="shared" si="26"/>
        <v>0</v>
      </c>
      <c r="BA112" s="12"/>
      <c r="BB112" s="12"/>
      <c r="BC112" s="66">
        <f t="shared" si="27"/>
        <v>0</v>
      </c>
      <c r="BD112" s="12"/>
      <c r="BE112" s="12"/>
      <c r="BF112" s="66">
        <f t="shared" si="28"/>
        <v>0</v>
      </c>
      <c r="BG112" s="12"/>
      <c r="BH112" s="12"/>
      <c r="BI112" s="66">
        <f t="shared" si="29"/>
        <v>0</v>
      </c>
      <c r="BJ112" s="23"/>
    </row>
    <row r="113" spans="23:62" x14ac:dyDescent="0.3">
      <c r="W113" s="22"/>
      <c r="X113" s="559"/>
      <c r="Y113" s="211">
        <f t="shared" si="17"/>
        <v>43729</v>
      </c>
      <c r="Z113" s="12"/>
      <c r="AA113" s="12"/>
      <c r="AB113" s="66">
        <f t="shared" si="18"/>
        <v>0</v>
      </c>
      <c r="AC113" s="12"/>
      <c r="AD113" s="12"/>
      <c r="AE113" s="66">
        <f t="shared" si="19"/>
        <v>0</v>
      </c>
      <c r="AF113" s="12"/>
      <c r="AG113" s="12"/>
      <c r="AH113" s="66">
        <f t="shared" si="20"/>
        <v>0</v>
      </c>
      <c r="AI113" s="12"/>
      <c r="AJ113" s="12"/>
      <c r="AK113" s="66">
        <f t="shared" si="21"/>
        <v>0</v>
      </c>
      <c r="AL113" s="12"/>
      <c r="AM113" s="12"/>
      <c r="AN113" s="66">
        <f t="shared" si="22"/>
        <v>0</v>
      </c>
      <c r="AO113" s="12"/>
      <c r="AP113" s="12"/>
      <c r="AQ113" s="66">
        <f t="shared" si="23"/>
        <v>0</v>
      </c>
      <c r="AR113" s="12"/>
      <c r="AS113" s="12"/>
      <c r="AT113" s="66">
        <f t="shared" si="24"/>
        <v>0</v>
      </c>
      <c r="AU113" s="12"/>
      <c r="AV113" s="12"/>
      <c r="AW113" s="66">
        <f t="shared" si="25"/>
        <v>0</v>
      </c>
      <c r="AX113" s="12"/>
      <c r="AY113" s="12"/>
      <c r="AZ113" s="66">
        <f t="shared" si="26"/>
        <v>0</v>
      </c>
      <c r="BA113" s="12"/>
      <c r="BB113" s="12"/>
      <c r="BC113" s="66">
        <f t="shared" si="27"/>
        <v>0</v>
      </c>
      <c r="BD113" s="12"/>
      <c r="BE113" s="12"/>
      <c r="BF113" s="66">
        <f t="shared" si="28"/>
        <v>0</v>
      </c>
      <c r="BG113" s="12"/>
      <c r="BH113" s="12"/>
      <c r="BI113" s="66">
        <f t="shared" si="29"/>
        <v>0</v>
      </c>
      <c r="BJ113" s="23"/>
    </row>
    <row r="114" spans="23:62" x14ac:dyDescent="0.3">
      <c r="W114" s="22"/>
      <c r="X114" s="559"/>
      <c r="Y114" s="211">
        <f t="shared" si="17"/>
        <v>43760</v>
      </c>
      <c r="Z114" s="12"/>
      <c r="AA114" s="12"/>
      <c r="AB114" s="66">
        <f t="shared" si="18"/>
        <v>0</v>
      </c>
      <c r="AC114" s="12"/>
      <c r="AD114" s="12"/>
      <c r="AE114" s="66">
        <f t="shared" si="19"/>
        <v>0</v>
      </c>
      <c r="AF114" s="12"/>
      <c r="AG114" s="12"/>
      <c r="AH114" s="66">
        <f t="shared" si="20"/>
        <v>0</v>
      </c>
      <c r="AI114" s="12"/>
      <c r="AJ114" s="12"/>
      <c r="AK114" s="66">
        <f t="shared" si="21"/>
        <v>0</v>
      </c>
      <c r="AL114" s="12"/>
      <c r="AM114" s="12"/>
      <c r="AN114" s="66">
        <f t="shared" si="22"/>
        <v>0</v>
      </c>
      <c r="AO114" s="12"/>
      <c r="AP114" s="12"/>
      <c r="AQ114" s="66">
        <f t="shared" si="23"/>
        <v>0</v>
      </c>
      <c r="AR114" s="12"/>
      <c r="AS114" s="12"/>
      <c r="AT114" s="66">
        <f t="shared" si="24"/>
        <v>0</v>
      </c>
      <c r="AU114" s="12"/>
      <c r="AV114" s="12"/>
      <c r="AW114" s="66">
        <f t="shared" si="25"/>
        <v>0</v>
      </c>
      <c r="AX114" s="12"/>
      <c r="AY114" s="12"/>
      <c r="AZ114" s="66">
        <f t="shared" si="26"/>
        <v>0</v>
      </c>
      <c r="BA114" s="12"/>
      <c r="BB114" s="12"/>
      <c r="BC114" s="66">
        <f t="shared" si="27"/>
        <v>0</v>
      </c>
      <c r="BD114" s="12"/>
      <c r="BE114" s="12"/>
      <c r="BF114" s="66">
        <f t="shared" si="28"/>
        <v>0</v>
      </c>
      <c r="BG114" s="12"/>
      <c r="BH114" s="12"/>
      <c r="BI114" s="66">
        <f t="shared" si="29"/>
        <v>0</v>
      </c>
      <c r="BJ114" s="23"/>
    </row>
    <row r="115" spans="23:62" x14ac:dyDescent="0.3">
      <c r="W115" s="22"/>
      <c r="X115" s="20"/>
      <c r="Y115" s="74" t="s">
        <v>85</v>
      </c>
      <c r="Z115" s="75">
        <f>SUM(Z79:Z114)</f>
        <v>0</v>
      </c>
      <c r="AA115" s="75">
        <f t="shared" ref="AA115:BI115" si="30">SUM(AA79:AA114)</f>
        <v>0</v>
      </c>
      <c r="AB115" s="88">
        <f t="shared" si="30"/>
        <v>0</v>
      </c>
      <c r="AC115" s="75">
        <f t="shared" si="30"/>
        <v>0</v>
      </c>
      <c r="AD115" s="75">
        <f t="shared" si="30"/>
        <v>0</v>
      </c>
      <c r="AE115" s="88">
        <f t="shared" si="30"/>
        <v>0</v>
      </c>
      <c r="AF115" s="75">
        <f t="shared" si="30"/>
        <v>0</v>
      </c>
      <c r="AG115" s="75">
        <f t="shared" si="30"/>
        <v>0</v>
      </c>
      <c r="AH115" s="88">
        <f t="shared" si="30"/>
        <v>0</v>
      </c>
      <c r="AI115" s="75">
        <f t="shared" si="30"/>
        <v>0</v>
      </c>
      <c r="AJ115" s="75">
        <f t="shared" si="30"/>
        <v>0</v>
      </c>
      <c r="AK115" s="88">
        <f t="shared" si="30"/>
        <v>0</v>
      </c>
      <c r="AL115" s="75">
        <f t="shared" si="30"/>
        <v>0</v>
      </c>
      <c r="AM115" s="75">
        <f t="shared" si="30"/>
        <v>0</v>
      </c>
      <c r="AN115" s="88">
        <f t="shared" si="30"/>
        <v>0</v>
      </c>
      <c r="AO115" s="75">
        <f t="shared" si="30"/>
        <v>0</v>
      </c>
      <c r="AP115" s="75">
        <f t="shared" si="30"/>
        <v>0</v>
      </c>
      <c r="AQ115" s="88">
        <f t="shared" si="30"/>
        <v>0</v>
      </c>
      <c r="AR115" s="75">
        <f t="shared" si="30"/>
        <v>0</v>
      </c>
      <c r="AS115" s="75">
        <f t="shared" si="30"/>
        <v>0</v>
      </c>
      <c r="AT115" s="88">
        <f t="shared" si="30"/>
        <v>0</v>
      </c>
      <c r="AU115" s="75">
        <f t="shared" si="30"/>
        <v>0</v>
      </c>
      <c r="AV115" s="75">
        <f t="shared" si="30"/>
        <v>0</v>
      </c>
      <c r="AW115" s="88">
        <f t="shared" si="30"/>
        <v>0</v>
      </c>
      <c r="AX115" s="75">
        <f t="shared" si="30"/>
        <v>0</v>
      </c>
      <c r="AY115" s="75">
        <f t="shared" si="30"/>
        <v>0</v>
      </c>
      <c r="AZ115" s="88">
        <f t="shared" si="30"/>
        <v>0</v>
      </c>
      <c r="BA115" s="75">
        <f t="shared" si="30"/>
        <v>0</v>
      </c>
      <c r="BB115" s="75">
        <f t="shared" si="30"/>
        <v>0</v>
      </c>
      <c r="BC115" s="88">
        <f t="shared" si="30"/>
        <v>0</v>
      </c>
      <c r="BD115" s="75">
        <f t="shared" si="30"/>
        <v>0</v>
      </c>
      <c r="BE115" s="75">
        <f t="shared" si="30"/>
        <v>0</v>
      </c>
      <c r="BF115" s="88">
        <f t="shared" si="30"/>
        <v>0</v>
      </c>
      <c r="BG115" s="75">
        <f>SUM(BG79:BG114)</f>
        <v>0</v>
      </c>
      <c r="BH115" s="75">
        <f t="shared" si="30"/>
        <v>0</v>
      </c>
      <c r="BI115" s="88">
        <f t="shared" si="30"/>
        <v>0</v>
      </c>
      <c r="BJ115" s="23"/>
    </row>
    <row r="116" spans="23:62" x14ac:dyDescent="0.3">
      <c r="W116" s="22"/>
      <c r="X116" s="20"/>
      <c r="Y116" s="74"/>
      <c r="Z116" s="183"/>
      <c r="AA116" s="183"/>
      <c r="AB116" s="184"/>
      <c r="AC116" s="183"/>
      <c r="AD116" s="183"/>
      <c r="AE116" s="184"/>
      <c r="AF116" s="183"/>
      <c r="AG116" s="183"/>
      <c r="AH116" s="184"/>
      <c r="AI116" s="183"/>
      <c r="AJ116" s="183"/>
      <c r="AK116" s="184"/>
      <c r="AL116" s="183"/>
      <c r="AM116" s="183"/>
      <c r="AN116" s="184"/>
      <c r="AO116" s="183"/>
      <c r="AP116" s="183"/>
      <c r="AQ116" s="184"/>
      <c r="AR116" s="183"/>
      <c r="AS116" s="183"/>
      <c r="AT116" s="184"/>
      <c r="AU116" s="183"/>
      <c r="AV116" s="183"/>
      <c r="AW116" s="184"/>
      <c r="AX116" s="183"/>
      <c r="AY116" s="183"/>
      <c r="AZ116" s="184"/>
      <c r="BA116" s="183"/>
      <c r="BB116" s="183"/>
      <c r="BC116" s="184"/>
      <c r="BD116" s="183"/>
      <c r="BE116" s="183"/>
      <c r="BF116" s="184"/>
      <c r="BG116" s="183"/>
      <c r="BH116" s="183"/>
      <c r="BI116" s="184"/>
      <c r="BJ116" s="23"/>
    </row>
    <row r="117" spans="23:62" x14ac:dyDescent="0.3">
      <c r="W117" s="22"/>
      <c r="X117" s="20"/>
      <c r="Y117" s="20"/>
      <c r="Z117" s="91"/>
      <c r="AA117" s="20" t="s">
        <v>199</v>
      </c>
      <c r="AB117" s="77"/>
      <c r="AC117" s="20"/>
      <c r="AD117" s="20"/>
      <c r="AE117" s="174"/>
      <c r="AF117" s="20"/>
      <c r="AG117" s="20"/>
      <c r="AH117" s="174"/>
      <c r="AI117" s="20"/>
      <c r="AJ117" s="20"/>
      <c r="AK117" s="174"/>
      <c r="AL117" s="20"/>
      <c r="AM117" s="20"/>
      <c r="AN117" s="174"/>
      <c r="AO117" s="20"/>
      <c r="AP117" s="20"/>
      <c r="AQ117" s="174"/>
      <c r="AR117" s="20"/>
      <c r="AS117" s="20"/>
      <c r="AT117" s="174"/>
      <c r="AU117" s="20"/>
      <c r="AV117" s="20"/>
      <c r="AW117" s="174"/>
      <c r="AX117" s="20"/>
      <c r="AY117" s="20"/>
      <c r="AZ117" s="174"/>
      <c r="BA117" s="20"/>
      <c r="BB117" s="20"/>
      <c r="BC117" s="174"/>
      <c r="BD117" s="20"/>
      <c r="BE117" s="20"/>
      <c r="BF117" s="174"/>
      <c r="BG117" s="20"/>
      <c r="BH117" s="20"/>
      <c r="BI117" s="174"/>
      <c r="BJ117" s="23"/>
    </row>
    <row r="118" spans="23:62" x14ac:dyDescent="0.3">
      <c r="W118" s="22"/>
      <c r="X118" s="20"/>
      <c r="Y118" s="20"/>
      <c r="Z118" s="297"/>
      <c r="AA118" s="20" t="s">
        <v>200</v>
      </c>
      <c r="AB118" s="77"/>
      <c r="AC118" s="20"/>
      <c r="AD118" s="20"/>
      <c r="AE118" s="174"/>
      <c r="AF118" s="20"/>
      <c r="AG118" s="20"/>
      <c r="AH118" s="174"/>
      <c r="AI118" s="20"/>
      <c r="AJ118" s="20"/>
      <c r="AK118" s="174"/>
      <c r="AL118" s="20"/>
      <c r="AM118" s="20"/>
      <c r="AN118" s="174"/>
      <c r="AO118" s="20"/>
      <c r="AP118" s="20"/>
      <c r="AQ118" s="174"/>
      <c r="AR118" s="20"/>
      <c r="AS118" s="20"/>
      <c r="AT118" s="174"/>
      <c r="AU118" s="20"/>
      <c r="AV118" s="20"/>
      <c r="AW118" s="174"/>
      <c r="AX118" s="20"/>
      <c r="AY118" s="20"/>
      <c r="AZ118" s="174"/>
      <c r="BA118" s="20"/>
      <c r="BB118" s="20"/>
      <c r="BC118" s="174"/>
      <c r="BD118" s="20"/>
      <c r="BE118" s="20"/>
      <c r="BF118" s="174"/>
      <c r="BG118" s="20"/>
      <c r="BH118" s="20"/>
      <c r="BI118" s="174"/>
      <c r="BJ118" s="23"/>
    </row>
    <row r="119" spans="23:62" x14ac:dyDescent="0.3">
      <c r="W119" s="22"/>
      <c r="X119" s="20"/>
      <c r="Y119" s="20"/>
      <c r="Z119" s="302"/>
      <c r="AA119" s="20" t="s">
        <v>289</v>
      </c>
      <c r="AB119" s="77"/>
      <c r="AC119" s="20"/>
      <c r="AD119" s="20"/>
      <c r="AE119" s="174"/>
      <c r="AF119" s="20"/>
      <c r="AG119" s="20"/>
      <c r="AH119" s="174"/>
      <c r="AI119" s="20"/>
      <c r="AJ119" s="20"/>
      <c r="AK119" s="174"/>
      <c r="AL119" s="20"/>
      <c r="AM119" s="20"/>
      <c r="AN119" s="174"/>
      <c r="AO119" s="20"/>
      <c r="AP119" s="20"/>
      <c r="AQ119" s="174"/>
      <c r="AR119" s="20"/>
      <c r="AS119" s="20"/>
      <c r="AT119" s="174"/>
      <c r="AU119" s="20"/>
      <c r="AV119" s="20"/>
      <c r="AW119" s="174"/>
      <c r="AX119" s="20"/>
      <c r="AY119" s="20"/>
      <c r="AZ119" s="174"/>
      <c r="BA119" s="20"/>
      <c r="BB119" s="20"/>
      <c r="BC119" s="174"/>
      <c r="BD119" s="20"/>
      <c r="BE119" s="20"/>
      <c r="BF119" s="174"/>
      <c r="BG119" s="20"/>
      <c r="BH119" s="20"/>
      <c r="BI119" s="174"/>
      <c r="BJ119" s="23"/>
    </row>
    <row r="120" spans="23:62" ht="15" thickBot="1" x14ac:dyDescent="0.35">
      <c r="W120" s="82"/>
      <c r="X120" s="27"/>
      <c r="Y120" s="27"/>
      <c r="Z120" s="298"/>
      <c r="AA120" s="27"/>
      <c r="AB120" s="172"/>
      <c r="AC120" s="27"/>
      <c r="AD120" s="27"/>
      <c r="AE120" s="187"/>
      <c r="AF120" s="27"/>
      <c r="AG120" s="27"/>
      <c r="AH120" s="187"/>
      <c r="AI120" s="27"/>
      <c r="AJ120" s="27"/>
      <c r="AK120" s="187"/>
      <c r="AL120" s="27"/>
      <c r="AM120" s="27"/>
      <c r="AN120" s="187"/>
      <c r="AO120" s="27"/>
      <c r="AP120" s="27"/>
      <c r="AQ120" s="187"/>
      <c r="AR120" s="27"/>
      <c r="AS120" s="27"/>
      <c r="AT120" s="187"/>
      <c r="AU120" s="27"/>
      <c r="AV120" s="27"/>
      <c r="AW120" s="187"/>
      <c r="AX120" s="27"/>
      <c r="AY120" s="27"/>
      <c r="AZ120" s="187"/>
      <c r="BA120" s="27"/>
      <c r="BB120" s="27"/>
      <c r="BC120" s="187"/>
      <c r="BD120" s="27"/>
      <c r="BE120" s="27"/>
      <c r="BF120" s="187"/>
      <c r="BG120" s="27"/>
      <c r="BH120" s="27"/>
      <c r="BI120" s="187"/>
      <c r="BJ120" s="28"/>
    </row>
    <row r="121" spans="23:62" x14ac:dyDescent="0.3">
      <c r="AB121" s="33"/>
      <c r="AE121" s="185"/>
      <c r="AH121" s="185"/>
      <c r="AK121" s="185"/>
      <c r="AN121" s="185"/>
      <c r="AQ121" s="185"/>
      <c r="AT121" s="185"/>
      <c r="AW121" s="185"/>
      <c r="AZ121" s="185"/>
      <c r="BC121" s="185"/>
      <c r="BF121" s="185"/>
      <c r="BI121" s="185"/>
    </row>
    <row r="122" spans="23:62" x14ac:dyDescent="0.3">
      <c r="Z122" s="85" t="s">
        <v>212</v>
      </c>
      <c r="AB122" s="33"/>
      <c r="AE122" s="185"/>
      <c r="AH122" s="185"/>
      <c r="AK122" s="185"/>
      <c r="AN122" s="185"/>
      <c r="AQ122" s="185"/>
      <c r="AT122" s="185"/>
      <c r="AW122" s="185"/>
      <c r="AZ122" s="185"/>
      <c r="BC122" s="185"/>
      <c r="BF122" s="185"/>
      <c r="BI122" s="185"/>
    </row>
    <row r="123" spans="23:62" x14ac:dyDescent="0.3">
      <c r="Y123" s="32"/>
      <c r="Z123" s="568" t="s">
        <v>112</v>
      </c>
      <c r="AA123" s="569"/>
      <c r="AB123" s="569"/>
      <c r="AC123" s="569"/>
      <c r="AD123" s="569"/>
      <c r="AE123" s="569"/>
      <c r="AF123" s="569"/>
      <c r="AG123" s="569"/>
      <c r="AH123" s="569"/>
      <c r="AI123" s="569"/>
      <c r="AJ123" s="569"/>
      <c r="AK123" s="570"/>
      <c r="AL123" s="570"/>
      <c r="AM123" s="570"/>
      <c r="AN123" s="570"/>
      <c r="AO123" s="545"/>
      <c r="AP123" s="545"/>
      <c r="AQ123" s="545"/>
      <c r="AR123" s="545"/>
      <c r="AS123" s="545"/>
      <c r="AT123" s="161"/>
      <c r="AW123" s="185"/>
      <c r="AZ123" s="185"/>
      <c r="BC123" s="185"/>
      <c r="BF123" s="185"/>
      <c r="BI123" s="185"/>
    </row>
    <row r="124" spans="23:62" ht="28.5" customHeight="1" x14ac:dyDescent="0.3">
      <c r="Y124" s="631" t="s">
        <v>235</v>
      </c>
      <c r="Z124" s="588" t="s">
        <v>249</v>
      </c>
      <c r="AA124" s="589"/>
      <c r="AB124" s="589"/>
      <c r="AC124" s="589"/>
      <c r="AD124" s="589"/>
      <c r="AE124" s="589"/>
      <c r="AF124" s="589"/>
      <c r="AG124" s="589"/>
      <c r="AH124" s="589"/>
      <c r="AI124" s="589"/>
      <c r="AJ124" s="589"/>
      <c r="AK124" s="649"/>
      <c r="AL124" s="649"/>
      <c r="AM124" s="649"/>
      <c r="AN124" s="649"/>
      <c r="AO124" s="649"/>
      <c r="AP124" s="649"/>
      <c r="AQ124" s="649"/>
      <c r="AR124" s="649"/>
      <c r="AS124" s="650"/>
      <c r="AT124" s="161"/>
      <c r="AW124" s="185"/>
      <c r="AZ124" s="185"/>
      <c r="BC124" s="185"/>
      <c r="BF124" s="185"/>
      <c r="BI124" s="185"/>
    </row>
    <row r="125" spans="23:62" x14ac:dyDescent="0.3">
      <c r="Y125" s="632"/>
      <c r="Z125" s="576" t="s">
        <v>271</v>
      </c>
      <c r="AA125" s="457"/>
      <c r="AB125" s="457"/>
      <c r="AC125" s="457"/>
      <c r="AD125" s="457"/>
      <c r="AE125" s="457"/>
      <c r="AF125" s="457"/>
      <c r="AG125" s="457"/>
      <c r="AH125" s="457"/>
      <c r="AI125" s="457"/>
      <c r="AJ125" s="457"/>
      <c r="AK125" s="577"/>
      <c r="AL125" s="577"/>
      <c r="AM125" s="577"/>
      <c r="AN125" s="577"/>
      <c r="AO125" s="577"/>
      <c r="AP125" s="577"/>
      <c r="AQ125" s="577"/>
      <c r="AR125" s="577"/>
      <c r="AS125" s="578"/>
      <c r="AT125" s="161"/>
      <c r="AW125" s="185"/>
      <c r="AZ125" s="185"/>
      <c r="BC125" s="185"/>
      <c r="BF125" s="185"/>
      <c r="BI125" s="185"/>
    </row>
    <row r="126" spans="23:62" x14ac:dyDescent="0.3">
      <c r="Y126" s="631" t="s">
        <v>236</v>
      </c>
      <c r="Z126" s="588" t="s">
        <v>290</v>
      </c>
      <c r="AA126" s="636"/>
      <c r="AB126" s="636"/>
      <c r="AC126" s="636"/>
      <c r="AD126" s="636"/>
      <c r="AE126" s="636"/>
      <c r="AF126" s="636"/>
      <c r="AG126" s="636"/>
      <c r="AH126" s="636"/>
      <c r="AI126" s="636"/>
      <c r="AJ126" s="636"/>
      <c r="AK126" s="636"/>
      <c r="AL126" s="636"/>
      <c r="AM126" s="636"/>
      <c r="AN126" s="636"/>
      <c r="AO126" s="636"/>
      <c r="AP126" s="636"/>
      <c r="AQ126" s="636"/>
      <c r="AR126" s="636"/>
      <c r="AS126" s="637"/>
      <c r="AT126" s="161"/>
      <c r="AW126" s="185"/>
      <c r="AZ126" s="185"/>
      <c r="BC126" s="185"/>
      <c r="BF126" s="185"/>
      <c r="BI126" s="185"/>
    </row>
    <row r="127" spans="23:62" x14ac:dyDescent="0.3">
      <c r="Y127" s="632"/>
      <c r="Z127" s="576" t="s">
        <v>272</v>
      </c>
      <c r="AA127" s="457"/>
      <c r="AB127" s="457"/>
      <c r="AC127" s="457"/>
      <c r="AD127" s="457"/>
      <c r="AE127" s="457"/>
      <c r="AF127" s="457"/>
      <c r="AG127" s="457"/>
      <c r="AH127" s="457"/>
      <c r="AI127" s="457"/>
      <c r="AJ127" s="457"/>
      <c r="AK127" s="577"/>
      <c r="AL127" s="577"/>
      <c r="AM127" s="577"/>
      <c r="AN127" s="577"/>
      <c r="AO127" s="577"/>
      <c r="AP127" s="577"/>
      <c r="AQ127" s="577"/>
      <c r="AR127" s="577"/>
      <c r="AS127" s="578"/>
      <c r="AT127" s="161"/>
      <c r="AW127" s="185"/>
      <c r="AZ127" s="185"/>
      <c r="BC127" s="185"/>
      <c r="BF127" s="185"/>
      <c r="BI127" s="185"/>
    </row>
    <row r="128" spans="23:62" x14ac:dyDescent="0.3">
      <c r="Y128" s="595" t="s">
        <v>231</v>
      </c>
      <c r="Z128" s="518" t="s">
        <v>240</v>
      </c>
      <c r="AA128" s="462"/>
      <c r="AB128" s="462"/>
      <c r="AC128" s="462"/>
      <c r="AD128" s="462"/>
      <c r="AE128" s="462"/>
      <c r="AF128" s="462"/>
      <c r="AG128" s="462"/>
      <c r="AH128" s="462"/>
      <c r="AI128" s="451"/>
      <c r="AJ128" s="451"/>
      <c r="AK128" s="451"/>
      <c r="AL128" s="451"/>
      <c r="AM128" s="451"/>
      <c r="AN128" s="451"/>
      <c r="AO128" s="591"/>
      <c r="AP128" s="591"/>
      <c r="AQ128" s="591"/>
      <c r="AR128" s="591"/>
      <c r="AS128" s="592"/>
      <c r="AT128" s="161"/>
      <c r="AW128" s="185"/>
      <c r="AZ128" s="185"/>
      <c r="BC128" s="185"/>
      <c r="BF128" s="185"/>
      <c r="BI128" s="185"/>
    </row>
    <row r="129" spans="23:61" x14ac:dyDescent="0.3">
      <c r="Y129" s="596"/>
      <c r="Z129" s="597"/>
      <c r="AA129" s="598"/>
      <c r="AB129" s="598"/>
      <c r="AC129" s="598"/>
      <c r="AD129" s="598"/>
      <c r="AE129" s="598"/>
      <c r="AF129" s="598"/>
      <c r="AG129" s="598"/>
      <c r="AH129" s="598"/>
      <c r="AI129" s="598"/>
      <c r="AJ129" s="598"/>
      <c r="AK129" s="598"/>
      <c r="AL129" s="598"/>
      <c r="AM129" s="598"/>
      <c r="AN129" s="598"/>
      <c r="AO129" s="577"/>
      <c r="AP129" s="577"/>
      <c r="AQ129" s="577"/>
      <c r="AR129" s="577"/>
      <c r="AS129" s="578"/>
      <c r="AT129" s="161"/>
      <c r="AW129" s="185"/>
      <c r="AZ129" s="185"/>
      <c r="BC129" s="185"/>
      <c r="BF129" s="185"/>
      <c r="BI129" s="185"/>
    </row>
    <row r="130" spans="23:61" x14ac:dyDescent="0.3">
      <c r="Y130" s="595" t="s">
        <v>232</v>
      </c>
      <c r="Z130" s="518" t="s">
        <v>181</v>
      </c>
      <c r="AA130" s="462"/>
      <c r="AB130" s="462"/>
      <c r="AC130" s="462"/>
      <c r="AD130" s="462"/>
      <c r="AE130" s="462"/>
      <c r="AF130" s="462"/>
      <c r="AG130" s="462"/>
      <c r="AH130" s="462"/>
      <c r="AI130" s="451"/>
      <c r="AJ130" s="451"/>
      <c r="AK130" s="451"/>
      <c r="AL130" s="451"/>
      <c r="AM130" s="451"/>
      <c r="AN130" s="451"/>
      <c r="AO130" s="591"/>
      <c r="AP130" s="591"/>
      <c r="AQ130" s="591"/>
      <c r="AR130" s="591"/>
      <c r="AS130" s="592"/>
      <c r="AT130" s="161"/>
      <c r="AW130" s="185"/>
      <c r="AZ130" s="185"/>
      <c r="BC130" s="185"/>
      <c r="BF130" s="185"/>
      <c r="BI130" s="185"/>
    </row>
    <row r="131" spans="23:61" x14ac:dyDescent="0.3">
      <c r="Y131" s="596"/>
      <c r="Z131" s="597"/>
      <c r="AA131" s="598"/>
      <c r="AB131" s="598"/>
      <c r="AC131" s="598"/>
      <c r="AD131" s="598"/>
      <c r="AE131" s="598"/>
      <c r="AF131" s="598"/>
      <c r="AG131" s="598"/>
      <c r="AH131" s="598"/>
      <c r="AI131" s="598"/>
      <c r="AJ131" s="598"/>
      <c r="AK131" s="598"/>
      <c r="AL131" s="598"/>
      <c r="AM131" s="598"/>
      <c r="AN131" s="598"/>
      <c r="AO131" s="577"/>
      <c r="AP131" s="577"/>
      <c r="AQ131" s="577"/>
      <c r="AR131" s="577"/>
      <c r="AS131" s="578"/>
      <c r="AT131" s="161"/>
      <c r="AW131" s="185"/>
      <c r="AZ131" s="185"/>
      <c r="BC131" s="185"/>
      <c r="BF131" s="185"/>
      <c r="BI131" s="185"/>
    </row>
    <row r="132" spans="23:61" x14ac:dyDescent="0.3">
      <c r="Z132" s="600" t="s">
        <v>162</v>
      </c>
      <c r="AA132" s="600"/>
      <c r="AB132" s="600"/>
      <c r="AC132" s="600"/>
      <c r="AD132" s="600"/>
      <c r="AE132" s="600"/>
      <c r="AF132" s="600"/>
      <c r="AG132" s="600"/>
      <c r="AH132" s="600"/>
      <c r="AI132" s="600"/>
      <c r="AJ132" s="600"/>
      <c r="AK132" s="600"/>
      <c r="AL132" s="600"/>
      <c r="AM132" s="600"/>
      <c r="AN132" s="600"/>
      <c r="AO132" s="600"/>
      <c r="AP132" s="600"/>
      <c r="AQ132" s="600"/>
      <c r="AR132" s="600"/>
      <c r="AT132" s="185"/>
      <c r="AW132" s="185"/>
      <c r="AZ132" s="185"/>
      <c r="BC132" s="185"/>
      <c r="BF132" s="185"/>
      <c r="BI132" s="185"/>
    </row>
    <row r="133" spans="23:61" x14ac:dyDescent="0.3">
      <c r="Z133" s="600" t="s">
        <v>163</v>
      </c>
      <c r="AA133" s="600"/>
      <c r="AB133" s="600"/>
      <c r="AC133" s="600"/>
      <c r="AD133" s="600"/>
      <c r="AE133" s="600"/>
      <c r="AF133" s="600"/>
      <c r="AG133" s="600"/>
      <c r="AH133" s="600"/>
      <c r="AI133" s="600"/>
      <c r="AJ133" s="600"/>
      <c r="AK133" s="600"/>
      <c r="AL133" s="600"/>
      <c r="AM133" s="600"/>
      <c r="AN133" s="600"/>
      <c r="AO133" s="600"/>
      <c r="AP133" s="600"/>
      <c r="AQ133" s="600"/>
      <c r="AR133" s="600"/>
      <c r="AT133" s="185"/>
      <c r="AW133" s="185"/>
      <c r="AZ133" s="185"/>
      <c r="BC133" s="185"/>
      <c r="BF133" s="185"/>
      <c r="BI133" s="185"/>
    </row>
    <row r="134" spans="23:61" x14ac:dyDescent="0.3">
      <c r="AB134" s="33"/>
      <c r="AE134" s="185"/>
      <c r="AH134" s="185"/>
      <c r="AK134" s="185"/>
      <c r="AN134" s="185"/>
      <c r="AQ134" s="185"/>
      <c r="AT134" s="185"/>
      <c r="AW134" s="185"/>
      <c r="AZ134" s="185"/>
      <c r="BC134" s="185"/>
      <c r="BF134" s="185"/>
      <c r="BI134" s="185"/>
    </row>
    <row r="135" spans="23:61" ht="15" customHeight="1" x14ac:dyDescent="0.3">
      <c r="AB135" s="33"/>
      <c r="AE135" s="185"/>
      <c r="AH135" s="185"/>
      <c r="AK135" s="185"/>
      <c r="AN135" s="185"/>
      <c r="AQ135" s="185"/>
      <c r="AT135" s="185"/>
      <c r="AW135" s="185"/>
      <c r="AZ135" s="185"/>
      <c r="BC135" s="185"/>
      <c r="BF135" s="185"/>
      <c r="BI135" s="185"/>
    </row>
    <row r="136" spans="23:61" ht="21.6" thickBot="1" x14ac:dyDescent="0.35">
      <c r="W136" s="173" t="s">
        <v>211</v>
      </c>
      <c r="X136" s="20"/>
      <c r="Y136" s="20"/>
      <c r="Z136" s="20"/>
      <c r="AA136" s="20"/>
      <c r="AB136" s="77"/>
      <c r="AC136" s="20"/>
      <c r="AD136" s="20"/>
      <c r="AE136" s="174"/>
      <c r="AF136" s="20"/>
      <c r="AH136" s="185"/>
      <c r="AK136" s="185"/>
      <c r="AN136" s="185"/>
      <c r="AQ136" s="185"/>
      <c r="AT136" s="185"/>
      <c r="AW136" s="185"/>
      <c r="AZ136" s="185"/>
      <c r="BC136" s="185"/>
      <c r="BF136" s="185"/>
      <c r="BI136" s="185"/>
    </row>
    <row r="137" spans="23:61" x14ac:dyDescent="0.3">
      <c r="W137" s="36"/>
      <c r="X137" s="44"/>
      <c r="Y137" s="44"/>
      <c r="Z137" s="44"/>
      <c r="AA137" s="44"/>
      <c r="AB137" s="45"/>
      <c r="AC137" s="44"/>
      <c r="AD137" s="44"/>
      <c r="AE137" s="186"/>
      <c r="AF137" s="46"/>
      <c r="AH137" s="185"/>
      <c r="AK137" s="185"/>
      <c r="AN137" s="185"/>
      <c r="AQ137" s="185"/>
      <c r="AT137" s="185"/>
      <c r="AW137" s="185"/>
      <c r="AZ137" s="185"/>
      <c r="BC137" s="185"/>
      <c r="BF137" s="185"/>
      <c r="BI137" s="185"/>
    </row>
    <row r="138" spans="23:61" ht="47.25" customHeight="1" x14ac:dyDescent="0.3">
      <c r="W138" s="22"/>
      <c r="X138" s="20"/>
      <c r="Y138" s="20"/>
      <c r="Z138" s="125" t="s">
        <v>233</v>
      </c>
      <c r="AA138" s="125" t="s">
        <v>234</v>
      </c>
      <c r="AB138" s="206" t="s">
        <v>107</v>
      </c>
      <c r="AC138" s="52" t="s">
        <v>228</v>
      </c>
      <c r="AD138" s="52" t="s">
        <v>229</v>
      </c>
      <c r="AE138" s="53" t="s">
        <v>166</v>
      </c>
      <c r="AF138" s="23"/>
      <c r="AH138" s="185"/>
      <c r="AK138" s="185"/>
      <c r="AN138" s="185"/>
      <c r="AQ138" s="185"/>
      <c r="AT138" s="185"/>
      <c r="AW138" s="185"/>
      <c r="AZ138" s="185"/>
      <c r="BC138" s="185"/>
      <c r="BF138" s="185"/>
      <c r="BI138" s="185"/>
    </row>
    <row r="139" spans="23:61" ht="16.5" customHeight="1" x14ac:dyDescent="0.3">
      <c r="W139" s="22"/>
      <c r="X139" s="579" t="s">
        <v>213</v>
      </c>
      <c r="Y139" s="176" t="s">
        <v>220</v>
      </c>
      <c r="Z139" s="421"/>
      <c r="AA139" s="421"/>
      <c r="AB139" s="330"/>
      <c r="AC139" s="421"/>
      <c r="AD139" s="421"/>
      <c r="AE139" s="329"/>
      <c r="AF139" s="23"/>
      <c r="AH139" s="185"/>
      <c r="AK139" s="185"/>
      <c r="AN139" s="185"/>
      <c r="AQ139" s="185"/>
      <c r="AT139" s="185"/>
      <c r="AW139" s="185"/>
      <c r="AZ139" s="185"/>
      <c r="BC139" s="185"/>
      <c r="BF139" s="185"/>
      <c r="BI139" s="185"/>
    </row>
    <row r="140" spans="23:61" ht="25.5" customHeight="1" x14ac:dyDescent="0.3">
      <c r="W140" s="22"/>
      <c r="X140" s="580"/>
      <c r="Y140" s="170" t="s">
        <v>214</v>
      </c>
      <c r="Z140" s="13"/>
      <c r="AA140" s="13"/>
      <c r="AB140" s="331">
        <f>(Z140-AA140)*0.1</f>
        <v>0</v>
      </c>
      <c r="AC140" s="13"/>
      <c r="AD140" s="13"/>
      <c r="AE140" s="299">
        <f>(AC140-AD140)*0.1</f>
        <v>0</v>
      </c>
      <c r="AF140" s="23"/>
      <c r="AH140" s="185"/>
      <c r="AK140" s="185"/>
      <c r="AN140" s="185"/>
      <c r="AQ140" s="185"/>
      <c r="AT140" s="185"/>
      <c r="AW140" s="185"/>
      <c r="AZ140" s="185"/>
      <c r="BC140" s="185"/>
      <c r="BF140" s="185"/>
      <c r="BI140" s="185"/>
    </row>
    <row r="141" spans="23:61" x14ac:dyDescent="0.3">
      <c r="W141" s="22"/>
      <c r="X141" s="580"/>
      <c r="Y141" s="170" t="s">
        <v>215</v>
      </c>
      <c r="Z141" s="13"/>
      <c r="AA141" s="13"/>
      <c r="AB141" s="331">
        <f>(Z141-AA141)*0.2</f>
        <v>0</v>
      </c>
      <c r="AC141" s="13"/>
      <c r="AD141" s="13"/>
      <c r="AE141" s="299">
        <f>(AC141-AD141)*0.2</f>
        <v>0</v>
      </c>
      <c r="AF141" s="23"/>
      <c r="AH141" s="185"/>
      <c r="AK141" s="185"/>
      <c r="AN141" s="185"/>
      <c r="AQ141" s="185"/>
      <c r="AT141" s="185"/>
      <c r="AW141" s="185"/>
      <c r="AZ141" s="185"/>
      <c r="BC141" s="185"/>
      <c r="BF141" s="185"/>
      <c r="BI141" s="185"/>
    </row>
    <row r="142" spans="23:61" ht="15" customHeight="1" x14ac:dyDescent="0.3">
      <c r="W142" s="22"/>
      <c r="X142" s="580"/>
      <c r="Y142" s="170" t="s">
        <v>216</v>
      </c>
      <c r="Z142" s="13"/>
      <c r="AA142" s="13"/>
      <c r="AB142" s="331">
        <f>(Z142-AA142)*0.3</f>
        <v>0</v>
      </c>
      <c r="AC142" s="13"/>
      <c r="AD142" s="13"/>
      <c r="AE142" s="299">
        <f>(AC142-AD142)*0.3</f>
        <v>0</v>
      </c>
      <c r="AF142" s="23"/>
      <c r="AH142" s="185"/>
      <c r="AK142" s="185"/>
      <c r="AN142" s="185"/>
      <c r="AQ142" s="185"/>
      <c r="AT142" s="185"/>
      <c r="AW142" s="185"/>
      <c r="AZ142" s="185"/>
      <c r="BC142" s="185"/>
      <c r="BF142" s="185"/>
      <c r="BI142" s="185"/>
    </row>
    <row r="143" spans="23:61" x14ac:dyDescent="0.3">
      <c r="W143" s="22"/>
      <c r="X143" s="580"/>
      <c r="Y143" s="170" t="s">
        <v>217</v>
      </c>
      <c r="Z143" s="13"/>
      <c r="AA143" s="13"/>
      <c r="AB143" s="331">
        <f>(Z143-AA143)*0.4</f>
        <v>0</v>
      </c>
      <c r="AC143" s="13"/>
      <c r="AD143" s="13"/>
      <c r="AE143" s="299">
        <f>(AC143-AD143)*0.4</f>
        <v>0</v>
      </c>
      <c r="AF143" s="23"/>
      <c r="AH143" s="185"/>
      <c r="AK143" s="185"/>
      <c r="AN143" s="185"/>
      <c r="AQ143" s="185"/>
      <c r="AT143" s="185"/>
      <c r="AW143" s="185"/>
      <c r="AZ143" s="185"/>
      <c r="BC143" s="185"/>
      <c r="BF143" s="185"/>
      <c r="BI143" s="185"/>
    </row>
    <row r="144" spans="23:61" x14ac:dyDescent="0.3">
      <c r="W144" s="22"/>
      <c r="X144" s="580"/>
      <c r="Y144" s="170" t="s">
        <v>218</v>
      </c>
      <c r="Z144" s="13"/>
      <c r="AA144" s="13"/>
      <c r="AB144" s="331">
        <f>(Z144-AA144)*0.5</f>
        <v>0</v>
      </c>
      <c r="AC144" s="13"/>
      <c r="AD144" s="13"/>
      <c r="AE144" s="299">
        <f>(AC144-AD144)*0.5</f>
        <v>0</v>
      </c>
      <c r="AF144" s="23"/>
      <c r="AH144" s="185"/>
      <c r="AK144" s="185"/>
      <c r="AN144" s="185"/>
      <c r="AQ144" s="185"/>
      <c r="AT144" s="185"/>
      <c r="AW144" s="185"/>
      <c r="AZ144" s="185"/>
      <c r="BC144" s="185"/>
      <c r="BF144" s="185"/>
      <c r="BI144" s="185"/>
    </row>
    <row r="145" spans="23:61" x14ac:dyDescent="0.3">
      <c r="W145" s="22"/>
      <c r="X145" s="20"/>
      <c r="Y145" s="171" t="s">
        <v>85</v>
      </c>
      <c r="Z145" s="177">
        <f>SUM(Z139:Z144)</f>
        <v>0</v>
      </c>
      <c r="AA145" s="177">
        <f>SUM(AA139:AA144)</f>
        <v>0</v>
      </c>
      <c r="AB145" s="301">
        <f>SUM(AB140:AB144)</f>
        <v>0</v>
      </c>
      <c r="AC145" s="177">
        <f>SUM(AC139:AC144)</f>
        <v>0</v>
      </c>
      <c r="AD145" s="177">
        <f>SUM(AD139:AD144)</f>
        <v>0</v>
      </c>
      <c r="AE145" s="301">
        <f>SUM(AE140:AE144)</f>
        <v>0</v>
      </c>
      <c r="AF145" s="23"/>
      <c r="AH145" s="185"/>
      <c r="AK145" s="185"/>
      <c r="AN145" s="185"/>
      <c r="AQ145" s="185"/>
      <c r="AT145" s="185"/>
      <c r="AW145" s="185"/>
      <c r="AZ145" s="185"/>
      <c r="BC145" s="185"/>
      <c r="BF145" s="185"/>
      <c r="BI145" s="185"/>
    </row>
    <row r="146" spans="23:61" ht="15" thickBot="1" x14ac:dyDescent="0.35">
      <c r="W146" s="82"/>
      <c r="X146" s="27"/>
      <c r="Y146" s="27"/>
      <c r="Z146" s="27"/>
      <c r="AA146" s="27"/>
      <c r="AB146" s="172"/>
      <c r="AC146" s="27"/>
      <c r="AD146" s="27"/>
      <c r="AE146" s="187"/>
      <c r="AF146" s="28"/>
      <c r="AH146" s="185"/>
      <c r="AK146" s="185"/>
      <c r="AN146" s="185"/>
      <c r="AQ146" s="185"/>
      <c r="AT146" s="185"/>
      <c r="AW146" s="185"/>
      <c r="AZ146" s="185"/>
      <c r="BC146" s="185"/>
      <c r="BF146" s="185"/>
      <c r="BI146" s="185"/>
    </row>
    <row r="147" spans="23:61" x14ac:dyDescent="0.3">
      <c r="AB147" s="33"/>
      <c r="AE147" s="185"/>
      <c r="AH147" s="185"/>
      <c r="AK147" s="185"/>
      <c r="AN147" s="185"/>
      <c r="AQ147" s="185"/>
      <c r="AT147" s="185"/>
      <c r="AW147" s="185"/>
      <c r="AZ147" s="185"/>
      <c r="BC147" s="185"/>
      <c r="BF147" s="185"/>
      <c r="BI147" s="185"/>
    </row>
    <row r="148" spans="23:61" x14ac:dyDescent="0.3">
      <c r="Z148" s="85" t="s">
        <v>219</v>
      </c>
      <c r="AB148" s="33"/>
      <c r="AE148" s="185"/>
      <c r="AH148" s="185"/>
      <c r="AK148" s="185"/>
      <c r="AN148" s="185"/>
      <c r="AQ148" s="185"/>
      <c r="AT148" s="185"/>
      <c r="AW148" s="185"/>
      <c r="AZ148" s="185"/>
      <c r="BC148" s="185"/>
      <c r="BF148" s="185"/>
      <c r="BI148" s="185"/>
    </row>
    <row r="149" spans="23:61" x14ac:dyDescent="0.3">
      <c r="Y149" s="581" t="s">
        <v>213</v>
      </c>
      <c r="Z149" s="633" t="s">
        <v>221</v>
      </c>
      <c r="AA149" s="635"/>
      <c r="AB149" s="635"/>
      <c r="AC149" s="635"/>
      <c r="AD149" s="635"/>
      <c r="AE149" s="635"/>
      <c r="AF149" s="635"/>
      <c r="AG149" s="635"/>
      <c r="AH149" s="635"/>
      <c r="AI149" s="635"/>
      <c r="AJ149" s="635"/>
      <c r="AK149" s="635"/>
      <c r="AL149" s="635"/>
      <c r="AM149" s="635"/>
      <c r="AN149" s="635"/>
      <c r="AO149" s="635"/>
      <c r="AP149" s="635"/>
      <c r="AQ149" s="635"/>
      <c r="AR149" s="636"/>
      <c r="AS149" s="637"/>
      <c r="AT149" s="174"/>
      <c r="AW149" s="185"/>
      <c r="AZ149" s="185"/>
      <c r="BC149" s="185"/>
      <c r="BF149" s="185"/>
      <c r="BI149" s="185"/>
    </row>
    <row r="150" spans="23:61" x14ac:dyDescent="0.3">
      <c r="Y150" s="581"/>
      <c r="Z150" s="638"/>
      <c r="AA150" s="639"/>
      <c r="AB150" s="639"/>
      <c r="AC150" s="639"/>
      <c r="AD150" s="639"/>
      <c r="AE150" s="639"/>
      <c r="AF150" s="639"/>
      <c r="AG150" s="639"/>
      <c r="AH150" s="639"/>
      <c r="AI150" s="639"/>
      <c r="AJ150" s="639"/>
      <c r="AK150" s="639"/>
      <c r="AL150" s="639"/>
      <c r="AM150" s="639"/>
      <c r="AN150" s="639"/>
      <c r="AO150" s="639"/>
      <c r="AP150" s="639"/>
      <c r="AQ150" s="639"/>
      <c r="AR150" s="640"/>
      <c r="AS150" s="641"/>
      <c r="AT150" s="174"/>
      <c r="AW150" s="185"/>
      <c r="AZ150" s="185"/>
      <c r="BC150" s="185"/>
      <c r="BF150" s="185"/>
      <c r="BI150" s="185"/>
    </row>
    <row r="151" spans="23:61" x14ac:dyDescent="0.3">
      <c r="Y151" s="581"/>
      <c r="Z151" s="642"/>
      <c r="AA151" s="643"/>
      <c r="AB151" s="643"/>
      <c r="AC151" s="643"/>
      <c r="AD151" s="643"/>
      <c r="AE151" s="643"/>
      <c r="AF151" s="643"/>
      <c r="AG151" s="643"/>
      <c r="AH151" s="643"/>
      <c r="AI151" s="643"/>
      <c r="AJ151" s="643"/>
      <c r="AK151" s="643"/>
      <c r="AL151" s="643"/>
      <c r="AM151" s="643"/>
      <c r="AN151" s="643"/>
      <c r="AO151" s="643"/>
      <c r="AP151" s="643"/>
      <c r="AQ151" s="643"/>
      <c r="AR151" s="644"/>
      <c r="AS151" s="645"/>
      <c r="AT151" s="174"/>
      <c r="AW151" s="185"/>
      <c r="AZ151" s="185"/>
      <c r="BC151" s="185"/>
      <c r="BF151" s="185"/>
      <c r="BI151" s="185"/>
    </row>
    <row r="152" spans="23:61" ht="28.5" customHeight="1" x14ac:dyDescent="0.3">
      <c r="Y152" s="583" t="s">
        <v>237</v>
      </c>
      <c r="Z152" s="588" t="s">
        <v>239</v>
      </c>
      <c r="AA152" s="651"/>
      <c r="AB152" s="651"/>
      <c r="AC152" s="651"/>
      <c r="AD152" s="651"/>
      <c r="AE152" s="651"/>
      <c r="AF152" s="651"/>
      <c r="AG152" s="651"/>
      <c r="AH152" s="651"/>
      <c r="AI152" s="651"/>
      <c r="AJ152" s="651"/>
      <c r="AK152" s="651"/>
      <c r="AL152" s="651"/>
      <c r="AM152" s="651"/>
      <c r="AN152" s="651"/>
      <c r="AO152" s="651"/>
      <c r="AP152" s="651"/>
      <c r="AQ152" s="651"/>
      <c r="AR152" s="651"/>
      <c r="AS152" s="652"/>
      <c r="AT152" s="174"/>
      <c r="AW152" s="185"/>
      <c r="AZ152" s="185"/>
      <c r="BC152" s="185"/>
      <c r="BF152" s="185"/>
      <c r="BI152" s="185"/>
    </row>
    <row r="153" spans="23:61" x14ac:dyDescent="0.3">
      <c r="Y153" s="572"/>
      <c r="Z153" s="576" t="s">
        <v>271</v>
      </c>
      <c r="AA153" s="644"/>
      <c r="AB153" s="644"/>
      <c r="AC153" s="644"/>
      <c r="AD153" s="644"/>
      <c r="AE153" s="644"/>
      <c r="AF153" s="644"/>
      <c r="AG153" s="644"/>
      <c r="AH153" s="644"/>
      <c r="AI153" s="644"/>
      <c r="AJ153" s="644"/>
      <c r="AK153" s="644"/>
      <c r="AL153" s="644"/>
      <c r="AM153" s="644"/>
      <c r="AN153" s="644"/>
      <c r="AO153" s="644"/>
      <c r="AP153" s="644"/>
      <c r="AQ153" s="644"/>
      <c r="AR153" s="644"/>
      <c r="AS153" s="645"/>
      <c r="AT153" s="174"/>
      <c r="AW153" s="185"/>
      <c r="AZ153" s="185"/>
      <c r="BC153" s="185"/>
      <c r="BF153" s="185"/>
      <c r="BI153" s="185"/>
    </row>
    <row r="154" spans="23:61" x14ac:dyDescent="0.3">
      <c r="Y154" s="583" t="s">
        <v>238</v>
      </c>
      <c r="Z154" s="588" t="s">
        <v>287</v>
      </c>
      <c r="AA154" s="636"/>
      <c r="AB154" s="636"/>
      <c r="AC154" s="636"/>
      <c r="AD154" s="636"/>
      <c r="AE154" s="636"/>
      <c r="AF154" s="636"/>
      <c r="AG154" s="636"/>
      <c r="AH154" s="636"/>
      <c r="AI154" s="636"/>
      <c r="AJ154" s="636"/>
      <c r="AK154" s="636"/>
      <c r="AL154" s="636"/>
      <c r="AM154" s="636"/>
      <c r="AN154" s="636"/>
      <c r="AO154" s="636"/>
      <c r="AP154" s="636"/>
      <c r="AQ154" s="636"/>
      <c r="AR154" s="636"/>
      <c r="AS154" s="637"/>
      <c r="AT154" s="174"/>
      <c r="AW154" s="185"/>
      <c r="AZ154" s="185"/>
      <c r="BC154" s="185"/>
      <c r="BF154" s="185"/>
      <c r="BI154" s="185"/>
    </row>
    <row r="155" spans="23:61" x14ac:dyDescent="0.3">
      <c r="Y155" s="572"/>
      <c r="Z155" s="576" t="s">
        <v>273</v>
      </c>
      <c r="AA155" s="457"/>
      <c r="AB155" s="457"/>
      <c r="AC155" s="457"/>
      <c r="AD155" s="457"/>
      <c r="AE155" s="457"/>
      <c r="AF155" s="457"/>
      <c r="AG155" s="457"/>
      <c r="AH155" s="457"/>
      <c r="AI155" s="457"/>
      <c r="AJ155" s="457"/>
      <c r="AK155" s="577"/>
      <c r="AL155" s="577"/>
      <c r="AM155" s="577"/>
      <c r="AN155" s="577"/>
      <c r="AO155" s="577"/>
      <c r="AP155" s="577"/>
      <c r="AQ155" s="577"/>
      <c r="AR155" s="577"/>
      <c r="AS155" s="578"/>
      <c r="AT155" s="174"/>
      <c r="AW155" s="185"/>
      <c r="AZ155" s="185"/>
      <c r="BC155" s="185"/>
      <c r="BF155" s="185"/>
      <c r="BI155" s="185"/>
    </row>
    <row r="156" spans="23:61" x14ac:dyDescent="0.3">
      <c r="Y156" s="571" t="s">
        <v>266</v>
      </c>
      <c r="Z156" s="518" t="s">
        <v>240</v>
      </c>
      <c r="AA156" s="462"/>
      <c r="AB156" s="462"/>
      <c r="AC156" s="462"/>
      <c r="AD156" s="462"/>
      <c r="AE156" s="462"/>
      <c r="AF156" s="462"/>
      <c r="AG156" s="462"/>
      <c r="AH156" s="462"/>
      <c r="AI156" s="451"/>
      <c r="AJ156" s="451"/>
      <c r="AK156" s="451"/>
      <c r="AL156" s="451"/>
      <c r="AM156" s="451"/>
      <c r="AN156" s="591"/>
      <c r="AO156" s="591"/>
      <c r="AP156" s="591"/>
      <c r="AQ156" s="591"/>
      <c r="AR156" s="636"/>
      <c r="AS156" s="637"/>
      <c r="AT156" s="185"/>
      <c r="AW156" s="185"/>
      <c r="AZ156" s="185"/>
      <c r="BC156" s="185"/>
      <c r="BF156" s="185"/>
      <c r="BI156" s="185"/>
    </row>
    <row r="157" spans="23:61" x14ac:dyDescent="0.3">
      <c r="Y157" s="572"/>
      <c r="Z157" s="597"/>
      <c r="AA157" s="598"/>
      <c r="AB157" s="598"/>
      <c r="AC157" s="598"/>
      <c r="AD157" s="598"/>
      <c r="AE157" s="598"/>
      <c r="AF157" s="598"/>
      <c r="AG157" s="598"/>
      <c r="AH157" s="598"/>
      <c r="AI157" s="598"/>
      <c r="AJ157" s="598"/>
      <c r="AK157" s="598"/>
      <c r="AL157" s="598"/>
      <c r="AM157" s="598"/>
      <c r="AN157" s="577"/>
      <c r="AO157" s="577"/>
      <c r="AP157" s="577"/>
      <c r="AQ157" s="577"/>
      <c r="AR157" s="644"/>
      <c r="AS157" s="645"/>
      <c r="AT157" s="185"/>
      <c r="AW157" s="185"/>
      <c r="AZ157" s="185"/>
      <c r="BC157" s="185"/>
      <c r="BF157" s="185"/>
      <c r="BI157" s="185"/>
    </row>
    <row r="158" spans="23:61" x14ac:dyDescent="0.3">
      <c r="Y158" s="571" t="s">
        <v>267</v>
      </c>
      <c r="Z158" s="521" t="s">
        <v>181</v>
      </c>
      <c r="AA158" s="454"/>
      <c r="AB158" s="454"/>
      <c r="AC158" s="454"/>
      <c r="AD158" s="454"/>
      <c r="AE158" s="454"/>
      <c r="AF158" s="454"/>
      <c r="AG158" s="454"/>
      <c r="AH158" s="454"/>
      <c r="AI158" s="585"/>
      <c r="AJ158" s="585"/>
      <c r="AK158" s="585"/>
      <c r="AL158" s="585"/>
      <c r="AM158" s="585"/>
      <c r="AN158" s="648"/>
      <c r="AO158" s="648"/>
      <c r="AP158" s="648"/>
      <c r="AQ158" s="648"/>
      <c r="AR158" s="20"/>
      <c r="AS158" s="214"/>
      <c r="AT158" s="185"/>
      <c r="AW158" s="185"/>
      <c r="AZ158" s="185"/>
      <c r="BC158" s="185"/>
      <c r="BF158" s="185"/>
      <c r="BI158" s="185"/>
    </row>
    <row r="159" spans="23:61" x14ac:dyDescent="0.3">
      <c r="Y159" s="572"/>
      <c r="Z159" s="597"/>
      <c r="AA159" s="598"/>
      <c r="AB159" s="598"/>
      <c r="AC159" s="598"/>
      <c r="AD159" s="598"/>
      <c r="AE159" s="598"/>
      <c r="AF159" s="598"/>
      <c r="AG159" s="598"/>
      <c r="AH159" s="598"/>
      <c r="AI159" s="598"/>
      <c r="AJ159" s="598"/>
      <c r="AK159" s="598"/>
      <c r="AL159" s="598"/>
      <c r="AM159" s="598"/>
      <c r="AN159" s="577"/>
      <c r="AO159" s="577"/>
      <c r="AP159" s="577"/>
      <c r="AQ159" s="577"/>
      <c r="AR159" s="212"/>
      <c r="AS159" s="213"/>
      <c r="AT159" s="185"/>
      <c r="AW159" s="185"/>
      <c r="AZ159" s="185"/>
      <c r="BC159" s="185"/>
      <c r="BF159" s="185"/>
      <c r="BI159" s="185"/>
    </row>
    <row r="160" spans="23:61" x14ac:dyDescent="0.3">
      <c r="W160" s="20"/>
      <c r="X160" s="20"/>
    </row>
  </sheetData>
  <sheetProtection password="B3C1" sheet="1" objects="1" scenarios="1" selectLockedCells="1"/>
  <mergeCells count="136">
    <mergeCell ref="Y158:Y159"/>
    <mergeCell ref="Z158:AQ159"/>
    <mergeCell ref="Z132:AR132"/>
    <mergeCell ref="Z133:AR133"/>
    <mergeCell ref="X79:X114"/>
    <mergeCell ref="Z79:Z86"/>
    <mergeCell ref="AA79:AA86"/>
    <mergeCell ref="AC80:AC87"/>
    <mergeCell ref="AD80:AD87"/>
    <mergeCell ref="Y154:Y155"/>
    <mergeCell ref="Z154:AS154"/>
    <mergeCell ref="Z155:AS155"/>
    <mergeCell ref="Y156:Y157"/>
    <mergeCell ref="Z156:AS157"/>
    <mergeCell ref="X139:X144"/>
    <mergeCell ref="Y149:Y151"/>
    <mergeCell ref="Z149:AS151"/>
    <mergeCell ref="Y152:Y153"/>
    <mergeCell ref="Z152:AS152"/>
    <mergeCell ref="Z153:AS153"/>
    <mergeCell ref="Y126:Y127"/>
    <mergeCell ref="Z126:AS126"/>
    <mergeCell ref="Z127:AS127"/>
    <mergeCell ref="Y128:Y129"/>
    <mergeCell ref="Z128:AS129"/>
    <mergeCell ref="Y130:Y131"/>
    <mergeCell ref="Z130:AS131"/>
    <mergeCell ref="BG90:BG97"/>
    <mergeCell ref="BH90:BH97"/>
    <mergeCell ref="Z123:AS123"/>
    <mergeCell ref="Y124:Y125"/>
    <mergeCell ref="Z124:AS124"/>
    <mergeCell ref="Z125:AS125"/>
    <mergeCell ref="AX87:AX94"/>
    <mergeCell ref="AY87:AY94"/>
    <mergeCell ref="BA88:BA95"/>
    <mergeCell ref="BB88:BB95"/>
    <mergeCell ref="BD89:BD96"/>
    <mergeCell ref="BE89:BE96"/>
    <mergeCell ref="AO84:AO91"/>
    <mergeCell ref="AP84:AP91"/>
    <mergeCell ref="AR85:AR92"/>
    <mergeCell ref="AS85:AS92"/>
    <mergeCell ref="AU86:AU93"/>
    <mergeCell ref="AV86:AV93"/>
    <mergeCell ref="AF81:AF88"/>
    <mergeCell ref="AG81:AG88"/>
    <mergeCell ref="AI82:AI89"/>
    <mergeCell ref="AJ82:AJ89"/>
    <mergeCell ref="AL83:AL90"/>
    <mergeCell ref="AM83:AM90"/>
    <mergeCell ref="Z75:BI75"/>
    <mergeCell ref="X76:Y78"/>
    <mergeCell ref="Z76:BI76"/>
    <mergeCell ref="Z77:AB77"/>
    <mergeCell ref="AC77:AE77"/>
    <mergeCell ref="AF77:AH77"/>
    <mergeCell ref="AI77:AK77"/>
    <mergeCell ref="AL77:AN77"/>
    <mergeCell ref="AO77:AQ77"/>
    <mergeCell ref="AR77:AT77"/>
    <mergeCell ref="AU77:AW77"/>
    <mergeCell ref="AX77:AZ77"/>
    <mergeCell ref="BA77:BC77"/>
    <mergeCell ref="BD77:BF77"/>
    <mergeCell ref="BG77:BI77"/>
    <mergeCell ref="BA45:BA52"/>
    <mergeCell ref="BB45:BB52"/>
    <mergeCell ref="BD46:BD53"/>
    <mergeCell ref="BE46:BE53"/>
    <mergeCell ref="BG47:BG54"/>
    <mergeCell ref="BH47:BH54"/>
    <mergeCell ref="AR42:AR49"/>
    <mergeCell ref="AS42:AS49"/>
    <mergeCell ref="AU43:AU50"/>
    <mergeCell ref="AV43:AV50"/>
    <mergeCell ref="AX44:AX51"/>
    <mergeCell ref="AY44:AY51"/>
    <mergeCell ref="C36:E36"/>
    <mergeCell ref="X36:X71"/>
    <mergeCell ref="Z36:Z43"/>
    <mergeCell ref="AA36:AA43"/>
    <mergeCell ref="C37:E37"/>
    <mergeCell ref="AC37:AC44"/>
    <mergeCell ref="AD37:AD44"/>
    <mergeCell ref="AL34:AN34"/>
    <mergeCell ref="AO34:AQ34"/>
    <mergeCell ref="AL40:AL47"/>
    <mergeCell ref="AM40:AM47"/>
    <mergeCell ref="C41:E41"/>
    <mergeCell ref="AO41:AO48"/>
    <mergeCell ref="AP41:AP48"/>
    <mergeCell ref="C42:E42"/>
    <mergeCell ref="C38:E38"/>
    <mergeCell ref="AF38:AF45"/>
    <mergeCell ref="AG38:AG45"/>
    <mergeCell ref="C39:E39"/>
    <mergeCell ref="AI39:AI46"/>
    <mergeCell ref="AJ39:AJ46"/>
    <mergeCell ref="C40:E40"/>
    <mergeCell ref="B30:S30"/>
    <mergeCell ref="C32:E33"/>
    <mergeCell ref="Z32:BI32"/>
    <mergeCell ref="X33:Y35"/>
    <mergeCell ref="Z33:BI33"/>
    <mergeCell ref="C34:E34"/>
    <mergeCell ref="Z34:AB34"/>
    <mergeCell ref="AC34:AE34"/>
    <mergeCell ref="AF34:AH34"/>
    <mergeCell ref="AI34:AK34"/>
    <mergeCell ref="BD34:BF34"/>
    <mergeCell ref="BG34:BI34"/>
    <mergeCell ref="C35:E35"/>
    <mergeCell ref="AR34:AT34"/>
    <mergeCell ref="AU34:AW34"/>
    <mergeCell ref="AX34:AZ34"/>
    <mergeCell ref="BA34:BC34"/>
    <mergeCell ref="W23:BI24"/>
    <mergeCell ref="C24:E24"/>
    <mergeCell ref="C25:E25"/>
    <mergeCell ref="B29:S29"/>
    <mergeCell ref="C15:E16"/>
    <mergeCell ref="C17:E17"/>
    <mergeCell ref="C18:E18"/>
    <mergeCell ref="C19:E19"/>
    <mergeCell ref="C20:E20"/>
    <mergeCell ref="C21:E21"/>
    <mergeCell ref="C2:K2"/>
    <mergeCell ref="C3:K3"/>
    <mergeCell ref="B5:L5"/>
    <mergeCell ref="C7:G7"/>
    <mergeCell ref="H7:K7"/>
    <mergeCell ref="C8:G8"/>
    <mergeCell ref="H8:K8"/>
    <mergeCell ref="C22:E22"/>
    <mergeCell ref="C23:E2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K184"/>
  <sheetViews>
    <sheetView zoomScale="90" zoomScaleNormal="90" workbookViewId="0">
      <selection activeCell="D12" sqref="D12"/>
    </sheetView>
  </sheetViews>
  <sheetFormatPr defaultColWidth="9.109375" defaultRowHeight="14.4" x14ac:dyDescent="0.3"/>
  <cols>
    <col min="1" max="1" width="9.109375" style="21"/>
    <col min="2" max="2" width="3.33203125" style="21" customWidth="1"/>
    <col min="3" max="3" width="17.88671875" style="21" customWidth="1"/>
    <col min="4" max="4" width="19.6640625" style="21" customWidth="1"/>
    <col min="5" max="5" width="5.109375" style="21" customWidth="1"/>
    <col min="6" max="6" width="16.33203125" style="21" customWidth="1"/>
    <col min="7" max="7" width="18.5546875" style="21" customWidth="1"/>
    <col min="8" max="8" width="19.33203125" style="21" customWidth="1"/>
    <col min="9" max="11" width="16.33203125" style="21" customWidth="1"/>
    <col min="12" max="16" width="17.44140625" style="21" customWidth="1"/>
    <col min="17" max="18" width="21.88671875" style="21" customWidth="1"/>
    <col min="19" max="19" width="29" style="33" customWidth="1"/>
    <col min="20" max="21" width="6.5546875" style="21" customWidth="1"/>
    <col min="22" max="22" width="12.33203125" style="185" hidden="1" customWidth="1"/>
    <col min="23" max="24" width="9.109375" style="21"/>
    <col min="25" max="25" width="19.109375" style="21" customWidth="1"/>
    <col min="26" max="26" width="14.33203125" style="21" customWidth="1"/>
    <col min="27" max="27" width="11.88671875" style="21" customWidth="1"/>
    <col min="28" max="28" width="10.33203125" style="21" hidden="1" customWidth="1"/>
    <col min="29" max="29" width="10.33203125" style="21" customWidth="1"/>
    <col min="30" max="30" width="11.109375" style="21" customWidth="1"/>
    <col min="31" max="31" width="10.33203125" style="21" hidden="1" customWidth="1"/>
    <col min="32" max="32" width="10.33203125" style="21" customWidth="1"/>
    <col min="33" max="33" width="10.88671875" style="21" customWidth="1"/>
    <col min="34" max="34" width="10.33203125" style="21" hidden="1" customWidth="1"/>
    <col min="35" max="35" width="10.33203125" style="21" customWidth="1"/>
    <col min="36" max="36" width="10.88671875" style="21" customWidth="1"/>
    <col min="37" max="37" width="10.33203125" style="21" hidden="1" customWidth="1"/>
    <col min="38" max="38" width="10.33203125" style="21" customWidth="1"/>
    <col min="39" max="39" width="10.44140625" style="21" customWidth="1"/>
    <col min="40" max="40" width="10.33203125" style="21" hidden="1" customWidth="1"/>
    <col min="41" max="41" width="10.33203125" style="21" customWidth="1"/>
    <col min="42" max="42" width="10.5546875" style="21" customWidth="1"/>
    <col min="43" max="43" width="10.33203125" style="21" hidden="1" customWidth="1"/>
    <col min="44" max="44" width="10.33203125" style="21" customWidth="1"/>
    <col min="45" max="45" width="11.44140625" style="21" customWidth="1"/>
    <col min="46" max="46" width="10.33203125" style="21" hidden="1" customWidth="1"/>
    <col min="47" max="47" width="10.33203125" style="21" customWidth="1"/>
    <col min="48" max="48" width="10.44140625" style="21" customWidth="1"/>
    <col min="49" max="49" width="10.33203125" style="21" hidden="1" customWidth="1"/>
    <col min="50" max="50" width="10.33203125" style="21" customWidth="1"/>
    <col min="51" max="51" width="10.44140625" style="21" customWidth="1"/>
    <col min="52" max="52" width="10.33203125" style="21" hidden="1" customWidth="1"/>
    <col min="53" max="53" width="10.33203125" style="21" customWidth="1"/>
    <col min="54" max="54" width="10.6640625" style="21" customWidth="1"/>
    <col min="55" max="55" width="10.33203125" style="21" hidden="1" customWidth="1"/>
    <col min="56" max="56" width="10.33203125" style="21" customWidth="1"/>
    <col min="57" max="57" width="10.5546875" style="21" customWidth="1"/>
    <col min="58" max="58" width="10.33203125" style="21" hidden="1" customWidth="1"/>
    <col min="59" max="59" width="10.33203125" style="21" customWidth="1"/>
    <col min="60" max="60" width="10.5546875" style="21" customWidth="1"/>
    <col min="61" max="61" width="10.33203125" style="21" hidden="1" customWidth="1"/>
    <col min="62" max="63" width="9.109375" style="20"/>
    <col min="64" max="16384" width="9.109375" style="21"/>
  </cols>
  <sheetData>
    <row r="1" spans="2:22" ht="15" thickBot="1" x14ac:dyDescent="0.35"/>
    <row r="2" spans="2:22" ht="29.25" customHeight="1" x14ac:dyDescent="0.3">
      <c r="C2" s="653" t="s">
        <v>17</v>
      </c>
      <c r="D2" s="654"/>
      <c r="E2" s="654"/>
      <c r="F2" s="654"/>
      <c r="G2" s="654"/>
      <c r="H2" s="654"/>
      <c r="I2" s="654"/>
      <c r="J2" s="654"/>
      <c r="K2" s="655"/>
      <c r="L2" s="34"/>
      <c r="M2" s="416"/>
      <c r="N2" s="416"/>
    </row>
    <row r="3" spans="2:22" ht="21.6" thickBot="1" x14ac:dyDescent="0.35">
      <c r="C3" s="539" t="s">
        <v>150</v>
      </c>
      <c r="D3" s="540"/>
      <c r="E3" s="540"/>
      <c r="F3" s="540"/>
      <c r="G3" s="540"/>
      <c r="H3" s="540"/>
      <c r="I3" s="540"/>
      <c r="J3" s="540"/>
      <c r="K3" s="541"/>
      <c r="L3" s="35"/>
      <c r="M3" s="416"/>
      <c r="N3" s="416"/>
    </row>
    <row r="4" spans="2:22" ht="21.6" thickBot="1" x14ac:dyDescent="0.35">
      <c r="C4" s="35"/>
      <c r="D4" s="35"/>
      <c r="E4" s="35"/>
      <c r="F4" s="35"/>
      <c r="G4" s="35"/>
      <c r="H4" s="35"/>
      <c r="I4" s="35"/>
      <c r="J4" s="35"/>
      <c r="K4" s="35"/>
      <c r="L4" s="35"/>
      <c r="M4" s="416"/>
      <c r="N4" s="416"/>
      <c r="O4" s="417"/>
      <c r="P4" s="417"/>
      <c r="Q4" s="417"/>
      <c r="R4" s="417"/>
      <c r="S4" s="417"/>
      <c r="T4" s="417"/>
      <c r="U4" s="417"/>
      <c r="V4" s="417"/>
    </row>
    <row r="5" spans="2:22" ht="19.5" customHeight="1" thickBot="1" x14ac:dyDescent="0.35">
      <c r="B5" s="601" t="s">
        <v>75</v>
      </c>
      <c r="C5" s="602"/>
      <c r="D5" s="602"/>
      <c r="E5" s="602"/>
      <c r="F5" s="602"/>
      <c r="G5" s="602"/>
      <c r="H5" s="602"/>
      <c r="I5" s="602"/>
      <c r="J5" s="602"/>
      <c r="K5" s="602"/>
      <c r="L5" s="603"/>
      <c r="M5" s="416"/>
      <c r="N5" s="416"/>
      <c r="O5" s="416"/>
      <c r="P5" s="416"/>
    </row>
    <row r="6" spans="2:22" ht="21" x14ac:dyDescent="0.3">
      <c r="B6" s="36"/>
      <c r="C6" s="37"/>
      <c r="D6" s="37"/>
      <c r="E6" s="37"/>
      <c r="F6" s="37"/>
      <c r="G6" s="37"/>
      <c r="H6" s="37"/>
      <c r="I6" s="37"/>
      <c r="J6" s="37"/>
      <c r="K6" s="37"/>
      <c r="L6" s="38"/>
      <c r="M6" s="416"/>
      <c r="N6" s="416"/>
      <c r="O6" s="416"/>
      <c r="P6" s="416"/>
    </row>
    <row r="7" spans="2:22" x14ac:dyDescent="0.3">
      <c r="B7" s="22"/>
      <c r="C7" s="542" t="s">
        <v>49</v>
      </c>
      <c r="D7" s="542"/>
      <c r="E7" s="542"/>
      <c r="F7" s="542"/>
      <c r="G7" s="542"/>
      <c r="H7" s="543">
        <f>Info!D4</f>
        <v>0</v>
      </c>
      <c r="I7" s="543"/>
      <c r="J7" s="543"/>
      <c r="K7" s="543"/>
      <c r="L7" s="39"/>
    </row>
    <row r="8" spans="2:22" x14ac:dyDescent="0.3">
      <c r="B8" s="22"/>
      <c r="C8" s="542" t="s">
        <v>50</v>
      </c>
      <c r="D8" s="542"/>
      <c r="E8" s="542"/>
      <c r="F8" s="542"/>
      <c r="G8" s="542"/>
      <c r="H8" s="547" t="s">
        <v>209</v>
      </c>
      <c r="I8" s="547"/>
      <c r="J8" s="547"/>
      <c r="K8" s="547"/>
      <c r="L8" s="40"/>
    </row>
    <row r="9" spans="2:22" x14ac:dyDescent="0.3">
      <c r="B9" s="22"/>
      <c r="C9" s="20"/>
      <c r="D9" s="20"/>
      <c r="E9" s="20"/>
      <c r="F9" s="20"/>
      <c r="G9" s="20"/>
      <c r="H9" s="20"/>
      <c r="I9" s="20"/>
      <c r="J9" s="20"/>
      <c r="K9" s="20"/>
      <c r="L9" s="23"/>
    </row>
    <row r="10" spans="2:22" ht="15.6" x14ac:dyDescent="0.35">
      <c r="B10" s="22"/>
      <c r="C10" s="20"/>
      <c r="D10" s="41" t="s">
        <v>198</v>
      </c>
      <c r="E10" s="42"/>
      <c r="F10" s="20"/>
      <c r="G10" s="43" t="s">
        <v>14</v>
      </c>
      <c r="H10" s="20"/>
      <c r="I10" s="43" t="s">
        <v>175</v>
      </c>
      <c r="J10" s="20"/>
      <c r="K10" s="71" t="s">
        <v>58</v>
      </c>
      <c r="L10" s="23"/>
    </row>
    <row r="11" spans="2:22" x14ac:dyDescent="0.3">
      <c r="B11" s="22"/>
      <c r="C11" s="20"/>
      <c r="D11" s="47" t="s">
        <v>0</v>
      </c>
      <c r="E11" s="42"/>
      <c r="F11" s="20"/>
      <c r="G11" s="47" t="s">
        <v>1</v>
      </c>
      <c r="H11" s="20"/>
      <c r="I11" s="47" t="s">
        <v>1</v>
      </c>
      <c r="J11" s="20"/>
      <c r="K11" s="76" t="s">
        <v>1</v>
      </c>
      <c r="L11" s="23"/>
    </row>
    <row r="12" spans="2:22" x14ac:dyDescent="0.3">
      <c r="B12" s="22"/>
      <c r="C12" s="20"/>
      <c r="D12" s="1"/>
      <c r="E12" s="20"/>
      <c r="F12" s="20"/>
      <c r="G12" s="1"/>
      <c r="H12" s="20"/>
      <c r="I12" s="1"/>
      <c r="J12" s="20"/>
      <c r="K12" s="79">
        <f>IF(K25&lt;0.05*I25,K25,0.05*I25)</f>
        <v>0</v>
      </c>
      <c r="L12" s="23"/>
    </row>
    <row r="13" spans="2:22" ht="15" customHeight="1" x14ac:dyDescent="0.3">
      <c r="B13" s="22"/>
      <c r="C13" s="20"/>
      <c r="D13" s="49"/>
      <c r="E13" s="20"/>
      <c r="F13" s="49"/>
      <c r="G13" s="20"/>
      <c r="H13" s="50"/>
      <c r="I13" s="20"/>
      <c r="J13" s="20"/>
      <c r="K13" s="20"/>
      <c r="L13" s="23"/>
    </row>
    <row r="14" spans="2:22" ht="12.75" customHeight="1" thickBot="1" x14ac:dyDescent="0.35">
      <c r="B14" s="22"/>
      <c r="C14" s="51"/>
      <c r="D14" s="20"/>
      <c r="E14" s="20"/>
      <c r="F14" s="20"/>
      <c r="G14" s="20"/>
      <c r="H14" s="20"/>
      <c r="I14" s="20"/>
      <c r="J14" s="20"/>
      <c r="K14" s="20"/>
      <c r="L14" s="23"/>
    </row>
    <row r="15" spans="2:22" ht="32.25" customHeight="1" x14ac:dyDescent="0.3">
      <c r="B15" s="22"/>
      <c r="C15" s="609" t="s">
        <v>3</v>
      </c>
      <c r="D15" s="610"/>
      <c r="E15" s="610"/>
      <c r="F15" s="54" t="s">
        <v>18</v>
      </c>
      <c r="G15" s="54" t="s">
        <v>243</v>
      </c>
      <c r="H15" s="54" t="s">
        <v>244</v>
      </c>
      <c r="I15" s="54" t="s">
        <v>19</v>
      </c>
      <c r="J15" s="55" t="s">
        <v>12</v>
      </c>
      <c r="K15" s="56" t="s">
        <v>13</v>
      </c>
      <c r="L15" s="57"/>
    </row>
    <row r="16" spans="2:22" ht="15" customHeight="1" x14ac:dyDescent="0.3">
      <c r="B16" s="22"/>
      <c r="C16" s="611"/>
      <c r="D16" s="566"/>
      <c r="E16" s="566"/>
      <c r="F16" s="60" t="s">
        <v>1</v>
      </c>
      <c r="G16" s="60" t="s">
        <v>1</v>
      </c>
      <c r="H16" s="60" t="s">
        <v>1</v>
      </c>
      <c r="I16" s="60" t="s">
        <v>1</v>
      </c>
      <c r="J16" s="60" t="s">
        <v>1</v>
      </c>
      <c r="K16" s="61" t="s">
        <v>1</v>
      </c>
      <c r="L16" s="62"/>
    </row>
    <row r="17" spans="1:62" x14ac:dyDescent="0.3">
      <c r="B17" s="22"/>
      <c r="C17" s="604" t="s">
        <v>4</v>
      </c>
      <c r="D17" s="565"/>
      <c r="E17" s="565"/>
      <c r="F17" s="2"/>
      <c r="G17" s="2"/>
      <c r="H17" s="2"/>
      <c r="I17" s="63">
        <f t="shared" ref="I17:I24" si="0">F17-G17-H17</f>
        <v>0</v>
      </c>
      <c r="J17" s="2"/>
      <c r="K17" s="8"/>
      <c r="L17" s="64"/>
    </row>
    <row r="18" spans="1:62" x14ac:dyDescent="0.3">
      <c r="B18" s="22"/>
      <c r="C18" s="604" t="s">
        <v>5</v>
      </c>
      <c r="D18" s="565"/>
      <c r="E18" s="565"/>
      <c r="F18" s="2"/>
      <c r="G18" s="2"/>
      <c r="H18" s="2"/>
      <c r="I18" s="63">
        <f t="shared" si="0"/>
        <v>0</v>
      </c>
      <c r="J18" s="2"/>
      <c r="K18" s="8"/>
      <c r="L18" s="64"/>
    </row>
    <row r="19" spans="1:62" ht="15" customHeight="1" x14ac:dyDescent="0.3">
      <c r="B19" s="22"/>
      <c r="C19" s="604" t="s">
        <v>10</v>
      </c>
      <c r="D19" s="565"/>
      <c r="E19" s="565"/>
      <c r="F19" s="2"/>
      <c r="G19" s="2"/>
      <c r="H19" s="2"/>
      <c r="I19" s="63">
        <f t="shared" si="0"/>
        <v>0</v>
      </c>
      <c r="J19" s="2"/>
      <c r="K19" s="8"/>
      <c r="L19" s="64"/>
    </row>
    <row r="20" spans="1:62" x14ac:dyDescent="0.3">
      <c r="B20" s="22"/>
      <c r="C20" s="604" t="s">
        <v>9</v>
      </c>
      <c r="D20" s="565"/>
      <c r="E20" s="565"/>
      <c r="F20" s="2"/>
      <c r="G20" s="2"/>
      <c r="H20" s="2"/>
      <c r="I20" s="63">
        <f t="shared" si="0"/>
        <v>0</v>
      </c>
      <c r="J20" s="2"/>
      <c r="K20" s="8"/>
      <c r="L20" s="64"/>
    </row>
    <row r="21" spans="1:62" x14ac:dyDescent="0.3">
      <c r="B21" s="22"/>
      <c r="C21" s="604" t="s">
        <v>8</v>
      </c>
      <c r="D21" s="565"/>
      <c r="E21" s="565"/>
      <c r="F21" s="2"/>
      <c r="G21" s="2"/>
      <c r="H21" s="2"/>
      <c r="I21" s="63">
        <f t="shared" si="0"/>
        <v>0</v>
      </c>
      <c r="J21" s="2"/>
      <c r="K21" s="8"/>
      <c r="L21" s="64"/>
    </row>
    <row r="22" spans="1:62" x14ac:dyDescent="0.3">
      <c r="B22" s="22"/>
      <c r="C22" s="604" t="s">
        <v>152</v>
      </c>
      <c r="D22" s="565"/>
      <c r="E22" s="565"/>
      <c r="F22" s="2"/>
      <c r="G22" s="2"/>
      <c r="H22" s="2"/>
      <c r="I22" s="63">
        <f t="shared" si="0"/>
        <v>0</v>
      </c>
      <c r="J22" s="2"/>
      <c r="K22" s="8"/>
      <c r="L22" s="64"/>
    </row>
    <row r="23" spans="1:62" x14ac:dyDescent="0.3">
      <c r="B23" s="22"/>
      <c r="C23" s="604" t="s">
        <v>153</v>
      </c>
      <c r="D23" s="565"/>
      <c r="E23" s="565"/>
      <c r="F23" s="2"/>
      <c r="G23" s="2"/>
      <c r="H23" s="2"/>
      <c r="I23" s="63">
        <f t="shared" si="0"/>
        <v>0</v>
      </c>
      <c r="J23" s="2"/>
      <c r="K23" s="8"/>
      <c r="L23" s="64"/>
      <c r="W23" s="537" t="s">
        <v>222</v>
      </c>
      <c r="X23" s="538"/>
      <c r="Y23" s="538"/>
      <c r="Z23" s="538"/>
      <c r="AA23" s="538"/>
      <c r="AB23" s="538"/>
      <c r="AC23" s="538"/>
      <c r="AD23" s="538"/>
      <c r="AE23" s="538"/>
      <c r="AF23" s="538"/>
      <c r="AG23" s="538"/>
      <c r="AH23" s="538"/>
      <c r="AI23" s="538"/>
      <c r="AJ23" s="538"/>
      <c r="AK23" s="538"/>
      <c r="AL23" s="538"/>
      <c r="AM23" s="538"/>
      <c r="AN23" s="538"/>
      <c r="AO23" s="538"/>
      <c r="AP23" s="538"/>
      <c r="AQ23" s="538"/>
      <c r="AR23" s="538"/>
      <c r="AS23" s="538"/>
      <c r="AT23" s="538"/>
      <c r="AU23" s="538"/>
      <c r="AV23" s="538"/>
      <c r="AW23" s="538"/>
      <c r="AX23" s="538"/>
      <c r="AY23" s="538"/>
      <c r="AZ23" s="538"/>
      <c r="BA23" s="538"/>
      <c r="BB23" s="538"/>
      <c r="BC23" s="538"/>
      <c r="BD23" s="538"/>
      <c r="BE23" s="538"/>
      <c r="BF23" s="538"/>
      <c r="BG23" s="538"/>
      <c r="BH23" s="538"/>
      <c r="BI23" s="538"/>
    </row>
    <row r="24" spans="1:62" x14ac:dyDescent="0.3">
      <c r="B24" s="22"/>
      <c r="C24" s="604" t="s">
        <v>154</v>
      </c>
      <c r="D24" s="565"/>
      <c r="E24" s="565"/>
      <c r="F24" s="2"/>
      <c r="G24" s="2"/>
      <c r="H24" s="2"/>
      <c r="I24" s="63">
        <f t="shared" si="0"/>
        <v>0</v>
      </c>
      <c r="J24" s="2"/>
      <c r="K24" s="8"/>
      <c r="L24" s="64"/>
      <c r="W24" s="538"/>
      <c r="X24" s="538"/>
      <c r="Y24" s="538"/>
      <c r="Z24" s="538"/>
      <c r="AA24" s="538"/>
      <c r="AB24" s="538"/>
      <c r="AC24" s="538"/>
      <c r="AD24" s="538"/>
      <c r="AE24" s="538"/>
      <c r="AF24" s="538"/>
      <c r="AG24" s="538"/>
      <c r="AH24" s="538"/>
      <c r="AI24" s="538"/>
      <c r="AJ24" s="538"/>
      <c r="AK24" s="538"/>
      <c r="AL24" s="538"/>
      <c r="AM24" s="538"/>
      <c r="AN24" s="538"/>
      <c r="AO24" s="538"/>
      <c r="AP24" s="538"/>
      <c r="AQ24" s="538"/>
      <c r="AR24" s="538"/>
      <c r="AS24" s="538"/>
      <c r="AT24" s="538"/>
      <c r="AU24" s="538"/>
      <c r="AV24" s="538"/>
      <c r="AW24" s="538"/>
      <c r="AX24" s="538"/>
      <c r="AY24" s="538"/>
      <c r="AZ24" s="538"/>
      <c r="BA24" s="538"/>
      <c r="BB24" s="538"/>
      <c r="BC24" s="538"/>
      <c r="BD24" s="538"/>
      <c r="BE24" s="538"/>
      <c r="BF24" s="538"/>
      <c r="BG24" s="538"/>
      <c r="BH24" s="538"/>
      <c r="BI24" s="538"/>
    </row>
    <row r="25" spans="1:62" ht="15" thickBot="1" x14ac:dyDescent="0.35">
      <c r="B25" s="22"/>
      <c r="C25" s="605" t="s">
        <v>85</v>
      </c>
      <c r="D25" s="606"/>
      <c r="E25" s="606"/>
      <c r="F25" s="67">
        <f>SUM(F17:F24)</f>
        <v>0</v>
      </c>
      <c r="G25" s="67">
        <f t="shared" ref="G25:H25" si="1">SUM(G17:G24)</f>
        <v>0</v>
      </c>
      <c r="H25" s="67">
        <f t="shared" si="1"/>
        <v>0</v>
      </c>
      <c r="I25" s="67">
        <f>SUM(I17:I24)</f>
        <v>0</v>
      </c>
      <c r="J25" s="67">
        <f>SUM(J17:J24)</f>
        <v>0</v>
      </c>
      <c r="K25" s="67">
        <f>SUM(K17:K24)</f>
        <v>0</v>
      </c>
      <c r="L25" s="68"/>
    </row>
    <row r="26" spans="1:62" ht="15" thickBot="1" x14ac:dyDescent="0.35">
      <c r="B26" s="82"/>
      <c r="C26" s="191"/>
      <c r="D26" s="191"/>
      <c r="E26" s="191"/>
      <c r="F26" s="192"/>
      <c r="G26" s="192"/>
      <c r="H26" s="192"/>
      <c r="I26" s="192"/>
      <c r="J26" s="27"/>
      <c r="K26" s="27"/>
      <c r="L26" s="28"/>
    </row>
    <row r="27" spans="1:62" x14ac:dyDescent="0.3">
      <c r="A27" s="20"/>
      <c r="B27" s="20"/>
      <c r="C27" s="69"/>
      <c r="D27" s="69"/>
      <c r="E27" s="69"/>
      <c r="F27" s="70"/>
      <c r="G27" s="70"/>
      <c r="H27" s="70"/>
      <c r="I27" s="179"/>
      <c r="J27" s="179"/>
      <c r="K27" s="20"/>
      <c r="L27" s="189"/>
      <c r="M27" s="20"/>
    </row>
    <row r="28" spans="1:62" x14ac:dyDescent="0.3">
      <c r="A28" s="20"/>
      <c r="B28" s="20"/>
      <c r="C28" s="20"/>
      <c r="D28" s="20"/>
      <c r="E28" s="20"/>
      <c r="F28" s="20"/>
      <c r="G28" s="20"/>
      <c r="H28" s="20"/>
      <c r="I28" s="180"/>
      <c r="J28" s="180"/>
      <c r="K28" s="20"/>
      <c r="L28" s="190"/>
      <c r="M28" s="20"/>
      <c r="Z28" s="201"/>
      <c r="AA28" s="201"/>
    </row>
    <row r="29" spans="1:62" s="80" customFormat="1" ht="16.2" thickBot="1" x14ac:dyDescent="0.35">
      <c r="A29" s="48"/>
      <c r="B29" s="607"/>
      <c r="C29" s="607"/>
      <c r="D29" s="607"/>
      <c r="E29" s="607"/>
      <c r="F29" s="607"/>
      <c r="G29" s="607"/>
      <c r="H29" s="607"/>
      <c r="I29" s="607"/>
      <c r="J29" s="607"/>
      <c r="K29" s="607"/>
      <c r="L29" s="607"/>
      <c r="M29" s="607"/>
      <c r="N29" s="607"/>
      <c r="O29" s="607"/>
      <c r="P29" s="608"/>
      <c r="Q29" s="608"/>
      <c r="R29" s="608"/>
      <c r="S29" s="608"/>
    </row>
    <row r="30" spans="1:62" s="80" customFormat="1" ht="21.6" thickBot="1" x14ac:dyDescent="0.35">
      <c r="A30" s="48"/>
      <c r="B30" s="656" t="s">
        <v>76</v>
      </c>
      <c r="C30" s="657"/>
      <c r="D30" s="657"/>
      <c r="E30" s="657"/>
      <c r="F30" s="657"/>
      <c r="G30" s="657"/>
      <c r="H30" s="657"/>
      <c r="I30" s="657"/>
      <c r="J30" s="657"/>
      <c r="K30" s="657"/>
      <c r="L30" s="657"/>
      <c r="M30" s="657"/>
      <c r="N30" s="657"/>
      <c r="O30" s="657"/>
      <c r="P30" s="658"/>
      <c r="Q30" s="658"/>
      <c r="R30" s="658"/>
      <c r="S30" s="659"/>
      <c r="W30" s="416" t="s">
        <v>210</v>
      </c>
      <c r="X30" s="21"/>
      <c r="Y30" s="21"/>
      <c r="Z30" s="21"/>
      <c r="AA30" s="21"/>
      <c r="AB30" s="33"/>
      <c r="AC30" s="21"/>
      <c r="AD30" s="21"/>
      <c r="AE30" s="185"/>
      <c r="AF30" s="21"/>
      <c r="AG30" s="21"/>
      <c r="AH30" s="185"/>
      <c r="AI30" s="21"/>
      <c r="AJ30" s="21"/>
      <c r="AK30" s="185"/>
      <c r="AL30" s="21"/>
      <c r="AM30" s="21"/>
      <c r="AN30" s="185"/>
      <c r="AO30" s="21"/>
      <c r="AP30" s="21"/>
      <c r="AQ30" s="185"/>
      <c r="AR30" s="21"/>
      <c r="AS30" s="21"/>
      <c r="AT30" s="185"/>
      <c r="AU30" s="21"/>
      <c r="AV30" s="21"/>
      <c r="AW30" s="185"/>
      <c r="AX30" s="21"/>
      <c r="AY30" s="21"/>
      <c r="AZ30" s="185"/>
      <c r="BA30" s="21"/>
      <c r="BB30" s="21"/>
      <c r="BC30" s="185"/>
      <c r="BD30" s="21"/>
      <c r="BE30" s="21"/>
      <c r="BF30" s="185"/>
      <c r="BG30" s="21"/>
      <c r="BH30" s="21"/>
      <c r="BI30" s="185"/>
    </row>
    <row r="31" spans="1:62" x14ac:dyDescent="0.3">
      <c r="A31" s="20"/>
      <c r="B31" s="202"/>
      <c r="C31" s="203"/>
      <c r="D31" s="203"/>
      <c r="E31" s="203"/>
      <c r="F31" s="204"/>
      <c r="G31" s="204"/>
      <c r="H31" s="204"/>
      <c r="I31" s="204"/>
      <c r="J31" s="174"/>
      <c r="K31" s="174"/>
      <c r="L31" s="174"/>
      <c r="M31" s="174"/>
      <c r="N31" s="174"/>
      <c r="O31" s="174"/>
      <c r="P31" s="174"/>
      <c r="Q31" s="174"/>
      <c r="R31" s="174"/>
      <c r="S31" s="155"/>
      <c r="W31" s="36"/>
      <c r="X31" s="44"/>
      <c r="Y31" s="44"/>
      <c r="Z31" s="44"/>
      <c r="AA31" s="44"/>
      <c r="AB31" s="45"/>
      <c r="AC31" s="44"/>
      <c r="AD31" s="44"/>
      <c r="AE31" s="186"/>
      <c r="AF31" s="44"/>
      <c r="AG31" s="44"/>
      <c r="AH31" s="186"/>
      <c r="AI31" s="44"/>
      <c r="AJ31" s="44"/>
      <c r="AK31" s="186"/>
      <c r="AL31" s="44"/>
      <c r="AM31" s="44"/>
      <c r="AN31" s="186"/>
      <c r="AO31" s="44"/>
      <c r="AP31" s="44"/>
      <c r="AQ31" s="186"/>
      <c r="AR31" s="44"/>
      <c r="AS31" s="44"/>
      <c r="AT31" s="186"/>
      <c r="AU31" s="44"/>
      <c r="AV31" s="44"/>
      <c r="AW31" s="186"/>
      <c r="AX31" s="44"/>
      <c r="AY31" s="44"/>
      <c r="AZ31" s="186"/>
      <c r="BA31" s="44"/>
      <c r="BB31" s="44"/>
      <c r="BC31" s="186"/>
      <c r="BD31" s="44"/>
      <c r="BE31" s="44"/>
      <c r="BF31" s="186"/>
      <c r="BG31" s="44"/>
      <c r="BH31" s="44"/>
      <c r="BI31" s="186"/>
      <c r="BJ31" s="46"/>
    </row>
    <row r="32" spans="1:62" ht="73.5" customHeight="1" x14ac:dyDescent="0.3">
      <c r="A32" s="20"/>
      <c r="B32" s="154"/>
      <c r="C32" s="616" t="s">
        <v>3</v>
      </c>
      <c r="D32" s="616"/>
      <c r="E32" s="616"/>
      <c r="F32" s="123" t="s">
        <v>65</v>
      </c>
      <c r="G32" s="123" t="s">
        <v>224</v>
      </c>
      <c r="H32" s="123" t="s">
        <v>225</v>
      </c>
      <c r="I32" s="123" t="s">
        <v>67</v>
      </c>
      <c r="J32" s="123" t="s">
        <v>139</v>
      </c>
      <c r="K32" s="123" t="s">
        <v>140</v>
      </c>
      <c r="L32" s="123" t="s">
        <v>141</v>
      </c>
      <c r="M32" s="123" t="s">
        <v>71</v>
      </c>
      <c r="N32" s="123" t="s">
        <v>226</v>
      </c>
      <c r="O32" s="123" t="s">
        <v>227</v>
      </c>
      <c r="P32" s="123" t="s">
        <v>135</v>
      </c>
      <c r="Q32" s="123" t="s">
        <v>136</v>
      </c>
      <c r="R32" s="123" t="s">
        <v>142</v>
      </c>
      <c r="S32" s="152" t="s">
        <v>143</v>
      </c>
      <c r="W32" s="22"/>
      <c r="X32" s="48"/>
      <c r="Y32" s="48"/>
      <c r="Z32" s="617" t="s">
        <v>299</v>
      </c>
      <c r="AA32" s="617"/>
      <c r="AB32" s="617"/>
      <c r="AC32" s="617"/>
      <c r="AD32" s="617"/>
      <c r="AE32" s="617"/>
      <c r="AF32" s="617"/>
      <c r="AG32" s="617"/>
      <c r="AH32" s="617"/>
      <c r="AI32" s="617"/>
      <c r="AJ32" s="617"/>
      <c r="AK32" s="617"/>
      <c r="AL32" s="617"/>
      <c r="AM32" s="617"/>
      <c r="AN32" s="617"/>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282"/>
    </row>
    <row r="33" spans="2:62" x14ac:dyDescent="0.3">
      <c r="B33" s="154"/>
      <c r="C33" s="616"/>
      <c r="D33" s="616"/>
      <c r="E33" s="616"/>
      <c r="F33" s="128" t="s">
        <v>1</v>
      </c>
      <c r="G33" s="128" t="s">
        <v>1</v>
      </c>
      <c r="H33" s="128" t="s">
        <v>1</v>
      </c>
      <c r="I33" s="129" t="s">
        <v>1</v>
      </c>
      <c r="J33" s="129" t="s">
        <v>1</v>
      </c>
      <c r="K33" s="128" t="s">
        <v>1</v>
      </c>
      <c r="L33" s="130" t="s">
        <v>1</v>
      </c>
      <c r="M33" s="130" t="s">
        <v>1</v>
      </c>
      <c r="N33" s="130" t="s">
        <v>1</v>
      </c>
      <c r="O33" s="130" t="s">
        <v>1</v>
      </c>
      <c r="P33" s="130" t="s">
        <v>1</v>
      </c>
      <c r="Q33" s="130" t="s">
        <v>1</v>
      </c>
      <c r="R33" s="130" t="s">
        <v>1</v>
      </c>
      <c r="S33" s="131" t="s">
        <v>1</v>
      </c>
      <c r="W33" s="22"/>
      <c r="X33" s="618" t="s">
        <v>108</v>
      </c>
      <c r="Y33" s="618"/>
      <c r="Z33" s="619" t="s">
        <v>82</v>
      </c>
      <c r="AA33" s="619"/>
      <c r="AB33" s="619"/>
      <c r="AC33" s="619"/>
      <c r="AD33" s="619"/>
      <c r="AE33" s="619"/>
      <c r="AF33" s="619"/>
      <c r="AG33" s="619"/>
      <c r="AH33" s="619"/>
      <c r="AI33" s="619"/>
      <c r="AJ33" s="619"/>
      <c r="AK33" s="619"/>
      <c r="AL33" s="619"/>
      <c r="AM33" s="619"/>
      <c r="AN33" s="619"/>
      <c r="AO33" s="619"/>
      <c r="AP33" s="619"/>
      <c r="AQ33" s="619"/>
      <c r="AR33" s="619"/>
      <c r="AS33" s="619"/>
      <c r="AT33" s="619"/>
      <c r="AU33" s="619"/>
      <c r="AV33" s="619"/>
      <c r="AW33" s="619"/>
      <c r="AX33" s="619"/>
      <c r="AY33" s="619"/>
      <c r="AZ33" s="619"/>
      <c r="BA33" s="619"/>
      <c r="BB33" s="619"/>
      <c r="BC33" s="619"/>
      <c r="BD33" s="619"/>
      <c r="BE33" s="619"/>
      <c r="BF33" s="619"/>
      <c r="BG33" s="619"/>
      <c r="BH33" s="619"/>
      <c r="BI33" s="620"/>
      <c r="BJ33" s="282"/>
    </row>
    <row r="34" spans="2:62" x14ac:dyDescent="0.3">
      <c r="B34" s="154"/>
      <c r="C34" s="621" t="s">
        <v>4</v>
      </c>
      <c r="D34" s="622"/>
      <c r="E34" s="622"/>
      <c r="F34" s="207"/>
      <c r="G34" s="207"/>
      <c r="H34" s="207"/>
      <c r="I34" s="207"/>
      <c r="J34" s="207"/>
      <c r="K34" s="207"/>
      <c r="L34" s="207"/>
      <c r="M34" s="207"/>
      <c r="N34" s="207"/>
      <c r="O34" s="207"/>
      <c r="P34" s="207"/>
      <c r="Q34" s="207"/>
      <c r="R34" s="207"/>
      <c r="S34" s="208"/>
      <c r="W34" s="22"/>
      <c r="X34" s="618"/>
      <c r="Y34" s="618"/>
      <c r="Z34" s="546">
        <v>42278</v>
      </c>
      <c r="AA34" s="546"/>
      <c r="AB34" s="546"/>
      <c r="AC34" s="546">
        <v>42309</v>
      </c>
      <c r="AD34" s="546"/>
      <c r="AE34" s="546"/>
      <c r="AF34" s="546">
        <v>42339</v>
      </c>
      <c r="AG34" s="546"/>
      <c r="AH34" s="546"/>
      <c r="AI34" s="546">
        <v>42370</v>
      </c>
      <c r="AJ34" s="546"/>
      <c r="AK34" s="546"/>
      <c r="AL34" s="546">
        <v>42401</v>
      </c>
      <c r="AM34" s="546"/>
      <c r="AN34" s="546"/>
      <c r="AO34" s="546">
        <v>42430</v>
      </c>
      <c r="AP34" s="546"/>
      <c r="AQ34" s="546"/>
      <c r="AR34" s="546">
        <v>42461</v>
      </c>
      <c r="AS34" s="546"/>
      <c r="AT34" s="546"/>
      <c r="AU34" s="546">
        <v>42491</v>
      </c>
      <c r="AV34" s="546"/>
      <c r="AW34" s="546"/>
      <c r="AX34" s="546">
        <v>42522</v>
      </c>
      <c r="AY34" s="546"/>
      <c r="AZ34" s="546"/>
      <c r="BA34" s="546">
        <v>42552</v>
      </c>
      <c r="BB34" s="546"/>
      <c r="BC34" s="546"/>
      <c r="BD34" s="546">
        <v>42583</v>
      </c>
      <c r="BE34" s="546"/>
      <c r="BF34" s="546"/>
      <c r="BG34" s="546">
        <v>42614</v>
      </c>
      <c r="BH34" s="546"/>
      <c r="BI34" s="556"/>
      <c r="BJ34" s="282"/>
    </row>
    <row r="35" spans="2:62" ht="39" customHeight="1" x14ac:dyDescent="0.3">
      <c r="B35" s="154"/>
      <c r="C35" s="621" t="s">
        <v>5</v>
      </c>
      <c r="D35" s="622"/>
      <c r="E35" s="622"/>
      <c r="F35" s="207"/>
      <c r="G35" s="207"/>
      <c r="H35" s="207"/>
      <c r="I35" s="207"/>
      <c r="J35" s="207"/>
      <c r="K35" s="207"/>
      <c r="L35" s="207"/>
      <c r="M35" s="207"/>
      <c r="N35" s="207"/>
      <c r="O35" s="207"/>
      <c r="P35" s="207"/>
      <c r="Q35" s="207"/>
      <c r="R35" s="207"/>
      <c r="S35" s="208"/>
      <c r="W35" s="22"/>
      <c r="X35" s="618"/>
      <c r="Y35" s="618"/>
      <c r="Z35" s="125" t="s">
        <v>233</v>
      </c>
      <c r="AA35" s="125" t="s">
        <v>234</v>
      </c>
      <c r="AB35" s="53" t="s">
        <v>107</v>
      </c>
      <c r="AC35" s="125" t="s">
        <v>233</v>
      </c>
      <c r="AD35" s="125" t="s">
        <v>234</v>
      </c>
      <c r="AE35" s="53" t="s">
        <v>107</v>
      </c>
      <c r="AF35" s="125" t="s">
        <v>233</v>
      </c>
      <c r="AG35" s="125" t="s">
        <v>234</v>
      </c>
      <c r="AH35" s="53" t="s">
        <v>107</v>
      </c>
      <c r="AI35" s="125" t="s">
        <v>233</v>
      </c>
      <c r="AJ35" s="125" t="s">
        <v>234</v>
      </c>
      <c r="AK35" s="53" t="s">
        <v>107</v>
      </c>
      <c r="AL35" s="125" t="s">
        <v>233</v>
      </c>
      <c r="AM35" s="125" t="s">
        <v>234</v>
      </c>
      <c r="AN35" s="53" t="s">
        <v>107</v>
      </c>
      <c r="AO35" s="125" t="s">
        <v>233</v>
      </c>
      <c r="AP35" s="125" t="s">
        <v>234</v>
      </c>
      <c r="AQ35" s="53" t="s">
        <v>107</v>
      </c>
      <c r="AR35" s="125" t="s">
        <v>233</v>
      </c>
      <c r="AS35" s="125" t="s">
        <v>234</v>
      </c>
      <c r="AT35" s="53" t="s">
        <v>107</v>
      </c>
      <c r="AU35" s="125" t="s">
        <v>233</v>
      </c>
      <c r="AV35" s="125" t="s">
        <v>234</v>
      </c>
      <c r="AW35" s="53" t="s">
        <v>107</v>
      </c>
      <c r="AX35" s="125" t="s">
        <v>233</v>
      </c>
      <c r="AY35" s="125" t="s">
        <v>234</v>
      </c>
      <c r="AZ35" s="53" t="s">
        <v>107</v>
      </c>
      <c r="BA35" s="125" t="s">
        <v>113</v>
      </c>
      <c r="BB35" s="125" t="s">
        <v>230</v>
      </c>
      <c r="BC35" s="53" t="s">
        <v>107</v>
      </c>
      <c r="BD35" s="125" t="s">
        <v>233</v>
      </c>
      <c r="BE35" s="125" t="s">
        <v>234</v>
      </c>
      <c r="BF35" s="53" t="s">
        <v>107</v>
      </c>
      <c r="BG35" s="125" t="s">
        <v>233</v>
      </c>
      <c r="BH35" s="125" t="s">
        <v>234</v>
      </c>
      <c r="BI35" s="206" t="s">
        <v>107</v>
      </c>
      <c r="BJ35" s="282"/>
    </row>
    <row r="36" spans="2:62" ht="15" customHeight="1" x14ac:dyDescent="0.3">
      <c r="B36" s="154"/>
      <c r="C36" s="621" t="s">
        <v>10</v>
      </c>
      <c r="D36" s="622"/>
      <c r="E36" s="622"/>
      <c r="F36" s="207"/>
      <c r="G36" s="207"/>
      <c r="H36" s="207"/>
      <c r="I36" s="207"/>
      <c r="J36" s="207"/>
      <c r="K36" s="207"/>
      <c r="L36" s="207"/>
      <c r="M36" s="207"/>
      <c r="N36" s="207"/>
      <c r="O36" s="207"/>
      <c r="P36" s="207"/>
      <c r="Q36" s="207"/>
      <c r="R36" s="207"/>
      <c r="S36" s="208"/>
      <c r="W36" s="22"/>
      <c r="X36" s="559" t="s">
        <v>83</v>
      </c>
      <c r="Y36" s="211">
        <v>42309</v>
      </c>
      <c r="Z36" s="626"/>
      <c r="AA36" s="626"/>
      <c r="AB36" s="425"/>
      <c r="AC36" s="59"/>
      <c r="AD36" s="59"/>
      <c r="AE36" s="425"/>
      <c r="AF36" s="59"/>
      <c r="AG36" s="59"/>
      <c r="AH36" s="188"/>
      <c r="AI36" s="59"/>
      <c r="AJ36" s="59"/>
      <c r="AK36" s="188"/>
      <c r="AL36" s="59"/>
      <c r="AM36" s="59"/>
      <c r="AN36" s="188"/>
      <c r="AO36" s="59"/>
      <c r="AP36" s="59"/>
      <c r="AQ36" s="188"/>
      <c r="AR36" s="59"/>
      <c r="AS36" s="59"/>
      <c r="AT36" s="188"/>
      <c r="AU36" s="59"/>
      <c r="AV36" s="59"/>
      <c r="AW36" s="188"/>
      <c r="AX36" s="59"/>
      <c r="AY36" s="59"/>
      <c r="AZ36" s="188"/>
      <c r="BA36" s="59"/>
      <c r="BB36" s="59"/>
      <c r="BC36" s="188"/>
      <c r="BD36" s="59"/>
      <c r="BE36" s="59"/>
      <c r="BF36" s="188"/>
      <c r="BG36" s="59"/>
      <c r="BH36" s="59"/>
      <c r="BI36" s="279"/>
      <c r="BJ36" s="282"/>
    </row>
    <row r="37" spans="2:62" x14ac:dyDescent="0.3">
      <c r="B37" s="154"/>
      <c r="C37" s="621" t="s">
        <v>9</v>
      </c>
      <c r="D37" s="622"/>
      <c r="E37" s="622"/>
      <c r="F37" s="207"/>
      <c r="G37" s="207"/>
      <c r="H37" s="207"/>
      <c r="I37" s="207"/>
      <c r="J37" s="207"/>
      <c r="K37" s="207"/>
      <c r="L37" s="207"/>
      <c r="M37" s="207"/>
      <c r="N37" s="207"/>
      <c r="O37" s="207"/>
      <c r="P37" s="207"/>
      <c r="Q37" s="207"/>
      <c r="R37" s="207"/>
      <c r="S37" s="208"/>
      <c r="W37" s="22"/>
      <c r="X37" s="559"/>
      <c r="Y37" s="211">
        <f>Y36+31</f>
        <v>42340</v>
      </c>
      <c r="Z37" s="626"/>
      <c r="AA37" s="626"/>
      <c r="AB37" s="425"/>
      <c r="AC37" s="626"/>
      <c r="AD37" s="626"/>
      <c r="AE37" s="427"/>
      <c r="AF37" s="59"/>
      <c r="AG37" s="59"/>
      <c r="AH37" s="188"/>
      <c r="AI37" s="59"/>
      <c r="AJ37" s="59"/>
      <c r="AK37" s="188"/>
      <c r="AL37" s="59"/>
      <c r="AM37" s="59"/>
      <c r="AN37" s="188"/>
      <c r="AO37" s="59"/>
      <c r="AP37" s="59"/>
      <c r="AQ37" s="188"/>
      <c r="AR37" s="59"/>
      <c r="AS37" s="59"/>
      <c r="AT37" s="188"/>
      <c r="AU37" s="59"/>
      <c r="AV37" s="59"/>
      <c r="AW37" s="188"/>
      <c r="AX37" s="59"/>
      <c r="AY37" s="59"/>
      <c r="AZ37" s="188"/>
      <c r="BA37" s="59"/>
      <c r="BB37" s="59"/>
      <c r="BC37" s="188"/>
      <c r="BD37" s="59"/>
      <c r="BE37" s="59"/>
      <c r="BF37" s="188"/>
      <c r="BG37" s="59"/>
      <c r="BH37" s="59"/>
      <c r="BI37" s="279"/>
      <c r="BJ37" s="282"/>
    </row>
    <row r="38" spans="2:62" x14ac:dyDescent="0.3">
      <c r="B38" s="154"/>
      <c r="C38" s="621" t="s">
        <v>8</v>
      </c>
      <c r="D38" s="622"/>
      <c r="E38" s="622"/>
      <c r="F38" s="207"/>
      <c r="G38" s="207"/>
      <c r="H38" s="207"/>
      <c r="I38" s="207"/>
      <c r="J38" s="207"/>
      <c r="K38" s="207"/>
      <c r="L38" s="207"/>
      <c r="M38" s="207"/>
      <c r="N38" s="207"/>
      <c r="O38" s="207"/>
      <c r="P38" s="207"/>
      <c r="Q38" s="207"/>
      <c r="R38" s="207"/>
      <c r="S38" s="208"/>
      <c r="W38" s="22"/>
      <c r="X38" s="559"/>
      <c r="Y38" s="211">
        <f t="shared" ref="Y38:Y83" si="2">Y37+31</f>
        <v>42371</v>
      </c>
      <c r="Z38" s="626"/>
      <c r="AA38" s="626"/>
      <c r="AB38" s="425"/>
      <c r="AC38" s="626"/>
      <c r="AD38" s="626"/>
      <c r="AE38" s="427"/>
      <c r="AF38" s="626"/>
      <c r="AG38" s="626"/>
      <c r="AH38" s="425"/>
      <c r="AI38" s="59"/>
      <c r="AJ38" s="59"/>
      <c r="AK38" s="188"/>
      <c r="AL38" s="59"/>
      <c r="AM38" s="59"/>
      <c r="AN38" s="188"/>
      <c r="AO38" s="59"/>
      <c r="AP38" s="59"/>
      <c r="AQ38" s="188"/>
      <c r="AR38" s="59"/>
      <c r="AS38" s="59"/>
      <c r="AT38" s="188"/>
      <c r="AU38" s="59"/>
      <c r="AV38" s="59"/>
      <c r="AW38" s="188"/>
      <c r="AX38" s="59"/>
      <c r="AY38" s="59"/>
      <c r="AZ38" s="188"/>
      <c r="BA38" s="59"/>
      <c r="BB38" s="59"/>
      <c r="BC38" s="188"/>
      <c r="BD38" s="59"/>
      <c r="BE38" s="59"/>
      <c r="BF38" s="188"/>
      <c r="BG38" s="59"/>
      <c r="BH38" s="59"/>
      <c r="BI38" s="279"/>
      <c r="BJ38" s="282"/>
    </row>
    <row r="39" spans="2:62" x14ac:dyDescent="0.3">
      <c r="B39" s="154"/>
      <c r="C39" s="621" t="s">
        <v>152</v>
      </c>
      <c r="D39" s="622"/>
      <c r="E39" s="622"/>
      <c r="F39" s="207"/>
      <c r="G39" s="207"/>
      <c r="H39" s="207"/>
      <c r="I39" s="207"/>
      <c r="J39" s="207"/>
      <c r="K39" s="207"/>
      <c r="L39" s="207"/>
      <c r="M39" s="207"/>
      <c r="N39" s="207"/>
      <c r="O39" s="207"/>
      <c r="P39" s="207"/>
      <c r="Q39" s="207"/>
      <c r="R39" s="207"/>
      <c r="S39" s="208"/>
      <c r="W39" s="22"/>
      <c r="X39" s="559"/>
      <c r="Y39" s="211">
        <f t="shared" si="2"/>
        <v>42402</v>
      </c>
      <c r="Z39" s="626"/>
      <c r="AA39" s="626"/>
      <c r="AB39" s="425"/>
      <c r="AC39" s="626"/>
      <c r="AD39" s="626"/>
      <c r="AE39" s="427"/>
      <c r="AF39" s="626"/>
      <c r="AG39" s="626"/>
      <c r="AH39" s="425"/>
      <c r="AI39" s="626"/>
      <c r="AJ39" s="626"/>
      <c r="AK39" s="425"/>
      <c r="AL39" s="59"/>
      <c r="AM39" s="59"/>
      <c r="AN39" s="188"/>
      <c r="AO39" s="59"/>
      <c r="AP39" s="59"/>
      <c r="AQ39" s="188"/>
      <c r="AR39" s="59"/>
      <c r="AS39" s="59"/>
      <c r="AT39" s="188"/>
      <c r="AU39" s="59"/>
      <c r="AV39" s="59"/>
      <c r="AW39" s="188"/>
      <c r="AX39" s="59"/>
      <c r="AY39" s="59"/>
      <c r="AZ39" s="188"/>
      <c r="BA39" s="59"/>
      <c r="BB39" s="59"/>
      <c r="BC39" s="188"/>
      <c r="BD39" s="59"/>
      <c r="BE39" s="59"/>
      <c r="BF39" s="188"/>
      <c r="BG39" s="59"/>
      <c r="BH39" s="59"/>
      <c r="BI39" s="279"/>
      <c r="BJ39" s="282"/>
    </row>
    <row r="40" spans="2:62" x14ac:dyDescent="0.3">
      <c r="B40" s="154"/>
      <c r="C40" s="621" t="s">
        <v>153</v>
      </c>
      <c r="D40" s="622"/>
      <c r="E40" s="622"/>
      <c r="F40" s="207"/>
      <c r="G40" s="207"/>
      <c r="H40" s="207"/>
      <c r="I40" s="207"/>
      <c r="J40" s="207"/>
      <c r="K40" s="207"/>
      <c r="L40" s="207"/>
      <c r="M40" s="207"/>
      <c r="N40" s="207"/>
      <c r="O40" s="207"/>
      <c r="P40" s="207"/>
      <c r="Q40" s="207"/>
      <c r="R40" s="207"/>
      <c r="S40" s="208"/>
      <c r="W40" s="22"/>
      <c r="X40" s="559"/>
      <c r="Y40" s="211">
        <f t="shared" si="2"/>
        <v>42433</v>
      </c>
      <c r="Z40" s="626"/>
      <c r="AA40" s="626"/>
      <c r="AB40" s="425"/>
      <c r="AC40" s="626"/>
      <c r="AD40" s="626"/>
      <c r="AE40" s="427"/>
      <c r="AF40" s="626"/>
      <c r="AG40" s="626"/>
      <c r="AH40" s="425"/>
      <c r="AI40" s="626"/>
      <c r="AJ40" s="626"/>
      <c r="AK40" s="425"/>
      <c r="AL40" s="626"/>
      <c r="AM40" s="626"/>
      <c r="AN40" s="188"/>
      <c r="AO40" s="59"/>
      <c r="AP40" s="59"/>
      <c r="AQ40" s="188"/>
      <c r="AR40" s="59"/>
      <c r="AS40" s="59"/>
      <c r="AT40" s="188"/>
      <c r="AU40" s="59"/>
      <c r="AV40" s="59"/>
      <c r="AW40" s="188"/>
      <c r="AX40" s="59"/>
      <c r="AY40" s="59"/>
      <c r="AZ40" s="188"/>
      <c r="BA40" s="59"/>
      <c r="BB40" s="59"/>
      <c r="BC40" s="188"/>
      <c r="BD40" s="59"/>
      <c r="BE40" s="59"/>
      <c r="BF40" s="188"/>
      <c r="BG40" s="59"/>
      <c r="BH40" s="59"/>
      <c r="BI40" s="279"/>
      <c r="BJ40" s="282"/>
    </row>
    <row r="41" spans="2:62" x14ac:dyDescent="0.3">
      <c r="B41" s="154"/>
      <c r="C41" s="621" t="s">
        <v>154</v>
      </c>
      <c r="D41" s="622"/>
      <c r="E41" s="622"/>
      <c r="F41" s="207"/>
      <c r="G41" s="207"/>
      <c r="H41" s="207"/>
      <c r="I41" s="207"/>
      <c r="J41" s="207"/>
      <c r="K41" s="207"/>
      <c r="L41" s="207"/>
      <c r="M41" s="207"/>
      <c r="N41" s="207"/>
      <c r="O41" s="207"/>
      <c r="P41" s="207"/>
      <c r="Q41" s="207"/>
      <c r="R41" s="207"/>
      <c r="S41" s="208"/>
      <c r="W41" s="22"/>
      <c r="X41" s="559"/>
      <c r="Y41" s="211">
        <f t="shared" si="2"/>
        <v>42464</v>
      </c>
      <c r="Z41" s="626"/>
      <c r="AA41" s="626"/>
      <c r="AB41" s="425"/>
      <c r="AC41" s="626"/>
      <c r="AD41" s="626"/>
      <c r="AE41" s="427"/>
      <c r="AF41" s="626"/>
      <c r="AG41" s="626"/>
      <c r="AH41" s="425"/>
      <c r="AI41" s="626"/>
      <c r="AJ41" s="626"/>
      <c r="AK41" s="425"/>
      <c r="AL41" s="626"/>
      <c r="AM41" s="626"/>
      <c r="AN41" s="188"/>
      <c r="AO41" s="626"/>
      <c r="AP41" s="626"/>
      <c r="AQ41" s="434"/>
      <c r="AR41" s="59"/>
      <c r="AS41" s="59"/>
      <c r="AT41" s="188"/>
      <c r="AU41" s="59"/>
      <c r="AV41" s="59"/>
      <c r="AW41" s="188"/>
      <c r="AX41" s="59"/>
      <c r="AY41" s="59"/>
      <c r="AZ41" s="188"/>
      <c r="BA41" s="59"/>
      <c r="BB41" s="59"/>
      <c r="BC41" s="188"/>
      <c r="BD41" s="59"/>
      <c r="BE41" s="59"/>
      <c r="BF41" s="188"/>
      <c r="BG41" s="59"/>
      <c r="BH41" s="59"/>
      <c r="BI41" s="279"/>
      <c r="BJ41" s="282"/>
    </row>
    <row r="42" spans="2:62" x14ac:dyDescent="0.3">
      <c r="B42" s="154"/>
      <c r="C42" s="616" t="s">
        <v>11</v>
      </c>
      <c r="D42" s="616"/>
      <c r="E42" s="616"/>
      <c r="F42" s="209">
        <f>SUM(F34:F41)</f>
        <v>0</v>
      </c>
      <c r="G42" s="209">
        <f t="shared" ref="G42:S42" si="3">SUM(G34:G41)</f>
        <v>0</v>
      </c>
      <c r="H42" s="209">
        <f t="shared" si="3"/>
        <v>0</v>
      </c>
      <c r="I42" s="209">
        <f t="shared" si="3"/>
        <v>0</v>
      </c>
      <c r="J42" s="209">
        <f t="shared" si="3"/>
        <v>0</v>
      </c>
      <c r="K42" s="209">
        <f>SUM(K34:K41)</f>
        <v>0</v>
      </c>
      <c r="L42" s="209">
        <f t="shared" si="3"/>
        <v>0</v>
      </c>
      <c r="M42" s="209">
        <f t="shared" si="3"/>
        <v>0</v>
      </c>
      <c r="N42" s="209">
        <f t="shared" si="3"/>
        <v>0</v>
      </c>
      <c r="O42" s="209">
        <f t="shared" si="3"/>
        <v>0</v>
      </c>
      <c r="P42" s="209">
        <f t="shared" si="3"/>
        <v>0</v>
      </c>
      <c r="Q42" s="209">
        <f t="shared" si="3"/>
        <v>0</v>
      </c>
      <c r="R42" s="209">
        <f t="shared" si="3"/>
        <v>0</v>
      </c>
      <c r="S42" s="210">
        <f t="shared" si="3"/>
        <v>0</v>
      </c>
      <c r="W42" s="22"/>
      <c r="X42" s="559"/>
      <c r="Y42" s="211">
        <f t="shared" si="2"/>
        <v>42495</v>
      </c>
      <c r="Z42" s="626"/>
      <c r="AA42" s="626"/>
      <c r="AB42" s="425"/>
      <c r="AC42" s="626"/>
      <c r="AD42" s="626"/>
      <c r="AE42" s="427"/>
      <c r="AF42" s="626"/>
      <c r="AG42" s="626"/>
      <c r="AH42" s="425"/>
      <c r="AI42" s="626"/>
      <c r="AJ42" s="626"/>
      <c r="AK42" s="425"/>
      <c r="AL42" s="626"/>
      <c r="AM42" s="626"/>
      <c r="AN42" s="188"/>
      <c r="AO42" s="626"/>
      <c r="AP42" s="626"/>
      <c r="AQ42" s="332"/>
      <c r="AR42" s="626"/>
      <c r="AS42" s="626"/>
      <c r="AT42" s="434"/>
      <c r="AU42" s="59"/>
      <c r="AV42" s="59"/>
      <c r="AW42" s="188"/>
      <c r="AX42" s="59"/>
      <c r="AY42" s="59"/>
      <c r="AZ42" s="188"/>
      <c r="BA42" s="59"/>
      <c r="BB42" s="59"/>
      <c r="BC42" s="188"/>
      <c r="BD42" s="59"/>
      <c r="BE42" s="59"/>
      <c r="BF42" s="188"/>
      <c r="BG42" s="59"/>
      <c r="BH42" s="59"/>
      <c r="BI42" s="279"/>
      <c r="BJ42" s="282"/>
    </row>
    <row r="43" spans="2:62" ht="15" thickBot="1" x14ac:dyDescent="0.35">
      <c r="B43" s="197"/>
      <c r="C43" s="187"/>
      <c r="D43" s="187"/>
      <c r="E43" s="187"/>
      <c r="F43" s="187"/>
      <c r="G43" s="187"/>
      <c r="H43" s="187"/>
      <c r="I43" s="187"/>
      <c r="J43" s="187"/>
      <c r="K43" s="187"/>
      <c r="L43" s="187"/>
      <c r="M43" s="187"/>
      <c r="N43" s="187"/>
      <c r="O43" s="187"/>
      <c r="P43" s="187"/>
      <c r="Q43" s="187"/>
      <c r="R43" s="187"/>
      <c r="S43" s="205"/>
      <c r="W43" s="22"/>
      <c r="X43" s="559"/>
      <c r="Y43" s="211">
        <f t="shared" si="2"/>
        <v>42526</v>
      </c>
      <c r="Z43" s="626"/>
      <c r="AA43" s="626"/>
      <c r="AB43" s="425"/>
      <c r="AC43" s="626"/>
      <c r="AD43" s="626"/>
      <c r="AE43" s="427"/>
      <c r="AF43" s="626"/>
      <c r="AG43" s="626"/>
      <c r="AH43" s="425"/>
      <c r="AI43" s="626"/>
      <c r="AJ43" s="626"/>
      <c r="AK43" s="425"/>
      <c r="AL43" s="626"/>
      <c r="AM43" s="626"/>
      <c r="AN43" s="188"/>
      <c r="AO43" s="626"/>
      <c r="AP43" s="626"/>
      <c r="AQ43" s="332"/>
      <c r="AR43" s="626"/>
      <c r="AS43" s="626"/>
      <c r="AT43" s="332"/>
      <c r="AU43" s="626"/>
      <c r="AV43" s="626"/>
      <c r="AW43" s="434"/>
      <c r="AX43" s="59"/>
      <c r="AY43" s="59"/>
      <c r="AZ43" s="188"/>
      <c r="BA43" s="59"/>
      <c r="BB43" s="59"/>
      <c r="BC43" s="188"/>
      <c r="BD43" s="59"/>
      <c r="BE43" s="59"/>
      <c r="BF43" s="188"/>
      <c r="BG43" s="59"/>
      <c r="BH43" s="59"/>
      <c r="BI43" s="279"/>
      <c r="BJ43" s="282"/>
    </row>
    <row r="44" spans="2:62" x14ac:dyDescent="0.3">
      <c r="W44" s="22"/>
      <c r="X44" s="559"/>
      <c r="Y44" s="211">
        <f t="shared" si="2"/>
        <v>42557</v>
      </c>
      <c r="Z44" s="13"/>
      <c r="AA44" s="13"/>
      <c r="AB44" s="66">
        <f>(Z44-AA44)*0.1</f>
        <v>0</v>
      </c>
      <c r="AC44" s="626"/>
      <c r="AD44" s="626"/>
      <c r="AE44" s="427"/>
      <c r="AF44" s="626"/>
      <c r="AG44" s="626"/>
      <c r="AH44" s="425"/>
      <c r="AI44" s="626"/>
      <c r="AJ44" s="626"/>
      <c r="AK44" s="425"/>
      <c r="AL44" s="626"/>
      <c r="AM44" s="626"/>
      <c r="AN44" s="188"/>
      <c r="AO44" s="626"/>
      <c r="AP44" s="626"/>
      <c r="AQ44" s="332"/>
      <c r="AR44" s="626"/>
      <c r="AS44" s="626"/>
      <c r="AT44" s="332"/>
      <c r="AU44" s="626"/>
      <c r="AV44" s="626"/>
      <c r="AW44" s="332"/>
      <c r="AX44" s="626"/>
      <c r="AY44" s="626"/>
      <c r="AZ44" s="434"/>
      <c r="BA44" s="59"/>
      <c r="BB44" s="59"/>
      <c r="BC44" s="188"/>
      <c r="BD44" s="59"/>
      <c r="BE44" s="59"/>
      <c r="BF44" s="188"/>
      <c r="BG44" s="59"/>
      <c r="BH44" s="59"/>
      <c r="BI44" s="279"/>
      <c r="BJ44" s="282"/>
    </row>
    <row r="45" spans="2:62" x14ac:dyDescent="0.3">
      <c r="W45" s="22"/>
      <c r="X45" s="559"/>
      <c r="Y45" s="211">
        <f t="shared" si="2"/>
        <v>42588</v>
      </c>
      <c r="Z45" s="13"/>
      <c r="AA45" s="13"/>
      <c r="AB45" s="66">
        <f>(Z45-AA45)*0.2</f>
        <v>0</v>
      </c>
      <c r="AC45" s="14"/>
      <c r="AD45" s="14"/>
      <c r="AE45" s="66">
        <f>(AC45-AD45)*0.1</f>
        <v>0</v>
      </c>
      <c r="AF45" s="626"/>
      <c r="AG45" s="626"/>
      <c r="AH45" s="425"/>
      <c r="AI45" s="626"/>
      <c r="AJ45" s="626"/>
      <c r="AK45" s="425"/>
      <c r="AL45" s="626"/>
      <c r="AM45" s="626"/>
      <c r="AN45" s="188"/>
      <c r="AO45" s="626"/>
      <c r="AP45" s="626"/>
      <c r="AQ45" s="332"/>
      <c r="AR45" s="626"/>
      <c r="AS45" s="626"/>
      <c r="AT45" s="332"/>
      <c r="AU45" s="626"/>
      <c r="AV45" s="626"/>
      <c r="AW45" s="332"/>
      <c r="AX45" s="626"/>
      <c r="AY45" s="626"/>
      <c r="AZ45" s="332"/>
      <c r="BA45" s="626"/>
      <c r="BB45" s="626"/>
      <c r="BC45" s="434"/>
      <c r="BD45" s="59"/>
      <c r="BE45" s="59"/>
      <c r="BF45" s="188"/>
      <c r="BG45" s="59"/>
      <c r="BH45" s="59"/>
      <c r="BI45" s="279"/>
      <c r="BJ45" s="282"/>
    </row>
    <row r="46" spans="2:62" x14ac:dyDescent="0.3">
      <c r="C46" s="29"/>
      <c r="D46" s="30" t="s">
        <v>46</v>
      </c>
      <c r="F46" s="201"/>
      <c r="G46" s="201"/>
      <c r="H46" s="201"/>
      <c r="W46" s="22"/>
      <c r="X46" s="559"/>
      <c r="Y46" s="211">
        <f t="shared" si="2"/>
        <v>42619</v>
      </c>
      <c r="Z46" s="13"/>
      <c r="AA46" s="13"/>
      <c r="AB46" s="66">
        <f>(Z46-AA46)*0.3</f>
        <v>0</v>
      </c>
      <c r="AC46" s="14"/>
      <c r="AD46" s="14"/>
      <c r="AE46" s="66">
        <f>(AC46-AD46)*0.2</f>
        <v>0</v>
      </c>
      <c r="AF46" s="14"/>
      <c r="AG46" s="14"/>
      <c r="AH46" s="66">
        <f>(AF46-AG46)*0.1</f>
        <v>0</v>
      </c>
      <c r="AI46" s="626"/>
      <c r="AJ46" s="626"/>
      <c r="AK46" s="425"/>
      <c r="AL46" s="626"/>
      <c r="AM46" s="626"/>
      <c r="AN46" s="188"/>
      <c r="AO46" s="626"/>
      <c r="AP46" s="626"/>
      <c r="AQ46" s="332"/>
      <c r="AR46" s="626"/>
      <c r="AS46" s="626"/>
      <c r="AT46" s="332"/>
      <c r="AU46" s="626"/>
      <c r="AV46" s="626"/>
      <c r="AW46" s="332"/>
      <c r="AX46" s="626"/>
      <c r="AY46" s="626"/>
      <c r="AZ46" s="332"/>
      <c r="BA46" s="626"/>
      <c r="BB46" s="626"/>
      <c r="BC46" s="332"/>
      <c r="BD46" s="626"/>
      <c r="BE46" s="626"/>
      <c r="BF46" s="434"/>
      <c r="BG46" s="59"/>
      <c r="BH46" s="59"/>
      <c r="BI46" s="279"/>
      <c r="BJ46" s="282"/>
    </row>
    <row r="47" spans="2:62" x14ac:dyDescent="0.3">
      <c r="W47" s="22"/>
      <c r="X47" s="559"/>
      <c r="Y47" s="211">
        <f t="shared" si="2"/>
        <v>42650</v>
      </c>
      <c r="Z47" s="13"/>
      <c r="AA47" s="13"/>
      <c r="AB47" s="66">
        <f>(Z47-AA47)*0.4</f>
        <v>0</v>
      </c>
      <c r="AC47" s="14"/>
      <c r="AD47" s="14"/>
      <c r="AE47" s="66">
        <f>(AC47-AD47)*0.3</f>
        <v>0</v>
      </c>
      <c r="AF47" s="14"/>
      <c r="AG47" s="14"/>
      <c r="AH47" s="66">
        <f>(AF47-AG47)*0.2</f>
        <v>0</v>
      </c>
      <c r="AI47" s="14"/>
      <c r="AJ47" s="14"/>
      <c r="AK47" s="66">
        <f>(AI47-AJ47)*0.1</f>
        <v>0</v>
      </c>
      <c r="AL47" s="626"/>
      <c r="AM47" s="626"/>
      <c r="AN47" s="188"/>
      <c r="AO47" s="626"/>
      <c r="AP47" s="626"/>
      <c r="AQ47" s="332"/>
      <c r="AR47" s="626"/>
      <c r="AS47" s="626"/>
      <c r="AT47" s="332"/>
      <c r="AU47" s="626"/>
      <c r="AV47" s="626"/>
      <c r="AW47" s="332"/>
      <c r="AX47" s="626"/>
      <c r="AY47" s="626"/>
      <c r="AZ47" s="332"/>
      <c r="BA47" s="626"/>
      <c r="BB47" s="626"/>
      <c r="BC47" s="332"/>
      <c r="BD47" s="626"/>
      <c r="BE47" s="626"/>
      <c r="BF47" s="332"/>
      <c r="BG47" s="626"/>
      <c r="BH47" s="626"/>
      <c r="BI47" s="333"/>
      <c r="BJ47" s="282"/>
    </row>
    <row r="48" spans="2:62" x14ac:dyDescent="0.3">
      <c r="W48" s="22"/>
      <c r="X48" s="559"/>
      <c r="Y48" s="211">
        <f t="shared" si="2"/>
        <v>42681</v>
      </c>
      <c r="Z48" s="13"/>
      <c r="AA48" s="13"/>
      <c r="AB48" s="66">
        <f>(Z48-AA48)*0.5</f>
        <v>0</v>
      </c>
      <c r="AC48" s="14"/>
      <c r="AD48" s="14"/>
      <c r="AE48" s="66">
        <f>(AC48-AD48)*0.4</f>
        <v>0</v>
      </c>
      <c r="AF48" s="14"/>
      <c r="AG48" s="14"/>
      <c r="AH48" s="66">
        <f>(AF48-AG48)*0.3</f>
        <v>0</v>
      </c>
      <c r="AI48" s="14"/>
      <c r="AJ48" s="14"/>
      <c r="AK48" s="66">
        <f>(AI48-AJ48)*0.2</f>
        <v>0</v>
      </c>
      <c r="AL48" s="14"/>
      <c r="AM48" s="14"/>
      <c r="AN48" s="66">
        <f>(AL48-AM48)*0.1</f>
        <v>0</v>
      </c>
      <c r="AO48" s="626"/>
      <c r="AP48" s="626"/>
      <c r="AQ48" s="332"/>
      <c r="AR48" s="626"/>
      <c r="AS48" s="626"/>
      <c r="AT48" s="332"/>
      <c r="AU48" s="626"/>
      <c r="AV48" s="626"/>
      <c r="AW48" s="332"/>
      <c r="AX48" s="626"/>
      <c r="AY48" s="626"/>
      <c r="AZ48" s="332"/>
      <c r="BA48" s="626"/>
      <c r="BB48" s="626"/>
      <c r="BC48" s="332"/>
      <c r="BD48" s="626"/>
      <c r="BE48" s="626"/>
      <c r="BF48" s="332"/>
      <c r="BG48" s="626"/>
      <c r="BH48" s="626"/>
      <c r="BI48" s="334"/>
      <c r="BJ48" s="282"/>
    </row>
    <row r="49" spans="23:62" x14ac:dyDescent="0.3">
      <c r="W49" s="22"/>
      <c r="X49" s="559"/>
      <c r="Y49" s="211">
        <f t="shared" si="2"/>
        <v>42712</v>
      </c>
      <c r="Z49" s="12"/>
      <c r="AA49" s="12"/>
      <c r="AB49" s="66">
        <f t="shared" ref="AB49:AB83" si="4">(Z49-AA49)*0.5</f>
        <v>0</v>
      </c>
      <c r="AC49" s="14"/>
      <c r="AD49" s="14"/>
      <c r="AE49" s="66">
        <f>(AC49-AD49)*0.5</f>
        <v>0</v>
      </c>
      <c r="AF49" s="14"/>
      <c r="AG49" s="14"/>
      <c r="AH49" s="66">
        <f>(AF49-AG49)*0.4</f>
        <v>0</v>
      </c>
      <c r="AI49" s="14"/>
      <c r="AJ49" s="14"/>
      <c r="AK49" s="66">
        <f>(AI49-AJ49)*0.3</f>
        <v>0</v>
      </c>
      <c r="AL49" s="14"/>
      <c r="AM49" s="14"/>
      <c r="AN49" s="66">
        <f>(AL49-AM49)*0.2</f>
        <v>0</v>
      </c>
      <c r="AO49" s="14"/>
      <c r="AP49" s="14"/>
      <c r="AQ49" s="66">
        <f>(AO49-AP49)*0.1</f>
        <v>0</v>
      </c>
      <c r="AR49" s="626"/>
      <c r="AS49" s="626"/>
      <c r="AT49" s="332"/>
      <c r="AU49" s="626"/>
      <c r="AV49" s="626"/>
      <c r="AW49" s="332"/>
      <c r="AX49" s="626"/>
      <c r="AY49" s="626"/>
      <c r="AZ49" s="332"/>
      <c r="BA49" s="626"/>
      <c r="BB49" s="626"/>
      <c r="BC49" s="332"/>
      <c r="BD49" s="626"/>
      <c r="BE49" s="626"/>
      <c r="BF49" s="332"/>
      <c r="BG49" s="626"/>
      <c r="BH49" s="626"/>
      <c r="BI49" s="334"/>
      <c r="BJ49" s="282"/>
    </row>
    <row r="50" spans="23:62" x14ac:dyDescent="0.3">
      <c r="W50" s="78"/>
      <c r="X50" s="559"/>
      <c r="Y50" s="211">
        <f t="shared" si="2"/>
        <v>42743</v>
      </c>
      <c r="Z50" s="12"/>
      <c r="AA50" s="12"/>
      <c r="AB50" s="66">
        <f t="shared" si="4"/>
        <v>0</v>
      </c>
      <c r="AC50" s="12"/>
      <c r="AD50" s="12"/>
      <c r="AE50" s="66">
        <f t="shared" ref="AE50:AE82" si="5">(AC50-AD50)*0.5</f>
        <v>0</v>
      </c>
      <c r="AF50" s="14"/>
      <c r="AG50" s="14"/>
      <c r="AH50" s="66">
        <f>(AF50-AG50)*0.5</f>
        <v>0</v>
      </c>
      <c r="AI50" s="14"/>
      <c r="AJ50" s="14"/>
      <c r="AK50" s="66">
        <f>(AI50-AJ50)*0.4</f>
        <v>0</v>
      </c>
      <c r="AL50" s="14"/>
      <c r="AM50" s="14"/>
      <c r="AN50" s="66">
        <f>(AL50-AM50)*0.3</f>
        <v>0</v>
      </c>
      <c r="AO50" s="14"/>
      <c r="AP50" s="14"/>
      <c r="AQ50" s="66">
        <f>(AO50-AP50)*0.2</f>
        <v>0</v>
      </c>
      <c r="AR50" s="14"/>
      <c r="AS50" s="14"/>
      <c r="AT50" s="66">
        <f>(AR50-AS50)*0.1</f>
        <v>0</v>
      </c>
      <c r="AU50" s="626"/>
      <c r="AV50" s="626"/>
      <c r="AW50" s="332"/>
      <c r="AX50" s="626"/>
      <c r="AY50" s="626"/>
      <c r="AZ50" s="332"/>
      <c r="BA50" s="626"/>
      <c r="BB50" s="626"/>
      <c r="BC50" s="332"/>
      <c r="BD50" s="626"/>
      <c r="BE50" s="626"/>
      <c r="BF50" s="332"/>
      <c r="BG50" s="626"/>
      <c r="BH50" s="626"/>
      <c r="BI50" s="334"/>
      <c r="BJ50" s="282"/>
    </row>
    <row r="51" spans="23:62" x14ac:dyDescent="0.3">
      <c r="W51" s="78"/>
      <c r="X51" s="559"/>
      <c r="Y51" s="211">
        <f t="shared" si="2"/>
        <v>42774</v>
      </c>
      <c r="Z51" s="12"/>
      <c r="AA51" s="12"/>
      <c r="AB51" s="66">
        <f t="shared" si="4"/>
        <v>0</v>
      </c>
      <c r="AC51" s="12"/>
      <c r="AD51" s="12"/>
      <c r="AE51" s="66">
        <f t="shared" si="5"/>
        <v>0</v>
      </c>
      <c r="AF51" s="12"/>
      <c r="AG51" s="12"/>
      <c r="AH51" s="66">
        <f t="shared" ref="AH51:AH83" si="6">(AF51-AG51)*0.5</f>
        <v>0</v>
      </c>
      <c r="AI51" s="14"/>
      <c r="AJ51" s="14"/>
      <c r="AK51" s="66">
        <f>(AI51-AJ51)*0.5</f>
        <v>0</v>
      </c>
      <c r="AL51" s="14"/>
      <c r="AM51" s="14"/>
      <c r="AN51" s="66">
        <f>(AL51-AM51)*0.4</f>
        <v>0</v>
      </c>
      <c r="AO51" s="14"/>
      <c r="AP51" s="14"/>
      <c r="AQ51" s="66">
        <f>(AO51-AP51)*0.3</f>
        <v>0</v>
      </c>
      <c r="AR51" s="14"/>
      <c r="AS51" s="14"/>
      <c r="AT51" s="66">
        <f>(AR51-AS51)*0.2</f>
        <v>0</v>
      </c>
      <c r="AU51" s="14"/>
      <c r="AV51" s="14"/>
      <c r="AW51" s="66">
        <f>(AU51-AV51)*0.1</f>
        <v>0</v>
      </c>
      <c r="AX51" s="626"/>
      <c r="AY51" s="626"/>
      <c r="AZ51" s="332"/>
      <c r="BA51" s="626"/>
      <c r="BB51" s="626"/>
      <c r="BC51" s="332"/>
      <c r="BD51" s="626"/>
      <c r="BE51" s="626"/>
      <c r="BF51" s="332"/>
      <c r="BG51" s="626"/>
      <c r="BH51" s="626"/>
      <c r="BI51" s="334"/>
      <c r="BJ51" s="282"/>
    </row>
    <row r="52" spans="23:62" x14ac:dyDescent="0.3">
      <c r="W52" s="84"/>
      <c r="X52" s="559"/>
      <c r="Y52" s="211">
        <f t="shared" si="2"/>
        <v>42805</v>
      </c>
      <c r="Z52" s="12"/>
      <c r="AA52" s="12"/>
      <c r="AB52" s="66">
        <f t="shared" si="4"/>
        <v>0</v>
      </c>
      <c r="AC52" s="12"/>
      <c r="AD52" s="12"/>
      <c r="AE52" s="66">
        <f t="shared" si="5"/>
        <v>0</v>
      </c>
      <c r="AF52" s="12"/>
      <c r="AG52" s="12"/>
      <c r="AH52" s="66">
        <f t="shared" si="6"/>
        <v>0</v>
      </c>
      <c r="AI52" s="12"/>
      <c r="AJ52" s="12"/>
      <c r="AK52" s="66">
        <f t="shared" ref="AK52:AK82" si="7">(AI52-AJ52)*0.5</f>
        <v>0</v>
      </c>
      <c r="AL52" s="14"/>
      <c r="AM52" s="14"/>
      <c r="AN52" s="66">
        <f>(AL52-AM52)*0.5</f>
        <v>0</v>
      </c>
      <c r="AO52" s="14"/>
      <c r="AP52" s="14"/>
      <c r="AQ52" s="66">
        <f>(AO52-AP52)*0.4</f>
        <v>0</v>
      </c>
      <c r="AR52" s="14"/>
      <c r="AS52" s="14"/>
      <c r="AT52" s="66">
        <f>(AR52-AS52)*0.3</f>
        <v>0</v>
      </c>
      <c r="AU52" s="14"/>
      <c r="AV52" s="14"/>
      <c r="AW52" s="66">
        <f>(AU52-AV52)*0.2</f>
        <v>0</v>
      </c>
      <c r="AX52" s="14"/>
      <c r="AY52" s="14"/>
      <c r="AZ52" s="66">
        <f>(AX52-AY52)*0.1</f>
        <v>0</v>
      </c>
      <c r="BA52" s="626"/>
      <c r="BB52" s="626"/>
      <c r="BC52" s="332"/>
      <c r="BD52" s="626"/>
      <c r="BE52" s="626"/>
      <c r="BF52" s="332"/>
      <c r="BG52" s="626"/>
      <c r="BH52" s="626"/>
      <c r="BI52" s="334"/>
      <c r="BJ52" s="282"/>
    </row>
    <row r="53" spans="23:62" x14ac:dyDescent="0.3">
      <c r="W53" s="84"/>
      <c r="X53" s="559"/>
      <c r="Y53" s="211">
        <f t="shared" si="2"/>
        <v>42836</v>
      </c>
      <c r="Z53" s="12"/>
      <c r="AA53" s="12"/>
      <c r="AB53" s="66">
        <f t="shared" si="4"/>
        <v>0</v>
      </c>
      <c r="AC53" s="12"/>
      <c r="AD53" s="12"/>
      <c r="AE53" s="66">
        <f t="shared" si="5"/>
        <v>0</v>
      </c>
      <c r="AF53" s="12"/>
      <c r="AG53" s="12"/>
      <c r="AH53" s="66">
        <f t="shared" si="6"/>
        <v>0</v>
      </c>
      <c r="AI53" s="12"/>
      <c r="AJ53" s="12"/>
      <c r="AK53" s="66">
        <f t="shared" si="7"/>
        <v>0</v>
      </c>
      <c r="AL53" s="12"/>
      <c r="AM53" s="12"/>
      <c r="AN53" s="66">
        <f t="shared" ref="AN53:AN82" si="8">(AL53-AM53)*0.5</f>
        <v>0</v>
      </c>
      <c r="AO53" s="14"/>
      <c r="AP53" s="14"/>
      <c r="AQ53" s="66">
        <f>(AO53-AP53)*0.5</f>
        <v>0</v>
      </c>
      <c r="AR53" s="14"/>
      <c r="AS53" s="14"/>
      <c r="AT53" s="66">
        <f>(AR53-AS53)*0.4</f>
        <v>0</v>
      </c>
      <c r="AU53" s="14"/>
      <c r="AV53" s="14"/>
      <c r="AW53" s="66">
        <f>(AU53-AV53)*0.3</f>
        <v>0</v>
      </c>
      <c r="AX53" s="14"/>
      <c r="AY53" s="14"/>
      <c r="AZ53" s="66">
        <f>(AX53-AY53)*0.2</f>
        <v>0</v>
      </c>
      <c r="BA53" s="14"/>
      <c r="BB53" s="14"/>
      <c r="BC53" s="66">
        <f>(BA53-BB53)*0.1</f>
        <v>0</v>
      </c>
      <c r="BD53" s="626"/>
      <c r="BE53" s="626"/>
      <c r="BF53" s="332"/>
      <c r="BG53" s="626"/>
      <c r="BH53" s="626"/>
      <c r="BI53" s="334"/>
      <c r="BJ53" s="282"/>
    </row>
    <row r="54" spans="23:62" x14ac:dyDescent="0.3">
      <c r="W54" s="84"/>
      <c r="X54" s="559"/>
      <c r="Y54" s="211">
        <f t="shared" si="2"/>
        <v>42867</v>
      </c>
      <c r="Z54" s="12"/>
      <c r="AA54" s="12"/>
      <c r="AB54" s="66">
        <f t="shared" si="4"/>
        <v>0</v>
      </c>
      <c r="AC54" s="12"/>
      <c r="AD54" s="12"/>
      <c r="AE54" s="66">
        <f t="shared" si="5"/>
        <v>0</v>
      </c>
      <c r="AF54" s="12"/>
      <c r="AG54" s="12"/>
      <c r="AH54" s="66">
        <f t="shared" si="6"/>
        <v>0</v>
      </c>
      <c r="AI54" s="12"/>
      <c r="AJ54" s="12"/>
      <c r="AK54" s="66">
        <f t="shared" si="7"/>
        <v>0</v>
      </c>
      <c r="AL54" s="12"/>
      <c r="AM54" s="12"/>
      <c r="AN54" s="66">
        <f t="shared" si="8"/>
        <v>0</v>
      </c>
      <c r="AO54" s="12"/>
      <c r="AP54" s="12"/>
      <c r="AQ54" s="66">
        <f t="shared" ref="AQ54:AQ83" si="9">(AO54-AP54)*0.5</f>
        <v>0</v>
      </c>
      <c r="AR54" s="14"/>
      <c r="AS54" s="14"/>
      <c r="AT54" s="66">
        <f>(AR54-AS54)*0.5</f>
        <v>0</v>
      </c>
      <c r="AU54" s="14"/>
      <c r="AV54" s="14"/>
      <c r="AW54" s="66">
        <f>(AU54-AV54)*0.4</f>
        <v>0</v>
      </c>
      <c r="AX54" s="14"/>
      <c r="AY54" s="14"/>
      <c r="AZ54" s="66">
        <f>(AX54-AY54)*0.3</f>
        <v>0</v>
      </c>
      <c r="BA54" s="14"/>
      <c r="BB54" s="14"/>
      <c r="BC54" s="66">
        <f>(BA54-BB54)*0.2</f>
        <v>0</v>
      </c>
      <c r="BD54" s="14"/>
      <c r="BE54" s="14"/>
      <c r="BF54" s="66">
        <f>(BD54-BE54)*0.1</f>
        <v>0</v>
      </c>
      <c r="BG54" s="626"/>
      <c r="BH54" s="626"/>
      <c r="BI54" s="334"/>
      <c r="BJ54" s="282"/>
    </row>
    <row r="55" spans="23:62" x14ac:dyDescent="0.3">
      <c r="W55" s="84"/>
      <c r="X55" s="559"/>
      <c r="Y55" s="211">
        <f t="shared" si="2"/>
        <v>42898</v>
      </c>
      <c r="Z55" s="12"/>
      <c r="AA55" s="12"/>
      <c r="AB55" s="66">
        <f t="shared" si="4"/>
        <v>0</v>
      </c>
      <c r="AC55" s="12"/>
      <c r="AD55" s="12"/>
      <c r="AE55" s="66">
        <f t="shared" si="5"/>
        <v>0</v>
      </c>
      <c r="AF55" s="12"/>
      <c r="AG55" s="12"/>
      <c r="AH55" s="66">
        <f t="shared" si="6"/>
        <v>0</v>
      </c>
      <c r="AI55" s="12"/>
      <c r="AJ55" s="12"/>
      <c r="AK55" s="66">
        <f t="shared" si="7"/>
        <v>0</v>
      </c>
      <c r="AL55" s="12"/>
      <c r="AM55" s="12"/>
      <c r="AN55" s="66">
        <f t="shared" si="8"/>
        <v>0</v>
      </c>
      <c r="AO55" s="12"/>
      <c r="AP55" s="12"/>
      <c r="AQ55" s="66">
        <f t="shared" si="9"/>
        <v>0</v>
      </c>
      <c r="AR55" s="12"/>
      <c r="AS55" s="12"/>
      <c r="AT55" s="66">
        <f t="shared" ref="AT55:AT83" si="10">(AR55-AS55)*0.5</f>
        <v>0</v>
      </c>
      <c r="AU55" s="14"/>
      <c r="AV55" s="14"/>
      <c r="AW55" s="66">
        <f>(AU55-AV55)*0.5</f>
        <v>0</v>
      </c>
      <c r="AX55" s="14"/>
      <c r="AY55" s="14"/>
      <c r="AZ55" s="66">
        <f>(AX55-AY55)*0.4</f>
        <v>0</v>
      </c>
      <c r="BA55" s="14"/>
      <c r="BB55" s="14"/>
      <c r="BC55" s="66">
        <f>(BA55-BB55)*0.3</f>
        <v>0</v>
      </c>
      <c r="BD55" s="14"/>
      <c r="BE55" s="14"/>
      <c r="BF55" s="66">
        <f>(BD55-BE55)*0.2</f>
        <v>0</v>
      </c>
      <c r="BG55" s="14"/>
      <c r="BH55" s="14"/>
      <c r="BI55" s="280">
        <f>(BG55-BH55)*0.1</f>
        <v>0</v>
      </c>
      <c r="BJ55" s="282"/>
    </row>
    <row r="56" spans="23:62" x14ac:dyDescent="0.3">
      <c r="W56" s="84"/>
      <c r="X56" s="559"/>
      <c r="Y56" s="211">
        <f t="shared" si="2"/>
        <v>42929</v>
      </c>
      <c r="Z56" s="12"/>
      <c r="AA56" s="12"/>
      <c r="AB56" s="66">
        <f t="shared" si="4"/>
        <v>0</v>
      </c>
      <c r="AC56" s="12"/>
      <c r="AD56" s="12"/>
      <c r="AE56" s="66">
        <f t="shared" si="5"/>
        <v>0</v>
      </c>
      <c r="AF56" s="12"/>
      <c r="AG56" s="12"/>
      <c r="AH56" s="66">
        <f t="shared" si="6"/>
        <v>0</v>
      </c>
      <c r="AI56" s="12"/>
      <c r="AJ56" s="12"/>
      <c r="AK56" s="66">
        <f t="shared" si="7"/>
        <v>0</v>
      </c>
      <c r="AL56" s="12"/>
      <c r="AM56" s="12"/>
      <c r="AN56" s="66">
        <f t="shared" si="8"/>
        <v>0</v>
      </c>
      <c r="AO56" s="12"/>
      <c r="AP56" s="12"/>
      <c r="AQ56" s="66">
        <f t="shared" si="9"/>
        <v>0</v>
      </c>
      <c r="AR56" s="12"/>
      <c r="AS56" s="12"/>
      <c r="AT56" s="66">
        <f t="shared" si="10"/>
        <v>0</v>
      </c>
      <c r="AU56" s="12"/>
      <c r="AV56" s="12"/>
      <c r="AW56" s="66">
        <f t="shared" ref="AW56:AW83" si="11">(AU56-AV56)*0.5</f>
        <v>0</v>
      </c>
      <c r="AX56" s="14"/>
      <c r="AY56" s="14"/>
      <c r="AZ56" s="66">
        <f>(AX56-AY56)*0.5</f>
        <v>0</v>
      </c>
      <c r="BA56" s="14"/>
      <c r="BB56" s="14"/>
      <c r="BC56" s="66">
        <f>(BA56-BB56)*0.4</f>
        <v>0</v>
      </c>
      <c r="BD56" s="14"/>
      <c r="BE56" s="14"/>
      <c r="BF56" s="66">
        <f>(BD56-BE56)*0.3</f>
        <v>0</v>
      </c>
      <c r="BG56" s="14"/>
      <c r="BH56" s="14"/>
      <c r="BI56" s="280">
        <f>(BG56-BH56)*0.2</f>
        <v>0</v>
      </c>
      <c r="BJ56" s="282"/>
    </row>
    <row r="57" spans="23:62" x14ac:dyDescent="0.3">
      <c r="W57" s="84"/>
      <c r="X57" s="559"/>
      <c r="Y57" s="211">
        <f t="shared" si="2"/>
        <v>42960</v>
      </c>
      <c r="Z57" s="12"/>
      <c r="AA57" s="12"/>
      <c r="AB57" s="66">
        <f t="shared" si="4"/>
        <v>0</v>
      </c>
      <c r="AC57" s="12"/>
      <c r="AD57" s="12"/>
      <c r="AE57" s="66">
        <f t="shared" si="5"/>
        <v>0</v>
      </c>
      <c r="AF57" s="12"/>
      <c r="AG57" s="12"/>
      <c r="AH57" s="66">
        <f t="shared" si="6"/>
        <v>0</v>
      </c>
      <c r="AI57" s="12"/>
      <c r="AJ57" s="12"/>
      <c r="AK57" s="66">
        <f t="shared" si="7"/>
        <v>0</v>
      </c>
      <c r="AL57" s="12"/>
      <c r="AM57" s="12"/>
      <c r="AN57" s="66">
        <f t="shared" si="8"/>
        <v>0</v>
      </c>
      <c r="AO57" s="12"/>
      <c r="AP57" s="12"/>
      <c r="AQ57" s="66">
        <f t="shared" si="9"/>
        <v>0</v>
      </c>
      <c r="AR57" s="12"/>
      <c r="AS57" s="12"/>
      <c r="AT57" s="66">
        <f t="shared" si="10"/>
        <v>0</v>
      </c>
      <c r="AU57" s="12"/>
      <c r="AV57" s="12"/>
      <c r="AW57" s="66">
        <f t="shared" si="11"/>
        <v>0</v>
      </c>
      <c r="AX57" s="12"/>
      <c r="AY57" s="12"/>
      <c r="AZ57" s="66">
        <f t="shared" ref="AZ57:AZ83" si="12">(AX57-AY57)*0.5</f>
        <v>0</v>
      </c>
      <c r="BA57" s="14"/>
      <c r="BB57" s="14"/>
      <c r="BC57" s="66">
        <f>(BA57-BB57)*0.5</f>
        <v>0</v>
      </c>
      <c r="BD57" s="14"/>
      <c r="BE57" s="14"/>
      <c r="BF57" s="66">
        <f>(BD57-BE57)*0.4</f>
        <v>0</v>
      </c>
      <c r="BG57" s="14"/>
      <c r="BH57" s="14"/>
      <c r="BI57" s="280">
        <f>(BG57-BH57)*0.3</f>
        <v>0</v>
      </c>
      <c r="BJ57" s="282"/>
    </row>
    <row r="58" spans="23:62" x14ac:dyDescent="0.3">
      <c r="W58" s="84"/>
      <c r="X58" s="559"/>
      <c r="Y58" s="211">
        <f t="shared" si="2"/>
        <v>42991</v>
      </c>
      <c r="Z58" s="12"/>
      <c r="AA58" s="12"/>
      <c r="AB58" s="66">
        <f t="shared" si="4"/>
        <v>0</v>
      </c>
      <c r="AC58" s="12"/>
      <c r="AD58" s="12"/>
      <c r="AE58" s="66">
        <f t="shared" si="5"/>
        <v>0</v>
      </c>
      <c r="AF58" s="12"/>
      <c r="AG58" s="12"/>
      <c r="AH58" s="66">
        <f t="shared" si="6"/>
        <v>0</v>
      </c>
      <c r="AI58" s="12"/>
      <c r="AJ58" s="12"/>
      <c r="AK58" s="66">
        <f t="shared" si="7"/>
        <v>0</v>
      </c>
      <c r="AL58" s="12"/>
      <c r="AM58" s="12"/>
      <c r="AN58" s="66">
        <f t="shared" si="8"/>
        <v>0</v>
      </c>
      <c r="AO58" s="12"/>
      <c r="AP58" s="12"/>
      <c r="AQ58" s="66">
        <f t="shared" si="9"/>
        <v>0</v>
      </c>
      <c r="AR58" s="12"/>
      <c r="AS58" s="12"/>
      <c r="AT58" s="66">
        <f t="shared" si="10"/>
        <v>0</v>
      </c>
      <c r="AU58" s="12"/>
      <c r="AV58" s="12"/>
      <c r="AW58" s="66">
        <f t="shared" si="11"/>
        <v>0</v>
      </c>
      <c r="AX58" s="12"/>
      <c r="AY58" s="12"/>
      <c r="AZ58" s="66">
        <f t="shared" si="12"/>
        <v>0</v>
      </c>
      <c r="BA58" s="12"/>
      <c r="BB58" s="12"/>
      <c r="BC58" s="66">
        <f t="shared" ref="BC58:BC83" si="13">(BA58-BB58)*0.5</f>
        <v>0</v>
      </c>
      <c r="BD58" s="14"/>
      <c r="BE58" s="14"/>
      <c r="BF58" s="66">
        <f>(BD58-BE58)*0.5</f>
        <v>0</v>
      </c>
      <c r="BG58" s="14"/>
      <c r="BH58" s="14"/>
      <c r="BI58" s="280">
        <f>(BG58-BH58)*0.4</f>
        <v>0</v>
      </c>
      <c r="BJ58" s="282"/>
    </row>
    <row r="59" spans="23:62" x14ac:dyDescent="0.3">
      <c r="W59" s="84"/>
      <c r="X59" s="559"/>
      <c r="Y59" s="211">
        <f t="shared" si="2"/>
        <v>43022</v>
      </c>
      <c r="Z59" s="12"/>
      <c r="AA59" s="12"/>
      <c r="AB59" s="66">
        <f t="shared" si="4"/>
        <v>0</v>
      </c>
      <c r="AC59" s="12"/>
      <c r="AD59" s="12"/>
      <c r="AE59" s="66">
        <f t="shared" si="5"/>
        <v>0</v>
      </c>
      <c r="AF59" s="12"/>
      <c r="AG59" s="12"/>
      <c r="AH59" s="66">
        <f t="shared" si="6"/>
        <v>0</v>
      </c>
      <c r="AI59" s="12"/>
      <c r="AJ59" s="12"/>
      <c r="AK59" s="66">
        <f t="shared" si="7"/>
        <v>0</v>
      </c>
      <c r="AL59" s="12"/>
      <c r="AM59" s="12"/>
      <c r="AN59" s="66">
        <f t="shared" si="8"/>
        <v>0</v>
      </c>
      <c r="AO59" s="12"/>
      <c r="AP59" s="12"/>
      <c r="AQ59" s="66">
        <f t="shared" si="9"/>
        <v>0</v>
      </c>
      <c r="AR59" s="12"/>
      <c r="AS59" s="12"/>
      <c r="AT59" s="66">
        <f t="shared" si="10"/>
        <v>0</v>
      </c>
      <c r="AU59" s="12"/>
      <c r="AV59" s="12"/>
      <c r="AW59" s="66">
        <f t="shared" si="11"/>
        <v>0</v>
      </c>
      <c r="AX59" s="12"/>
      <c r="AY59" s="12"/>
      <c r="AZ59" s="66">
        <f t="shared" si="12"/>
        <v>0</v>
      </c>
      <c r="BA59" s="12"/>
      <c r="BB59" s="12"/>
      <c r="BC59" s="66">
        <f t="shared" si="13"/>
        <v>0</v>
      </c>
      <c r="BD59" s="12"/>
      <c r="BE59" s="12"/>
      <c r="BF59" s="66">
        <f t="shared" ref="BF59:BF83" si="14">(BD59-BE59)*0.5</f>
        <v>0</v>
      </c>
      <c r="BG59" s="14"/>
      <c r="BH59" s="14"/>
      <c r="BI59" s="280">
        <f>(BG59-BH59)*0.5</f>
        <v>0</v>
      </c>
      <c r="BJ59" s="282"/>
    </row>
    <row r="60" spans="23:62" x14ac:dyDescent="0.3">
      <c r="W60" s="84"/>
      <c r="X60" s="559"/>
      <c r="Y60" s="211">
        <f t="shared" si="2"/>
        <v>43053</v>
      </c>
      <c r="Z60" s="12"/>
      <c r="AA60" s="12"/>
      <c r="AB60" s="66">
        <f t="shared" si="4"/>
        <v>0</v>
      </c>
      <c r="AC60" s="12"/>
      <c r="AD60" s="12"/>
      <c r="AE60" s="66">
        <f t="shared" si="5"/>
        <v>0</v>
      </c>
      <c r="AF60" s="12"/>
      <c r="AG60" s="12"/>
      <c r="AH60" s="66">
        <f t="shared" si="6"/>
        <v>0</v>
      </c>
      <c r="AI60" s="12"/>
      <c r="AJ60" s="12"/>
      <c r="AK60" s="66">
        <f t="shared" si="7"/>
        <v>0</v>
      </c>
      <c r="AL60" s="12"/>
      <c r="AM60" s="12"/>
      <c r="AN60" s="66">
        <f t="shared" si="8"/>
        <v>0</v>
      </c>
      <c r="AO60" s="12"/>
      <c r="AP60" s="12"/>
      <c r="AQ60" s="66">
        <f t="shared" si="9"/>
        <v>0</v>
      </c>
      <c r="AR60" s="12"/>
      <c r="AS60" s="12"/>
      <c r="AT60" s="66">
        <f t="shared" si="10"/>
        <v>0</v>
      </c>
      <c r="AU60" s="12"/>
      <c r="AV60" s="12"/>
      <c r="AW60" s="66">
        <f t="shared" si="11"/>
        <v>0</v>
      </c>
      <c r="AX60" s="12"/>
      <c r="AY60" s="12"/>
      <c r="AZ60" s="66">
        <f t="shared" si="12"/>
        <v>0</v>
      </c>
      <c r="BA60" s="12"/>
      <c r="BB60" s="12"/>
      <c r="BC60" s="66">
        <f t="shared" si="13"/>
        <v>0</v>
      </c>
      <c r="BD60" s="12"/>
      <c r="BE60" s="12"/>
      <c r="BF60" s="66">
        <f t="shared" si="14"/>
        <v>0</v>
      </c>
      <c r="BG60" s="12"/>
      <c r="BH60" s="12"/>
      <c r="BI60" s="280">
        <f t="shared" ref="BI60:BI83" si="15">(BG60-BH60)*0.5</f>
        <v>0</v>
      </c>
      <c r="BJ60" s="282"/>
    </row>
    <row r="61" spans="23:62" x14ac:dyDescent="0.3">
      <c r="W61" s="84"/>
      <c r="X61" s="559"/>
      <c r="Y61" s="211">
        <f t="shared" si="2"/>
        <v>43084</v>
      </c>
      <c r="Z61" s="12"/>
      <c r="AA61" s="12"/>
      <c r="AB61" s="66">
        <f t="shared" si="4"/>
        <v>0</v>
      </c>
      <c r="AC61" s="12"/>
      <c r="AD61" s="12"/>
      <c r="AE61" s="66">
        <f t="shared" si="5"/>
        <v>0</v>
      </c>
      <c r="AF61" s="12"/>
      <c r="AG61" s="12"/>
      <c r="AH61" s="66">
        <f t="shared" si="6"/>
        <v>0</v>
      </c>
      <c r="AI61" s="12"/>
      <c r="AJ61" s="12"/>
      <c r="AK61" s="66">
        <f t="shared" si="7"/>
        <v>0</v>
      </c>
      <c r="AL61" s="12"/>
      <c r="AM61" s="12"/>
      <c r="AN61" s="66">
        <f t="shared" si="8"/>
        <v>0</v>
      </c>
      <c r="AO61" s="12"/>
      <c r="AP61" s="12"/>
      <c r="AQ61" s="66">
        <f t="shared" si="9"/>
        <v>0</v>
      </c>
      <c r="AR61" s="12"/>
      <c r="AS61" s="12"/>
      <c r="AT61" s="66">
        <f t="shared" si="10"/>
        <v>0</v>
      </c>
      <c r="AU61" s="12"/>
      <c r="AV61" s="12"/>
      <c r="AW61" s="66">
        <f t="shared" si="11"/>
        <v>0</v>
      </c>
      <c r="AX61" s="12"/>
      <c r="AY61" s="12"/>
      <c r="AZ61" s="66">
        <f t="shared" si="12"/>
        <v>0</v>
      </c>
      <c r="BA61" s="12"/>
      <c r="BB61" s="12"/>
      <c r="BC61" s="66">
        <f t="shared" si="13"/>
        <v>0</v>
      </c>
      <c r="BD61" s="12"/>
      <c r="BE61" s="12"/>
      <c r="BF61" s="66">
        <f t="shared" si="14"/>
        <v>0</v>
      </c>
      <c r="BG61" s="12"/>
      <c r="BH61" s="12"/>
      <c r="BI61" s="66">
        <f t="shared" si="15"/>
        <v>0</v>
      </c>
      <c r="BJ61" s="23"/>
    </row>
    <row r="62" spans="23:62" x14ac:dyDescent="0.3">
      <c r="W62" s="84"/>
      <c r="X62" s="559"/>
      <c r="Y62" s="211">
        <f t="shared" si="2"/>
        <v>43115</v>
      </c>
      <c r="Z62" s="12"/>
      <c r="AA62" s="12"/>
      <c r="AB62" s="66">
        <f t="shared" si="4"/>
        <v>0</v>
      </c>
      <c r="AC62" s="12"/>
      <c r="AD62" s="12"/>
      <c r="AE62" s="66">
        <f t="shared" si="5"/>
        <v>0</v>
      </c>
      <c r="AF62" s="12"/>
      <c r="AG62" s="12"/>
      <c r="AH62" s="66">
        <f t="shared" si="6"/>
        <v>0</v>
      </c>
      <c r="AI62" s="12"/>
      <c r="AJ62" s="12"/>
      <c r="AK62" s="66">
        <f t="shared" si="7"/>
        <v>0</v>
      </c>
      <c r="AL62" s="12"/>
      <c r="AM62" s="12"/>
      <c r="AN62" s="66">
        <f t="shared" si="8"/>
        <v>0</v>
      </c>
      <c r="AO62" s="12"/>
      <c r="AP62" s="12"/>
      <c r="AQ62" s="66">
        <f t="shared" si="9"/>
        <v>0</v>
      </c>
      <c r="AR62" s="12"/>
      <c r="AS62" s="12"/>
      <c r="AT62" s="66">
        <f t="shared" si="10"/>
        <v>0</v>
      </c>
      <c r="AU62" s="12"/>
      <c r="AV62" s="12"/>
      <c r="AW62" s="66">
        <f t="shared" si="11"/>
        <v>0</v>
      </c>
      <c r="AX62" s="12"/>
      <c r="AY62" s="12"/>
      <c r="AZ62" s="66">
        <f t="shared" si="12"/>
        <v>0</v>
      </c>
      <c r="BA62" s="12"/>
      <c r="BB62" s="12"/>
      <c r="BC62" s="66">
        <f t="shared" si="13"/>
        <v>0</v>
      </c>
      <c r="BD62" s="12"/>
      <c r="BE62" s="12"/>
      <c r="BF62" s="66">
        <f t="shared" si="14"/>
        <v>0</v>
      </c>
      <c r="BG62" s="12"/>
      <c r="BH62" s="12"/>
      <c r="BI62" s="66">
        <f t="shared" si="15"/>
        <v>0</v>
      </c>
      <c r="BJ62" s="23"/>
    </row>
    <row r="63" spans="23:62" x14ac:dyDescent="0.3">
      <c r="W63" s="84"/>
      <c r="X63" s="559"/>
      <c r="Y63" s="211">
        <f t="shared" si="2"/>
        <v>43146</v>
      </c>
      <c r="Z63" s="12"/>
      <c r="AA63" s="12"/>
      <c r="AB63" s="66">
        <f t="shared" si="4"/>
        <v>0</v>
      </c>
      <c r="AC63" s="12"/>
      <c r="AD63" s="12"/>
      <c r="AE63" s="66">
        <f t="shared" si="5"/>
        <v>0</v>
      </c>
      <c r="AF63" s="12"/>
      <c r="AG63" s="12"/>
      <c r="AH63" s="66">
        <f t="shared" si="6"/>
        <v>0</v>
      </c>
      <c r="AI63" s="12"/>
      <c r="AJ63" s="12"/>
      <c r="AK63" s="66">
        <f t="shared" si="7"/>
        <v>0</v>
      </c>
      <c r="AL63" s="12"/>
      <c r="AM63" s="12"/>
      <c r="AN63" s="66">
        <f t="shared" si="8"/>
        <v>0</v>
      </c>
      <c r="AO63" s="12"/>
      <c r="AP63" s="12"/>
      <c r="AQ63" s="66">
        <f t="shared" si="9"/>
        <v>0</v>
      </c>
      <c r="AR63" s="12"/>
      <c r="AS63" s="12"/>
      <c r="AT63" s="66">
        <f t="shared" si="10"/>
        <v>0</v>
      </c>
      <c r="AU63" s="12"/>
      <c r="AV63" s="12"/>
      <c r="AW63" s="66">
        <f t="shared" si="11"/>
        <v>0</v>
      </c>
      <c r="AX63" s="12"/>
      <c r="AY63" s="12"/>
      <c r="AZ63" s="66">
        <f t="shared" si="12"/>
        <v>0</v>
      </c>
      <c r="BA63" s="12"/>
      <c r="BB63" s="12"/>
      <c r="BC63" s="66">
        <f t="shared" si="13"/>
        <v>0</v>
      </c>
      <c r="BD63" s="12"/>
      <c r="BE63" s="12"/>
      <c r="BF63" s="66">
        <f t="shared" si="14"/>
        <v>0</v>
      </c>
      <c r="BG63" s="12"/>
      <c r="BH63" s="12"/>
      <c r="BI63" s="66">
        <f t="shared" si="15"/>
        <v>0</v>
      </c>
      <c r="BJ63" s="23"/>
    </row>
    <row r="64" spans="23:62" x14ac:dyDescent="0.3">
      <c r="W64" s="84"/>
      <c r="X64" s="559"/>
      <c r="Y64" s="211">
        <f t="shared" si="2"/>
        <v>43177</v>
      </c>
      <c r="Z64" s="12"/>
      <c r="AA64" s="12"/>
      <c r="AB64" s="66">
        <f t="shared" si="4"/>
        <v>0</v>
      </c>
      <c r="AC64" s="12"/>
      <c r="AD64" s="12"/>
      <c r="AE64" s="66">
        <f t="shared" si="5"/>
        <v>0</v>
      </c>
      <c r="AF64" s="12"/>
      <c r="AG64" s="12"/>
      <c r="AH64" s="66">
        <f t="shared" si="6"/>
        <v>0</v>
      </c>
      <c r="AI64" s="12"/>
      <c r="AJ64" s="12"/>
      <c r="AK64" s="66">
        <f t="shared" si="7"/>
        <v>0</v>
      </c>
      <c r="AL64" s="12"/>
      <c r="AM64" s="12"/>
      <c r="AN64" s="66">
        <f t="shared" si="8"/>
        <v>0</v>
      </c>
      <c r="AO64" s="12"/>
      <c r="AP64" s="12"/>
      <c r="AQ64" s="66">
        <f t="shared" si="9"/>
        <v>0</v>
      </c>
      <c r="AR64" s="12"/>
      <c r="AS64" s="12"/>
      <c r="AT64" s="66">
        <f t="shared" si="10"/>
        <v>0</v>
      </c>
      <c r="AU64" s="12"/>
      <c r="AV64" s="12"/>
      <c r="AW64" s="66">
        <f t="shared" si="11"/>
        <v>0</v>
      </c>
      <c r="AX64" s="12"/>
      <c r="AY64" s="12"/>
      <c r="AZ64" s="66">
        <f t="shared" si="12"/>
        <v>0</v>
      </c>
      <c r="BA64" s="12"/>
      <c r="BB64" s="12"/>
      <c r="BC64" s="66">
        <f t="shared" si="13"/>
        <v>0</v>
      </c>
      <c r="BD64" s="12"/>
      <c r="BE64" s="12"/>
      <c r="BF64" s="66">
        <f t="shared" si="14"/>
        <v>0</v>
      </c>
      <c r="BG64" s="12"/>
      <c r="BH64" s="12"/>
      <c r="BI64" s="66">
        <f t="shared" si="15"/>
        <v>0</v>
      </c>
      <c r="BJ64" s="23"/>
    </row>
    <row r="65" spans="19:63" x14ac:dyDescent="0.3">
      <c r="W65" s="84"/>
      <c r="X65" s="559"/>
      <c r="Y65" s="211">
        <f t="shared" si="2"/>
        <v>43208</v>
      </c>
      <c r="Z65" s="12"/>
      <c r="AA65" s="12"/>
      <c r="AB65" s="66">
        <f t="shared" si="4"/>
        <v>0</v>
      </c>
      <c r="AC65" s="12"/>
      <c r="AD65" s="12"/>
      <c r="AE65" s="66">
        <f t="shared" si="5"/>
        <v>0</v>
      </c>
      <c r="AF65" s="12"/>
      <c r="AG65" s="12"/>
      <c r="AH65" s="66">
        <f t="shared" si="6"/>
        <v>0</v>
      </c>
      <c r="AI65" s="12"/>
      <c r="AJ65" s="12"/>
      <c r="AK65" s="66">
        <f t="shared" si="7"/>
        <v>0</v>
      </c>
      <c r="AL65" s="12"/>
      <c r="AM65" s="12"/>
      <c r="AN65" s="66">
        <f t="shared" si="8"/>
        <v>0</v>
      </c>
      <c r="AO65" s="12"/>
      <c r="AP65" s="12"/>
      <c r="AQ65" s="66">
        <f t="shared" si="9"/>
        <v>0</v>
      </c>
      <c r="AR65" s="12"/>
      <c r="AS65" s="12"/>
      <c r="AT65" s="66">
        <f t="shared" si="10"/>
        <v>0</v>
      </c>
      <c r="AU65" s="12"/>
      <c r="AV65" s="12"/>
      <c r="AW65" s="66">
        <f t="shared" si="11"/>
        <v>0</v>
      </c>
      <c r="AX65" s="12"/>
      <c r="AY65" s="12"/>
      <c r="AZ65" s="66">
        <f t="shared" si="12"/>
        <v>0</v>
      </c>
      <c r="BA65" s="12"/>
      <c r="BB65" s="12"/>
      <c r="BC65" s="66">
        <f t="shared" si="13"/>
        <v>0</v>
      </c>
      <c r="BD65" s="12"/>
      <c r="BE65" s="12"/>
      <c r="BF65" s="66">
        <f t="shared" si="14"/>
        <v>0</v>
      </c>
      <c r="BG65" s="12"/>
      <c r="BH65" s="12"/>
      <c r="BI65" s="66">
        <f t="shared" si="15"/>
        <v>0</v>
      </c>
      <c r="BJ65" s="23"/>
    </row>
    <row r="66" spans="19:63" x14ac:dyDescent="0.3">
      <c r="W66" s="84"/>
      <c r="X66" s="559"/>
      <c r="Y66" s="211">
        <f t="shared" si="2"/>
        <v>43239</v>
      </c>
      <c r="Z66" s="12"/>
      <c r="AA66" s="12"/>
      <c r="AB66" s="66">
        <f t="shared" si="4"/>
        <v>0</v>
      </c>
      <c r="AC66" s="12"/>
      <c r="AD66" s="12"/>
      <c r="AE66" s="66">
        <f t="shared" si="5"/>
        <v>0</v>
      </c>
      <c r="AF66" s="12"/>
      <c r="AG66" s="12"/>
      <c r="AH66" s="66">
        <f t="shared" si="6"/>
        <v>0</v>
      </c>
      <c r="AI66" s="12"/>
      <c r="AJ66" s="12"/>
      <c r="AK66" s="66">
        <f t="shared" si="7"/>
        <v>0</v>
      </c>
      <c r="AL66" s="12"/>
      <c r="AM66" s="12"/>
      <c r="AN66" s="66">
        <f t="shared" si="8"/>
        <v>0</v>
      </c>
      <c r="AO66" s="12"/>
      <c r="AP66" s="12"/>
      <c r="AQ66" s="66">
        <f t="shared" si="9"/>
        <v>0</v>
      </c>
      <c r="AR66" s="12"/>
      <c r="AS66" s="12"/>
      <c r="AT66" s="66">
        <f t="shared" si="10"/>
        <v>0</v>
      </c>
      <c r="AU66" s="12"/>
      <c r="AV66" s="12"/>
      <c r="AW66" s="66">
        <f t="shared" si="11"/>
        <v>0</v>
      </c>
      <c r="AX66" s="12"/>
      <c r="AY66" s="12"/>
      <c r="AZ66" s="66">
        <f t="shared" si="12"/>
        <v>0</v>
      </c>
      <c r="BA66" s="12"/>
      <c r="BB66" s="12"/>
      <c r="BC66" s="66">
        <f t="shared" si="13"/>
        <v>0</v>
      </c>
      <c r="BD66" s="12"/>
      <c r="BE66" s="12"/>
      <c r="BF66" s="66">
        <f t="shared" si="14"/>
        <v>0</v>
      </c>
      <c r="BG66" s="12"/>
      <c r="BH66" s="12"/>
      <c r="BI66" s="66">
        <f t="shared" si="15"/>
        <v>0</v>
      </c>
      <c r="BJ66" s="23"/>
    </row>
    <row r="67" spans="19:63" x14ac:dyDescent="0.3">
      <c r="W67" s="84"/>
      <c r="X67" s="559"/>
      <c r="Y67" s="211">
        <f t="shared" si="2"/>
        <v>43270</v>
      </c>
      <c r="Z67" s="12"/>
      <c r="AA67" s="12"/>
      <c r="AB67" s="66">
        <f t="shared" si="4"/>
        <v>0</v>
      </c>
      <c r="AC67" s="12"/>
      <c r="AD67" s="12"/>
      <c r="AE67" s="66">
        <f t="shared" si="5"/>
        <v>0</v>
      </c>
      <c r="AF67" s="12"/>
      <c r="AG67" s="12"/>
      <c r="AH67" s="66">
        <f t="shared" si="6"/>
        <v>0</v>
      </c>
      <c r="AI67" s="12"/>
      <c r="AJ67" s="12"/>
      <c r="AK67" s="66">
        <f t="shared" si="7"/>
        <v>0</v>
      </c>
      <c r="AL67" s="12"/>
      <c r="AM67" s="12"/>
      <c r="AN67" s="66">
        <f t="shared" si="8"/>
        <v>0</v>
      </c>
      <c r="AO67" s="12"/>
      <c r="AP67" s="12"/>
      <c r="AQ67" s="66">
        <f t="shared" si="9"/>
        <v>0</v>
      </c>
      <c r="AR67" s="12"/>
      <c r="AS67" s="12"/>
      <c r="AT67" s="66">
        <f t="shared" si="10"/>
        <v>0</v>
      </c>
      <c r="AU67" s="12"/>
      <c r="AV67" s="12"/>
      <c r="AW67" s="66">
        <f t="shared" si="11"/>
        <v>0</v>
      </c>
      <c r="AX67" s="12"/>
      <c r="AY67" s="12"/>
      <c r="AZ67" s="66">
        <f t="shared" si="12"/>
        <v>0</v>
      </c>
      <c r="BA67" s="12"/>
      <c r="BB67" s="12"/>
      <c r="BC67" s="66">
        <f t="shared" si="13"/>
        <v>0</v>
      </c>
      <c r="BD67" s="12"/>
      <c r="BE67" s="12"/>
      <c r="BF67" s="66">
        <f t="shared" si="14"/>
        <v>0</v>
      </c>
      <c r="BG67" s="12"/>
      <c r="BH67" s="12"/>
      <c r="BI67" s="66">
        <f t="shared" si="15"/>
        <v>0</v>
      </c>
      <c r="BJ67" s="23"/>
    </row>
    <row r="68" spans="19:63" x14ac:dyDescent="0.3">
      <c r="W68" s="84"/>
      <c r="X68" s="559"/>
      <c r="Y68" s="211">
        <f t="shared" si="2"/>
        <v>43301</v>
      </c>
      <c r="Z68" s="12"/>
      <c r="AA68" s="12"/>
      <c r="AB68" s="66">
        <f t="shared" si="4"/>
        <v>0</v>
      </c>
      <c r="AC68" s="12"/>
      <c r="AD68" s="12"/>
      <c r="AE68" s="66">
        <f t="shared" si="5"/>
        <v>0</v>
      </c>
      <c r="AF68" s="12"/>
      <c r="AG68" s="12"/>
      <c r="AH68" s="66">
        <f t="shared" si="6"/>
        <v>0</v>
      </c>
      <c r="AI68" s="12"/>
      <c r="AJ68" s="12"/>
      <c r="AK68" s="66">
        <f t="shared" si="7"/>
        <v>0</v>
      </c>
      <c r="AL68" s="12"/>
      <c r="AM68" s="12"/>
      <c r="AN68" s="66">
        <f t="shared" si="8"/>
        <v>0</v>
      </c>
      <c r="AO68" s="12"/>
      <c r="AP68" s="12"/>
      <c r="AQ68" s="66">
        <f t="shared" si="9"/>
        <v>0</v>
      </c>
      <c r="AR68" s="12"/>
      <c r="AS68" s="12"/>
      <c r="AT68" s="66">
        <f t="shared" si="10"/>
        <v>0</v>
      </c>
      <c r="AU68" s="12"/>
      <c r="AV68" s="12"/>
      <c r="AW68" s="66">
        <f t="shared" si="11"/>
        <v>0</v>
      </c>
      <c r="AX68" s="12"/>
      <c r="AY68" s="12"/>
      <c r="AZ68" s="66">
        <f t="shared" si="12"/>
        <v>0</v>
      </c>
      <c r="BA68" s="12"/>
      <c r="BB68" s="12"/>
      <c r="BC68" s="66">
        <f t="shared" si="13"/>
        <v>0</v>
      </c>
      <c r="BD68" s="12"/>
      <c r="BE68" s="12"/>
      <c r="BF68" s="66">
        <f t="shared" si="14"/>
        <v>0</v>
      </c>
      <c r="BG68" s="12"/>
      <c r="BH68" s="12"/>
      <c r="BI68" s="66">
        <f t="shared" si="15"/>
        <v>0</v>
      </c>
      <c r="BJ68" s="23"/>
    </row>
    <row r="69" spans="19:63" x14ac:dyDescent="0.3">
      <c r="W69" s="84"/>
      <c r="X69" s="559"/>
      <c r="Y69" s="211">
        <f t="shared" si="2"/>
        <v>43332</v>
      </c>
      <c r="Z69" s="12"/>
      <c r="AA69" s="12"/>
      <c r="AB69" s="66">
        <f t="shared" si="4"/>
        <v>0</v>
      </c>
      <c r="AC69" s="12"/>
      <c r="AD69" s="12"/>
      <c r="AE69" s="66">
        <f t="shared" si="5"/>
        <v>0</v>
      </c>
      <c r="AF69" s="12"/>
      <c r="AG69" s="12"/>
      <c r="AH69" s="66">
        <f t="shared" si="6"/>
        <v>0</v>
      </c>
      <c r="AI69" s="12"/>
      <c r="AJ69" s="12"/>
      <c r="AK69" s="66">
        <f t="shared" si="7"/>
        <v>0</v>
      </c>
      <c r="AL69" s="12"/>
      <c r="AM69" s="12"/>
      <c r="AN69" s="66">
        <f t="shared" si="8"/>
        <v>0</v>
      </c>
      <c r="AO69" s="12"/>
      <c r="AP69" s="12"/>
      <c r="AQ69" s="66">
        <f t="shared" si="9"/>
        <v>0</v>
      </c>
      <c r="AR69" s="12"/>
      <c r="AS69" s="12"/>
      <c r="AT69" s="66">
        <f t="shared" si="10"/>
        <v>0</v>
      </c>
      <c r="AU69" s="12"/>
      <c r="AV69" s="12"/>
      <c r="AW69" s="66">
        <f t="shared" si="11"/>
        <v>0</v>
      </c>
      <c r="AX69" s="12"/>
      <c r="AY69" s="12"/>
      <c r="AZ69" s="66">
        <f t="shared" si="12"/>
        <v>0</v>
      </c>
      <c r="BA69" s="12"/>
      <c r="BB69" s="12"/>
      <c r="BC69" s="66">
        <f t="shared" si="13"/>
        <v>0</v>
      </c>
      <c r="BD69" s="12"/>
      <c r="BE69" s="12"/>
      <c r="BF69" s="66">
        <f t="shared" si="14"/>
        <v>0</v>
      </c>
      <c r="BG69" s="12"/>
      <c r="BH69" s="12"/>
      <c r="BI69" s="66">
        <f t="shared" si="15"/>
        <v>0</v>
      </c>
      <c r="BJ69" s="23"/>
    </row>
    <row r="70" spans="19:63" x14ac:dyDescent="0.3">
      <c r="W70" s="84"/>
      <c r="X70" s="559"/>
      <c r="Y70" s="211">
        <f t="shared" si="2"/>
        <v>43363</v>
      </c>
      <c r="Z70" s="12"/>
      <c r="AA70" s="12"/>
      <c r="AB70" s="66">
        <f t="shared" si="4"/>
        <v>0</v>
      </c>
      <c r="AC70" s="12"/>
      <c r="AD70" s="12"/>
      <c r="AE70" s="66">
        <f t="shared" si="5"/>
        <v>0</v>
      </c>
      <c r="AF70" s="12"/>
      <c r="AG70" s="12"/>
      <c r="AH70" s="66">
        <f t="shared" si="6"/>
        <v>0</v>
      </c>
      <c r="AI70" s="12"/>
      <c r="AJ70" s="12"/>
      <c r="AK70" s="66">
        <f t="shared" si="7"/>
        <v>0</v>
      </c>
      <c r="AL70" s="12"/>
      <c r="AM70" s="12"/>
      <c r="AN70" s="66">
        <f t="shared" si="8"/>
        <v>0</v>
      </c>
      <c r="AO70" s="12"/>
      <c r="AP70" s="12"/>
      <c r="AQ70" s="66">
        <f t="shared" si="9"/>
        <v>0</v>
      </c>
      <c r="AR70" s="12"/>
      <c r="AS70" s="12"/>
      <c r="AT70" s="66">
        <f t="shared" si="10"/>
        <v>0</v>
      </c>
      <c r="AU70" s="12"/>
      <c r="AV70" s="12"/>
      <c r="AW70" s="66">
        <f t="shared" si="11"/>
        <v>0</v>
      </c>
      <c r="AX70" s="12"/>
      <c r="AY70" s="12"/>
      <c r="AZ70" s="66">
        <f t="shared" si="12"/>
        <v>0</v>
      </c>
      <c r="BA70" s="12"/>
      <c r="BB70" s="12"/>
      <c r="BC70" s="66">
        <f t="shared" si="13"/>
        <v>0</v>
      </c>
      <c r="BD70" s="12"/>
      <c r="BE70" s="12"/>
      <c r="BF70" s="66">
        <f t="shared" si="14"/>
        <v>0</v>
      </c>
      <c r="BG70" s="12"/>
      <c r="BH70" s="12"/>
      <c r="BI70" s="66">
        <f t="shared" si="15"/>
        <v>0</v>
      </c>
      <c r="BJ70" s="23"/>
    </row>
    <row r="71" spans="19:63" x14ac:dyDescent="0.3">
      <c r="W71" s="84"/>
      <c r="X71" s="559"/>
      <c r="Y71" s="211">
        <f t="shared" si="2"/>
        <v>43394</v>
      </c>
      <c r="Z71" s="12"/>
      <c r="AA71" s="12"/>
      <c r="AB71" s="66">
        <f t="shared" si="4"/>
        <v>0</v>
      </c>
      <c r="AC71" s="12"/>
      <c r="AD71" s="12"/>
      <c r="AE71" s="66">
        <f t="shared" si="5"/>
        <v>0</v>
      </c>
      <c r="AF71" s="12"/>
      <c r="AG71" s="12"/>
      <c r="AH71" s="66">
        <f t="shared" si="6"/>
        <v>0</v>
      </c>
      <c r="AI71" s="12"/>
      <c r="AJ71" s="12"/>
      <c r="AK71" s="66">
        <f t="shared" si="7"/>
        <v>0</v>
      </c>
      <c r="AL71" s="12"/>
      <c r="AM71" s="12"/>
      <c r="AN71" s="66">
        <f t="shared" si="8"/>
        <v>0</v>
      </c>
      <c r="AO71" s="12"/>
      <c r="AP71" s="12"/>
      <c r="AQ71" s="66">
        <f t="shared" si="9"/>
        <v>0</v>
      </c>
      <c r="AR71" s="12"/>
      <c r="AS71" s="12"/>
      <c r="AT71" s="66">
        <f t="shared" si="10"/>
        <v>0</v>
      </c>
      <c r="AU71" s="12"/>
      <c r="AV71" s="12"/>
      <c r="AW71" s="66">
        <f t="shared" si="11"/>
        <v>0</v>
      </c>
      <c r="AX71" s="12"/>
      <c r="AY71" s="12"/>
      <c r="AZ71" s="66">
        <f t="shared" si="12"/>
        <v>0</v>
      </c>
      <c r="BA71" s="12"/>
      <c r="BB71" s="12"/>
      <c r="BC71" s="66">
        <f t="shared" si="13"/>
        <v>0</v>
      </c>
      <c r="BD71" s="12"/>
      <c r="BE71" s="12"/>
      <c r="BF71" s="66">
        <f t="shared" si="14"/>
        <v>0</v>
      </c>
      <c r="BG71" s="12"/>
      <c r="BH71" s="12"/>
      <c r="BI71" s="66">
        <f t="shared" si="15"/>
        <v>0</v>
      </c>
      <c r="BJ71" s="23"/>
    </row>
    <row r="72" spans="19:63" x14ac:dyDescent="0.3">
      <c r="W72" s="84"/>
      <c r="X72" s="559"/>
      <c r="Y72" s="211">
        <f t="shared" si="2"/>
        <v>43425</v>
      </c>
      <c r="Z72" s="12"/>
      <c r="AA72" s="12"/>
      <c r="AB72" s="66">
        <f t="shared" si="4"/>
        <v>0</v>
      </c>
      <c r="AC72" s="12"/>
      <c r="AD72" s="12"/>
      <c r="AE72" s="66">
        <f t="shared" si="5"/>
        <v>0</v>
      </c>
      <c r="AF72" s="12"/>
      <c r="AG72" s="12"/>
      <c r="AH72" s="66">
        <f t="shared" si="6"/>
        <v>0</v>
      </c>
      <c r="AI72" s="12"/>
      <c r="AJ72" s="12"/>
      <c r="AK72" s="66">
        <f t="shared" si="7"/>
        <v>0</v>
      </c>
      <c r="AL72" s="12"/>
      <c r="AM72" s="12"/>
      <c r="AN72" s="66">
        <f t="shared" si="8"/>
        <v>0</v>
      </c>
      <c r="AO72" s="12"/>
      <c r="AP72" s="12"/>
      <c r="AQ72" s="66">
        <f t="shared" si="9"/>
        <v>0</v>
      </c>
      <c r="AR72" s="12"/>
      <c r="AS72" s="12"/>
      <c r="AT72" s="66">
        <f t="shared" si="10"/>
        <v>0</v>
      </c>
      <c r="AU72" s="12"/>
      <c r="AV72" s="12"/>
      <c r="AW72" s="66">
        <f t="shared" si="11"/>
        <v>0</v>
      </c>
      <c r="AX72" s="12"/>
      <c r="AY72" s="12"/>
      <c r="AZ72" s="66">
        <f t="shared" si="12"/>
        <v>0</v>
      </c>
      <c r="BA72" s="12"/>
      <c r="BB72" s="12"/>
      <c r="BC72" s="66">
        <f t="shared" si="13"/>
        <v>0</v>
      </c>
      <c r="BD72" s="12"/>
      <c r="BE72" s="12"/>
      <c r="BF72" s="66">
        <f t="shared" si="14"/>
        <v>0</v>
      </c>
      <c r="BG72" s="12"/>
      <c r="BH72" s="12"/>
      <c r="BI72" s="66">
        <f t="shared" si="15"/>
        <v>0</v>
      </c>
      <c r="BJ72" s="23"/>
    </row>
    <row r="73" spans="19:63" s="288" customFormat="1" x14ac:dyDescent="0.3">
      <c r="S73" s="289"/>
      <c r="U73" s="21"/>
      <c r="V73" s="185"/>
      <c r="W73" s="84"/>
      <c r="X73" s="559"/>
      <c r="Y73" s="211">
        <f t="shared" si="2"/>
        <v>43456</v>
      </c>
      <c r="Z73" s="12"/>
      <c r="AA73" s="12"/>
      <c r="AB73" s="66">
        <f t="shared" si="4"/>
        <v>0</v>
      </c>
      <c r="AC73" s="12"/>
      <c r="AD73" s="12"/>
      <c r="AE73" s="66">
        <f t="shared" si="5"/>
        <v>0</v>
      </c>
      <c r="AF73" s="12"/>
      <c r="AG73" s="12"/>
      <c r="AH73" s="66">
        <f t="shared" si="6"/>
        <v>0</v>
      </c>
      <c r="AI73" s="12"/>
      <c r="AJ73" s="12"/>
      <c r="AK73" s="66">
        <f t="shared" si="7"/>
        <v>0</v>
      </c>
      <c r="AL73" s="12"/>
      <c r="AM73" s="12"/>
      <c r="AN73" s="66">
        <f t="shared" si="8"/>
        <v>0</v>
      </c>
      <c r="AO73" s="12"/>
      <c r="AP73" s="12"/>
      <c r="AQ73" s="66">
        <f t="shared" si="9"/>
        <v>0</v>
      </c>
      <c r="AR73" s="12"/>
      <c r="AS73" s="12"/>
      <c r="AT73" s="66">
        <f t="shared" si="10"/>
        <v>0</v>
      </c>
      <c r="AU73" s="12"/>
      <c r="AV73" s="12"/>
      <c r="AW73" s="66">
        <f t="shared" si="11"/>
        <v>0</v>
      </c>
      <c r="AX73" s="12"/>
      <c r="AY73" s="12"/>
      <c r="AZ73" s="66">
        <f t="shared" si="12"/>
        <v>0</v>
      </c>
      <c r="BA73" s="12"/>
      <c r="BB73" s="12"/>
      <c r="BC73" s="66">
        <f t="shared" si="13"/>
        <v>0</v>
      </c>
      <c r="BD73" s="12"/>
      <c r="BE73" s="12"/>
      <c r="BF73" s="66">
        <f t="shared" si="14"/>
        <v>0</v>
      </c>
      <c r="BG73" s="12"/>
      <c r="BH73" s="12"/>
      <c r="BI73" s="66">
        <f t="shared" si="15"/>
        <v>0</v>
      </c>
      <c r="BJ73" s="23"/>
      <c r="BK73" s="20"/>
    </row>
    <row r="74" spans="19:63" x14ac:dyDescent="0.3">
      <c r="W74" s="84"/>
      <c r="X74" s="559"/>
      <c r="Y74" s="211">
        <f t="shared" si="2"/>
        <v>43487</v>
      </c>
      <c r="Z74" s="12"/>
      <c r="AA74" s="12"/>
      <c r="AB74" s="66">
        <f t="shared" si="4"/>
        <v>0</v>
      </c>
      <c r="AC74" s="12"/>
      <c r="AD74" s="12"/>
      <c r="AE74" s="66">
        <f t="shared" si="5"/>
        <v>0</v>
      </c>
      <c r="AF74" s="12"/>
      <c r="AG74" s="12"/>
      <c r="AH74" s="66">
        <f t="shared" si="6"/>
        <v>0</v>
      </c>
      <c r="AI74" s="12"/>
      <c r="AJ74" s="12"/>
      <c r="AK74" s="66">
        <f t="shared" si="7"/>
        <v>0</v>
      </c>
      <c r="AL74" s="12"/>
      <c r="AM74" s="12"/>
      <c r="AN74" s="66">
        <f t="shared" si="8"/>
        <v>0</v>
      </c>
      <c r="AO74" s="12"/>
      <c r="AP74" s="12"/>
      <c r="AQ74" s="66">
        <f t="shared" si="9"/>
        <v>0</v>
      </c>
      <c r="AR74" s="12"/>
      <c r="AS74" s="12"/>
      <c r="AT74" s="66">
        <f t="shared" si="10"/>
        <v>0</v>
      </c>
      <c r="AU74" s="12"/>
      <c r="AV74" s="12"/>
      <c r="AW74" s="66">
        <f t="shared" si="11"/>
        <v>0</v>
      </c>
      <c r="AX74" s="12"/>
      <c r="AY74" s="12"/>
      <c r="AZ74" s="66">
        <f t="shared" si="12"/>
        <v>0</v>
      </c>
      <c r="BA74" s="12"/>
      <c r="BB74" s="12"/>
      <c r="BC74" s="66">
        <f t="shared" si="13"/>
        <v>0</v>
      </c>
      <c r="BD74" s="12"/>
      <c r="BE74" s="12"/>
      <c r="BF74" s="66">
        <f t="shared" si="14"/>
        <v>0</v>
      </c>
      <c r="BG74" s="12"/>
      <c r="BH74" s="12"/>
      <c r="BI74" s="66">
        <f t="shared" si="15"/>
        <v>0</v>
      </c>
      <c r="BJ74" s="23"/>
    </row>
    <row r="75" spans="19:63" x14ac:dyDescent="0.3">
      <c r="W75" s="84"/>
      <c r="X75" s="559"/>
      <c r="Y75" s="211">
        <f t="shared" si="2"/>
        <v>43518</v>
      </c>
      <c r="Z75" s="12"/>
      <c r="AA75" s="12"/>
      <c r="AB75" s="66">
        <f t="shared" si="4"/>
        <v>0</v>
      </c>
      <c r="AC75" s="12"/>
      <c r="AD75" s="12"/>
      <c r="AE75" s="66">
        <f t="shared" si="5"/>
        <v>0</v>
      </c>
      <c r="AF75" s="12"/>
      <c r="AG75" s="12"/>
      <c r="AH75" s="66">
        <f t="shared" si="6"/>
        <v>0</v>
      </c>
      <c r="AI75" s="12"/>
      <c r="AJ75" s="12"/>
      <c r="AK75" s="66">
        <f t="shared" si="7"/>
        <v>0</v>
      </c>
      <c r="AL75" s="12"/>
      <c r="AM75" s="12"/>
      <c r="AN75" s="66">
        <f t="shared" si="8"/>
        <v>0</v>
      </c>
      <c r="AO75" s="12"/>
      <c r="AP75" s="12"/>
      <c r="AQ75" s="66">
        <f t="shared" si="9"/>
        <v>0</v>
      </c>
      <c r="AR75" s="12"/>
      <c r="AS75" s="12"/>
      <c r="AT75" s="66">
        <f t="shared" si="10"/>
        <v>0</v>
      </c>
      <c r="AU75" s="12"/>
      <c r="AV75" s="12"/>
      <c r="AW75" s="66">
        <f t="shared" si="11"/>
        <v>0</v>
      </c>
      <c r="AX75" s="12"/>
      <c r="AY75" s="12"/>
      <c r="AZ75" s="66">
        <f t="shared" si="12"/>
        <v>0</v>
      </c>
      <c r="BA75" s="12"/>
      <c r="BB75" s="12"/>
      <c r="BC75" s="66">
        <f t="shared" si="13"/>
        <v>0</v>
      </c>
      <c r="BD75" s="12"/>
      <c r="BE75" s="12"/>
      <c r="BF75" s="66">
        <f t="shared" si="14"/>
        <v>0</v>
      </c>
      <c r="BG75" s="12"/>
      <c r="BH75" s="12"/>
      <c r="BI75" s="66">
        <f t="shared" si="15"/>
        <v>0</v>
      </c>
      <c r="BJ75" s="23"/>
    </row>
    <row r="76" spans="19:63" x14ac:dyDescent="0.3">
      <c r="W76" s="84"/>
      <c r="X76" s="559"/>
      <c r="Y76" s="211">
        <f t="shared" si="2"/>
        <v>43549</v>
      </c>
      <c r="Z76" s="12"/>
      <c r="AA76" s="12"/>
      <c r="AB76" s="66">
        <f t="shared" si="4"/>
        <v>0</v>
      </c>
      <c r="AC76" s="12"/>
      <c r="AD76" s="12"/>
      <c r="AE76" s="66">
        <f t="shared" si="5"/>
        <v>0</v>
      </c>
      <c r="AF76" s="12"/>
      <c r="AG76" s="12"/>
      <c r="AH76" s="66">
        <f t="shared" si="6"/>
        <v>0</v>
      </c>
      <c r="AI76" s="12"/>
      <c r="AJ76" s="12"/>
      <c r="AK76" s="66">
        <f t="shared" si="7"/>
        <v>0</v>
      </c>
      <c r="AL76" s="12"/>
      <c r="AM76" s="12"/>
      <c r="AN76" s="66">
        <f t="shared" si="8"/>
        <v>0</v>
      </c>
      <c r="AO76" s="12"/>
      <c r="AP76" s="12"/>
      <c r="AQ76" s="66">
        <f t="shared" si="9"/>
        <v>0</v>
      </c>
      <c r="AR76" s="12"/>
      <c r="AS76" s="12"/>
      <c r="AT76" s="66">
        <f t="shared" si="10"/>
        <v>0</v>
      </c>
      <c r="AU76" s="12"/>
      <c r="AV76" s="12"/>
      <c r="AW76" s="66">
        <f t="shared" si="11"/>
        <v>0</v>
      </c>
      <c r="AX76" s="12"/>
      <c r="AY76" s="12"/>
      <c r="AZ76" s="66">
        <f t="shared" si="12"/>
        <v>0</v>
      </c>
      <c r="BA76" s="12"/>
      <c r="BB76" s="12"/>
      <c r="BC76" s="66">
        <f t="shared" si="13"/>
        <v>0</v>
      </c>
      <c r="BD76" s="12"/>
      <c r="BE76" s="12"/>
      <c r="BF76" s="66">
        <f t="shared" si="14"/>
        <v>0</v>
      </c>
      <c r="BG76" s="12"/>
      <c r="BH76" s="12"/>
      <c r="BI76" s="66">
        <f t="shared" si="15"/>
        <v>0</v>
      </c>
      <c r="BJ76" s="23"/>
    </row>
    <row r="77" spans="19:63" x14ac:dyDescent="0.3">
      <c r="W77" s="84"/>
      <c r="X77" s="559"/>
      <c r="Y77" s="211">
        <f t="shared" si="2"/>
        <v>43580</v>
      </c>
      <c r="Z77" s="12"/>
      <c r="AA77" s="12"/>
      <c r="AB77" s="66">
        <f t="shared" si="4"/>
        <v>0</v>
      </c>
      <c r="AC77" s="12"/>
      <c r="AD77" s="12"/>
      <c r="AE77" s="66">
        <f t="shared" si="5"/>
        <v>0</v>
      </c>
      <c r="AF77" s="12"/>
      <c r="AG77" s="12"/>
      <c r="AH77" s="66">
        <f t="shared" si="6"/>
        <v>0</v>
      </c>
      <c r="AI77" s="12"/>
      <c r="AJ77" s="12"/>
      <c r="AK77" s="66">
        <f t="shared" si="7"/>
        <v>0</v>
      </c>
      <c r="AL77" s="12"/>
      <c r="AM77" s="12"/>
      <c r="AN77" s="66">
        <f t="shared" si="8"/>
        <v>0</v>
      </c>
      <c r="AO77" s="12"/>
      <c r="AP77" s="12"/>
      <c r="AQ77" s="66">
        <f t="shared" si="9"/>
        <v>0</v>
      </c>
      <c r="AR77" s="12"/>
      <c r="AS77" s="12"/>
      <c r="AT77" s="66">
        <f t="shared" si="10"/>
        <v>0</v>
      </c>
      <c r="AU77" s="12"/>
      <c r="AV77" s="12"/>
      <c r="AW77" s="66">
        <f t="shared" si="11"/>
        <v>0</v>
      </c>
      <c r="AX77" s="12"/>
      <c r="AY77" s="12"/>
      <c r="AZ77" s="66">
        <f t="shared" si="12"/>
        <v>0</v>
      </c>
      <c r="BA77" s="12"/>
      <c r="BB77" s="12"/>
      <c r="BC77" s="66">
        <f t="shared" si="13"/>
        <v>0</v>
      </c>
      <c r="BD77" s="12"/>
      <c r="BE77" s="12"/>
      <c r="BF77" s="66">
        <f t="shared" si="14"/>
        <v>0</v>
      </c>
      <c r="BG77" s="12"/>
      <c r="BH77" s="12"/>
      <c r="BI77" s="66">
        <f t="shared" si="15"/>
        <v>0</v>
      </c>
      <c r="BJ77" s="23"/>
    </row>
    <row r="78" spans="19:63" x14ac:dyDescent="0.3">
      <c r="W78" s="84"/>
      <c r="X78" s="559"/>
      <c r="Y78" s="211">
        <f t="shared" si="2"/>
        <v>43611</v>
      </c>
      <c r="Z78" s="12"/>
      <c r="AA78" s="12"/>
      <c r="AB78" s="66">
        <f t="shared" si="4"/>
        <v>0</v>
      </c>
      <c r="AC78" s="12"/>
      <c r="AD78" s="12"/>
      <c r="AE78" s="66">
        <f t="shared" si="5"/>
        <v>0</v>
      </c>
      <c r="AF78" s="12"/>
      <c r="AG78" s="12"/>
      <c r="AH78" s="66">
        <f t="shared" si="6"/>
        <v>0</v>
      </c>
      <c r="AI78" s="12"/>
      <c r="AJ78" s="12"/>
      <c r="AK78" s="66">
        <f t="shared" si="7"/>
        <v>0</v>
      </c>
      <c r="AL78" s="12"/>
      <c r="AM78" s="12"/>
      <c r="AN78" s="66">
        <f t="shared" si="8"/>
        <v>0</v>
      </c>
      <c r="AO78" s="12"/>
      <c r="AP78" s="12"/>
      <c r="AQ78" s="66">
        <f t="shared" si="9"/>
        <v>0</v>
      </c>
      <c r="AR78" s="12"/>
      <c r="AS78" s="12"/>
      <c r="AT78" s="66">
        <f t="shared" si="10"/>
        <v>0</v>
      </c>
      <c r="AU78" s="12"/>
      <c r="AV78" s="12"/>
      <c r="AW78" s="66">
        <f t="shared" si="11"/>
        <v>0</v>
      </c>
      <c r="AX78" s="12"/>
      <c r="AY78" s="12"/>
      <c r="AZ78" s="66">
        <f t="shared" si="12"/>
        <v>0</v>
      </c>
      <c r="BA78" s="12"/>
      <c r="BB78" s="12"/>
      <c r="BC78" s="66">
        <f t="shared" si="13"/>
        <v>0</v>
      </c>
      <c r="BD78" s="12"/>
      <c r="BE78" s="12"/>
      <c r="BF78" s="66">
        <f t="shared" si="14"/>
        <v>0</v>
      </c>
      <c r="BG78" s="12"/>
      <c r="BH78" s="12"/>
      <c r="BI78" s="66">
        <f t="shared" si="15"/>
        <v>0</v>
      </c>
      <c r="BJ78" s="23"/>
    </row>
    <row r="79" spans="19:63" x14ac:dyDescent="0.3">
      <c r="W79" s="84"/>
      <c r="X79" s="559"/>
      <c r="Y79" s="211">
        <f t="shared" si="2"/>
        <v>43642</v>
      </c>
      <c r="Z79" s="12"/>
      <c r="AA79" s="12"/>
      <c r="AB79" s="66">
        <f t="shared" si="4"/>
        <v>0</v>
      </c>
      <c r="AC79" s="12"/>
      <c r="AD79" s="12"/>
      <c r="AE79" s="66">
        <f t="shared" si="5"/>
        <v>0</v>
      </c>
      <c r="AF79" s="12"/>
      <c r="AG79" s="12"/>
      <c r="AH79" s="66">
        <f t="shared" si="6"/>
        <v>0</v>
      </c>
      <c r="AI79" s="12"/>
      <c r="AJ79" s="12"/>
      <c r="AK79" s="66">
        <f t="shared" si="7"/>
        <v>0</v>
      </c>
      <c r="AL79" s="12"/>
      <c r="AM79" s="12"/>
      <c r="AN79" s="66">
        <f t="shared" si="8"/>
        <v>0</v>
      </c>
      <c r="AO79" s="12"/>
      <c r="AP79" s="12"/>
      <c r="AQ79" s="66">
        <f t="shared" si="9"/>
        <v>0</v>
      </c>
      <c r="AR79" s="12"/>
      <c r="AS79" s="12"/>
      <c r="AT79" s="66">
        <f t="shared" si="10"/>
        <v>0</v>
      </c>
      <c r="AU79" s="12"/>
      <c r="AV79" s="12"/>
      <c r="AW79" s="66">
        <f t="shared" si="11"/>
        <v>0</v>
      </c>
      <c r="AX79" s="12"/>
      <c r="AY79" s="12"/>
      <c r="AZ79" s="66">
        <f t="shared" si="12"/>
        <v>0</v>
      </c>
      <c r="BA79" s="12"/>
      <c r="BB79" s="12"/>
      <c r="BC79" s="66">
        <f t="shared" si="13"/>
        <v>0</v>
      </c>
      <c r="BD79" s="12"/>
      <c r="BE79" s="12"/>
      <c r="BF79" s="66">
        <f t="shared" si="14"/>
        <v>0</v>
      </c>
      <c r="BG79" s="12"/>
      <c r="BH79" s="12"/>
      <c r="BI79" s="66">
        <f t="shared" si="15"/>
        <v>0</v>
      </c>
      <c r="BJ79" s="23"/>
    </row>
    <row r="80" spans="19:63" x14ac:dyDescent="0.3">
      <c r="W80" s="84"/>
      <c r="X80" s="559"/>
      <c r="Y80" s="211">
        <f t="shared" si="2"/>
        <v>43673</v>
      </c>
      <c r="Z80" s="12"/>
      <c r="AA80" s="12"/>
      <c r="AB80" s="66">
        <f t="shared" si="4"/>
        <v>0</v>
      </c>
      <c r="AC80" s="12"/>
      <c r="AD80" s="12"/>
      <c r="AE80" s="66">
        <f t="shared" si="5"/>
        <v>0</v>
      </c>
      <c r="AF80" s="12"/>
      <c r="AG80" s="12"/>
      <c r="AH80" s="66">
        <f t="shared" si="6"/>
        <v>0</v>
      </c>
      <c r="AI80" s="12"/>
      <c r="AJ80" s="12"/>
      <c r="AK80" s="66">
        <f t="shared" si="7"/>
        <v>0</v>
      </c>
      <c r="AL80" s="12"/>
      <c r="AM80" s="12"/>
      <c r="AN80" s="66">
        <f t="shared" si="8"/>
        <v>0</v>
      </c>
      <c r="AO80" s="12"/>
      <c r="AP80" s="12"/>
      <c r="AQ80" s="66">
        <f t="shared" si="9"/>
        <v>0</v>
      </c>
      <c r="AR80" s="12"/>
      <c r="AS80" s="12"/>
      <c r="AT80" s="66">
        <f t="shared" si="10"/>
        <v>0</v>
      </c>
      <c r="AU80" s="12"/>
      <c r="AV80" s="12"/>
      <c r="AW80" s="66">
        <f t="shared" si="11"/>
        <v>0</v>
      </c>
      <c r="AX80" s="12"/>
      <c r="AY80" s="12"/>
      <c r="AZ80" s="66">
        <f t="shared" si="12"/>
        <v>0</v>
      </c>
      <c r="BA80" s="12"/>
      <c r="BB80" s="12"/>
      <c r="BC80" s="66">
        <f t="shared" si="13"/>
        <v>0</v>
      </c>
      <c r="BD80" s="12"/>
      <c r="BE80" s="12"/>
      <c r="BF80" s="66">
        <f t="shared" si="14"/>
        <v>0</v>
      </c>
      <c r="BG80" s="12"/>
      <c r="BH80" s="12"/>
      <c r="BI80" s="66">
        <f t="shared" si="15"/>
        <v>0</v>
      </c>
      <c r="BJ80" s="23"/>
    </row>
    <row r="81" spans="21:63" x14ac:dyDescent="0.3">
      <c r="W81" s="84"/>
      <c r="X81" s="559"/>
      <c r="Y81" s="211">
        <f t="shared" si="2"/>
        <v>43704</v>
      </c>
      <c r="Z81" s="12"/>
      <c r="AA81" s="12"/>
      <c r="AB81" s="66">
        <f t="shared" si="4"/>
        <v>0</v>
      </c>
      <c r="AC81" s="12"/>
      <c r="AD81" s="12"/>
      <c r="AE81" s="66">
        <f t="shared" si="5"/>
        <v>0</v>
      </c>
      <c r="AF81" s="12"/>
      <c r="AG81" s="12"/>
      <c r="AH81" s="66">
        <f t="shared" si="6"/>
        <v>0</v>
      </c>
      <c r="AI81" s="12"/>
      <c r="AJ81" s="12"/>
      <c r="AK81" s="66">
        <f t="shared" si="7"/>
        <v>0</v>
      </c>
      <c r="AL81" s="12"/>
      <c r="AM81" s="12"/>
      <c r="AN81" s="66">
        <f t="shared" si="8"/>
        <v>0</v>
      </c>
      <c r="AO81" s="12"/>
      <c r="AP81" s="12"/>
      <c r="AQ81" s="66">
        <f t="shared" si="9"/>
        <v>0</v>
      </c>
      <c r="AR81" s="12"/>
      <c r="AS81" s="12"/>
      <c r="AT81" s="66">
        <f t="shared" si="10"/>
        <v>0</v>
      </c>
      <c r="AU81" s="12"/>
      <c r="AV81" s="12"/>
      <c r="AW81" s="66">
        <f t="shared" si="11"/>
        <v>0</v>
      </c>
      <c r="AX81" s="12"/>
      <c r="AY81" s="12"/>
      <c r="AZ81" s="66">
        <f t="shared" si="12"/>
        <v>0</v>
      </c>
      <c r="BA81" s="12"/>
      <c r="BB81" s="12"/>
      <c r="BC81" s="66">
        <f t="shared" si="13"/>
        <v>0</v>
      </c>
      <c r="BD81" s="12"/>
      <c r="BE81" s="12"/>
      <c r="BF81" s="66">
        <f t="shared" si="14"/>
        <v>0</v>
      </c>
      <c r="BG81" s="12"/>
      <c r="BH81" s="12"/>
      <c r="BI81" s="66">
        <f t="shared" si="15"/>
        <v>0</v>
      </c>
      <c r="BJ81" s="23"/>
    </row>
    <row r="82" spans="21:63" x14ac:dyDescent="0.3">
      <c r="W82" s="84"/>
      <c r="X82" s="559"/>
      <c r="Y82" s="211">
        <f t="shared" si="2"/>
        <v>43735</v>
      </c>
      <c r="Z82" s="12"/>
      <c r="AA82" s="12"/>
      <c r="AB82" s="66">
        <f t="shared" si="4"/>
        <v>0</v>
      </c>
      <c r="AC82" s="12"/>
      <c r="AD82" s="12"/>
      <c r="AE82" s="66">
        <f t="shared" si="5"/>
        <v>0</v>
      </c>
      <c r="AF82" s="12"/>
      <c r="AG82" s="12"/>
      <c r="AH82" s="66">
        <f t="shared" si="6"/>
        <v>0</v>
      </c>
      <c r="AI82" s="12"/>
      <c r="AJ82" s="12"/>
      <c r="AK82" s="66">
        <f t="shared" si="7"/>
        <v>0</v>
      </c>
      <c r="AL82" s="12"/>
      <c r="AM82" s="12"/>
      <c r="AN82" s="66">
        <f t="shared" si="8"/>
        <v>0</v>
      </c>
      <c r="AO82" s="12"/>
      <c r="AP82" s="12"/>
      <c r="AQ82" s="66">
        <f t="shared" si="9"/>
        <v>0</v>
      </c>
      <c r="AR82" s="12"/>
      <c r="AS82" s="12"/>
      <c r="AT82" s="66">
        <f t="shared" si="10"/>
        <v>0</v>
      </c>
      <c r="AU82" s="12"/>
      <c r="AV82" s="12"/>
      <c r="AW82" s="66">
        <f t="shared" si="11"/>
        <v>0</v>
      </c>
      <c r="AX82" s="12"/>
      <c r="AY82" s="12"/>
      <c r="AZ82" s="66">
        <f t="shared" si="12"/>
        <v>0</v>
      </c>
      <c r="BA82" s="12"/>
      <c r="BB82" s="12"/>
      <c r="BC82" s="66">
        <f t="shared" si="13"/>
        <v>0</v>
      </c>
      <c r="BD82" s="12"/>
      <c r="BE82" s="12"/>
      <c r="BF82" s="66">
        <f t="shared" si="14"/>
        <v>0</v>
      </c>
      <c r="BG82" s="12"/>
      <c r="BH82" s="12"/>
      <c r="BI82" s="66">
        <f t="shared" si="15"/>
        <v>0</v>
      </c>
      <c r="BJ82" s="23"/>
    </row>
    <row r="83" spans="21:63" x14ac:dyDescent="0.3">
      <c r="W83" s="84"/>
      <c r="X83" s="559"/>
      <c r="Y83" s="211">
        <f t="shared" si="2"/>
        <v>43766</v>
      </c>
      <c r="Z83" s="12"/>
      <c r="AA83" s="12"/>
      <c r="AB83" s="66">
        <f t="shared" si="4"/>
        <v>0</v>
      </c>
      <c r="AC83" s="12"/>
      <c r="AD83" s="12"/>
      <c r="AE83" s="66">
        <f>(AC83-AD83)*0.5</f>
        <v>0</v>
      </c>
      <c r="AF83" s="12"/>
      <c r="AG83" s="12"/>
      <c r="AH83" s="66">
        <f t="shared" si="6"/>
        <v>0</v>
      </c>
      <c r="AI83" s="12"/>
      <c r="AJ83" s="12"/>
      <c r="AK83" s="66">
        <f>(AI83-AJ83)*0.5</f>
        <v>0</v>
      </c>
      <c r="AL83" s="12"/>
      <c r="AM83" s="12"/>
      <c r="AN83" s="66">
        <f>(AL83-AM83)*0.5</f>
        <v>0</v>
      </c>
      <c r="AO83" s="12"/>
      <c r="AP83" s="12"/>
      <c r="AQ83" s="66">
        <f t="shared" si="9"/>
        <v>0</v>
      </c>
      <c r="AR83" s="12"/>
      <c r="AS83" s="12"/>
      <c r="AT83" s="66">
        <f t="shared" si="10"/>
        <v>0</v>
      </c>
      <c r="AU83" s="12"/>
      <c r="AV83" s="12"/>
      <c r="AW83" s="66">
        <f t="shared" si="11"/>
        <v>0</v>
      </c>
      <c r="AX83" s="12"/>
      <c r="AY83" s="12"/>
      <c r="AZ83" s="66">
        <f t="shared" si="12"/>
        <v>0</v>
      </c>
      <c r="BA83" s="12"/>
      <c r="BB83" s="12"/>
      <c r="BC83" s="66">
        <f t="shared" si="13"/>
        <v>0</v>
      </c>
      <c r="BD83" s="12"/>
      <c r="BE83" s="12"/>
      <c r="BF83" s="66">
        <f t="shared" si="14"/>
        <v>0</v>
      </c>
      <c r="BG83" s="12"/>
      <c r="BH83" s="12"/>
      <c r="BI83" s="66">
        <f t="shared" si="15"/>
        <v>0</v>
      </c>
      <c r="BJ83" s="23"/>
    </row>
    <row r="84" spans="21:63" x14ac:dyDescent="0.3">
      <c r="W84" s="84"/>
      <c r="X84" s="20"/>
      <c r="Y84" s="74" t="s">
        <v>85</v>
      </c>
      <c r="Z84" s="75">
        <f>SUM(Z36:Z83)</f>
        <v>0</v>
      </c>
      <c r="AA84" s="75">
        <f t="shared" ref="AA84:BI84" si="16">SUM(AA36:AA83)</f>
        <v>0</v>
      </c>
      <c r="AB84" s="88">
        <f t="shared" si="16"/>
        <v>0</v>
      </c>
      <c r="AC84" s="75">
        <f t="shared" si="16"/>
        <v>0</v>
      </c>
      <c r="AD84" s="75">
        <f t="shared" si="16"/>
        <v>0</v>
      </c>
      <c r="AE84" s="88">
        <f t="shared" si="16"/>
        <v>0</v>
      </c>
      <c r="AF84" s="75">
        <f t="shared" si="16"/>
        <v>0</v>
      </c>
      <c r="AG84" s="75">
        <f t="shared" si="16"/>
        <v>0</v>
      </c>
      <c r="AH84" s="88">
        <f t="shared" si="16"/>
        <v>0</v>
      </c>
      <c r="AI84" s="75">
        <f t="shared" si="16"/>
        <v>0</v>
      </c>
      <c r="AJ84" s="75">
        <f t="shared" si="16"/>
        <v>0</v>
      </c>
      <c r="AK84" s="88">
        <f t="shared" si="16"/>
        <v>0</v>
      </c>
      <c r="AL84" s="75">
        <f t="shared" si="16"/>
        <v>0</v>
      </c>
      <c r="AM84" s="75">
        <f t="shared" si="16"/>
        <v>0</v>
      </c>
      <c r="AN84" s="88">
        <f t="shared" si="16"/>
        <v>0</v>
      </c>
      <c r="AO84" s="75">
        <f t="shared" si="16"/>
        <v>0</v>
      </c>
      <c r="AP84" s="75">
        <f t="shared" si="16"/>
        <v>0</v>
      </c>
      <c r="AQ84" s="88">
        <f t="shared" si="16"/>
        <v>0</v>
      </c>
      <c r="AR84" s="75">
        <f t="shared" si="16"/>
        <v>0</v>
      </c>
      <c r="AS84" s="75">
        <f t="shared" si="16"/>
        <v>0</v>
      </c>
      <c r="AT84" s="88">
        <f t="shared" si="16"/>
        <v>0</v>
      </c>
      <c r="AU84" s="75">
        <f t="shared" si="16"/>
        <v>0</v>
      </c>
      <c r="AV84" s="75">
        <f t="shared" si="16"/>
        <v>0</v>
      </c>
      <c r="AW84" s="88">
        <f t="shared" si="16"/>
        <v>0</v>
      </c>
      <c r="AX84" s="75">
        <f t="shared" si="16"/>
        <v>0</v>
      </c>
      <c r="AY84" s="75">
        <f t="shared" si="16"/>
        <v>0</v>
      </c>
      <c r="AZ84" s="88">
        <f t="shared" si="16"/>
        <v>0</v>
      </c>
      <c r="BA84" s="75">
        <f t="shared" si="16"/>
        <v>0</v>
      </c>
      <c r="BB84" s="75">
        <f t="shared" si="16"/>
        <v>0</v>
      </c>
      <c r="BC84" s="88">
        <f t="shared" si="16"/>
        <v>0</v>
      </c>
      <c r="BD84" s="75">
        <f t="shared" si="16"/>
        <v>0</v>
      </c>
      <c r="BE84" s="75">
        <f t="shared" si="16"/>
        <v>0</v>
      </c>
      <c r="BF84" s="88">
        <f t="shared" si="16"/>
        <v>0</v>
      </c>
      <c r="BG84" s="75">
        <f t="shared" si="16"/>
        <v>0</v>
      </c>
      <c r="BH84" s="75">
        <f t="shared" si="16"/>
        <v>0</v>
      </c>
      <c r="BI84" s="88">
        <f t="shared" si="16"/>
        <v>0</v>
      </c>
      <c r="BJ84" s="23"/>
    </row>
    <row r="85" spans="21:63" x14ac:dyDescent="0.3">
      <c r="U85" s="288"/>
      <c r="V85" s="288"/>
      <c r="W85" s="90"/>
      <c r="X85" s="290"/>
      <c r="Y85" s="291"/>
      <c r="Z85" s="292"/>
      <c r="AA85" s="292"/>
      <c r="AB85" s="292"/>
      <c r="AC85" s="292"/>
      <c r="AD85" s="292"/>
      <c r="AE85" s="292"/>
      <c r="AF85" s="292"/>
      <c r="AG85" s="292"/>
      <c r="AH85" s="292"/>
      <c r="AI85" s="292"/>
      <c r="AJ85" s="292"/>
      <c r="AK85" s="292"/>
      <c r="AL85" s="292"/>
      <c r="AM85" s="292"/>
      <c r="AN85" s="292"/>
      <c r="AO85" s="292"/>
      <c r="AP85" s="292"/>
      <c r="AQ85" s="292"/>
      <c r="AR85" s="292"/>
      <c r="AS85" s="292"/>
      <c r="AT85" s="292"/>
      <c r="AU85" s="292"/>
      <c r="AV85" s="292"/>
      <c r="AW85" s="292"/>
      <c r="AX85" s="292"/>
      <c r="AY85" s="292"/>
      <c r="AZ85" s="292"/>
      <c r="BA85" s="292"/>
      <c r="BB85" s="292"/>
      <c r="BC85" s="292"/>
      <c r="BD85" s="292"/>
      <c r="BE85" s="292"/>
      <c r="BF85" s="292"/>
      <c r="BG85" s="292"/>
      <c r="BH85" s="292"/>
      <c r="BI85" s="290"/>
      <c r="BJ85" s="293"/>
      <c r="BK85" s="290"/>
    </row>
    <row r="86" spans="21:63" x14ac:dyDescent="0.3">
      <c r="W86" s="22"/>
      <c r="X86" s="20"/>
      <c r="Y86" s="20"/>
      <c r="Z86" s="20"/>
      <c r="AA86" s="20"/>
      <c r="AB86" s="77"/>
      <c r="AC86" s="20"/>
      <c r="AD86" s="20"/>
      <c r="AE86" s="174"/>
      <c r="AF86" s="20"/>
      <c r="AG86" s="20"/>
      <c r="AH86" s="174"/>
      <c r="AI86" s="20"/>
      <c r="AJ86" s="20"/>
      <c r="AK86" s="174"/>
      <c r="AL86" s="20"/>
      <c r="AM86" s="20"/>
      <c r="AN86" s="174"/>
      <c r="AO86" s="20"/>
      <c r="AP86" s="20"/>
      <c r="AQ86" s="174"/>
      <c r="AR86" s="20"/>
      <c r="AS86" s="20"/>
      <c r="AT86" s="174"/>
      <c r="AU86" s="20"/>
      <c r="AV86" s="20"/>
      <c r="AW86" s="174"/>
      <c r="AX86" s="20"/>
      <c r="AY86" s="20"/>
      <c r="AZ86" s="174"/>
      <c r="BA86" s="20"/>
      <c r="BB86" s="20"/>
      <c r="BC86" s="174"/>
      <c r="BD86" s="20"/>
      <c r="BE86" s="20"/>
      <c r="BF86" s="174"/>
      <c r="BG86" s="20"/>
      <c r="BH86" s="20"/>
      <c r="BI86" s="174"/>
      <c r="BJ86" s="23"/>
    </row>
    <row r="87" spans="21:63" x14ac:dyDescent="0.3">
      <c r="W87" s="90"/>
      <c r="X87" s="48"/>
      <c r="Y87" s="48"/>
      <c r="Z87" s="544" t="s">
        <v>299</v>
      </c>
      <c r="AA87" s="544"/>
      <c r="AB87" s="544"/>
      <c r="AC87" s="544"/>
      <c r="AD87" s="544"/>
      <c r="AE87" s="544"/>
      <c r="AF87" s="544"/>
      <c r="AG87" s="544"/>
      <c r="AH87" s="544"/>
      <c r="AI87" s="544"/>
      <c r="AJ87" s="544"/>
      <c r="AK87" s="544"/>
      <c r="AL87" s="544"/>
      <c r="AM87" s="544"/>
      <c r="AN87" s="544"/>
      <c r="AO87" s="544"/>
      <c r="AP87" s="544"/>
      <c r="AQ87" s="544"/>
      <c r="AR87" s="545"/>
      <c r="AS87" s="545"/>
      <c r="AT87" s="545"/>
      <c r="AU87" s="545"/>
      <c r="AV87" s="545"/>
      <c r="AW87" s="545"/>
      <c r="AX87" s="545"/>
      <c r="AY87" s="545"/>
      <c r="AZ87" s="545"/>
      <c r="BA87" s="545"/>
      <c r="BB87" s="545"/>
      <c r="BC87" s="545"/>
      <c r="BD87" s="545"/>
      <c r="BE87" s="545"/>
      <c r="BF87" s="545"/>
      <c r="BG87" s="545"/>
      <c r="BH87" s="545"/>
      <c r="BI87" s="580"/>
      <c r="BJ87" s="282"/>
    </row>
    <row r="88" spans="21:63" x14ac:dyDescent="0.3">
      <c r="W88" s="22"/>
      <c r="X88" s="548" t="s">
        <v>167</v>
      </c>
      <c r="Y88" s="627"/>
      <c r="Z88" s="554" t="s">
        <v>82</v>
      </c>
      <c r="AA88" s="554"/>
      <c r="AB88" s="554"/>
      <c r="AC88" s="554"/>
      <c r="AD88" s="554"/>
      <c r="AE88" s="554"/>
      <c r="AF88" s="554"/>
      <c r="AG88" s="554"/>
      <c r="AH88" s="554"/>
      <c r="AI88" s="554"/>
      <c r="AJ88" s="554"/>
      <c r="AK88" s="554"/>
      <c r="AL88" s="554"/>
      <c r="AM88" s="554"/>
      <c r="AN88" s="554"/>
      <c r="AO88" s="554"/>
      <c r="AP88" s="554"/>
      <c r="AQ88" s="554"/>
      <c r="AR88" s="555"/>
      <c r="AS88" s="555"/>
      <c r="AT88" s="555"/>
      <c r="AU88" s="555"/>
      <c r="AV88" s="555"/>
      <c r="AW88" s="555"/>
      <c r="AX88" s="555"/>
      <c r="AY88" s="555"/>
      <c r="AZ88" s="555"/>
      <c r="BA88" s="555"/>
      <c r="BB88" s="555"/>
      <c r="BC88" s="555"/>
      <c r="BD88" s="555"/>
      <c r="BE88" s="555"/>
      <c r="BF88" s="555"/>
      <c r="BG88" s="555"/>
      <c r="BH88" s="555"/>
      <c r="BI88" s="580"/>
      <c r="BJ88" s="282"/>
    </row>
    <row r="89" spans="21:63" x14ac:dyDescent="0.3">
      <c r="W89" s="22"/>
      <c r="X89" s="550"/>
      <c r="Y89" s="628"/>
      <c r="Z89" s="546">
        <v>42278</v>
      </c>
      <c r="AA89" s="546"/>
      <c r="AB89" s="546"/>
      <c r="AC89" s="546">
        <v>42309</v>
      </c>
      <c r="AD89" s="546"/>
      <c r="AE89" s="546"/>
      <c r="AF89" s="546">
        <v>42339</v>
      </c>
      <c r="AG89" s="546"/>
      <c r="AH89" s="546"/>
      <c r="AI89" s="546">
        <v>42370</v>
      </c>
      <c r="AJ89" s="546"/>
      <c r="AK89" s="546"/>
      <c r="AL89" s="546">
        <v>42401</v>
      </c>
      <c r="AM89" s="546"/>
      <c r="AN89" s="546"/>
      <c r="AO89" s="546">
        <v>42430</v>
      </c>
      <c r="AP89" s="546"/>
      <c r="AQ89" s="546"/>
      <c r="AR89" s="546">
        <v>42461</v>
      </c>
      <c r="AS89" s="546"/>
      <c r="AT89" s="546"/>
      <c r="AU89" s="546">
        <v>42491</v>
      </c>
      <c r="AV89" s="546"/>
      <c r="AW89" s="546"/>
      <c r="AX89" s="546">
        <v>42522</v>
      </c>
      <c r="AY89" s="546"/>
      <c r="AZ89" s="546"/>
      <c r="BA89" s="546">
        <v>42552</v>
      </c>
      <c r="BB89" s="546"/>
      <c r="BC89" s="546"/>
      <c r="BD89" s="546">
        <v>42583</v>
      </c>
      <c r="BE89" s="546"/>
      <c r="BF89" s="546"/>
      <c r="BG89" s="546">
        <v>42614</v>
      </c>
      <c r="BH89" s="546"/>
      <c r="BI89" s="556"/>
      <c r="BJ89" s="282"/>
    </row>
    <row r="90" spans="21:63" ht="43.2" x14ac:dyDescent="0.3">
      <c r="W90" s="22"/>
      <c r="X90" s="552"/>
      <c r="Y90" s="629"/>
      <c r="Z90" s="52" t="s">
        <v>228</v>
      </c>
      <c r="AA90" s="52" t="s">
        <v>229</v>
      </c>
      <c r="AB90" s="53" t="s">
        <v>166</v>
      </c>
      <c r="AC90" s="52" t="s">
        <v>228</v>
      </c>
      <c r="AD90" s="52" t="s">
        <v>229</v>
      </c>
      <c r="AE90" s="53" t="s">
        <v>166</v>
      </c>
      <c r="AF90" s="52" t="s">
        <v>228</v>
      </c>
      <c r="AG90" s="52" t="s">
        <v>229</v>
      </c>
      <c r="AH90" s="53" t="s">
        <v>166</v>
      </c>
      <c r="AI90" s="52" t="s">
        <v>228</v>
      </c>
      <c r="AJ90" s="52" t="s">
        <v>229</v>
      </c>
      <c r="AK90" s="53" t="s">
        <v>166</v>
      </c>
      <c r="AL90" s="52" t="s">
        <v>228</v>
      </c>
      <c r="AM90" s="52" t="s">
        <v>229</v>
      </c>
      <c r="AN90" s="53" t="s">
        <v>166</v>
      </c>
      <c r="AO90" s="52" t="s">
        <v>228</v>
      </c>
      <c r="AP90" s="52" t="s">
        <v>229</v>
      </c>
      <c r="AQ90" s="53" t="s">
        <v>166</v>
      </c>
      <c r="AR90" s="52" t="s">
        <v>228</v>
      </c>
      <c r="AS90" s="52" t="s">
        <v>229</v>
      </c>
      <c r="AT90" s="53" t="s">
        <v>166</v>
      </c>
      <c r="AU90" s="52" t="s">
        <v>228</v>
      </c>
      <c r="AV90" s="52" t="s">
        <v>229</v>
      </c>
      <c r="AW90" s="53" t="s">
        <v>166</v>
      </c>
      <c r="AX90" s="52" t="s">
        <v>228</v>
      </c>
      <c r="AY90" s="52" t="s">
        <v>229</v>
      </c>
      <c r="AZ90" s="53" t="s">
        <v>166</v>
      </c>
      <c r="BA90" s="52" t="s">
        <v>228</v>
      </c>
      <c r="BB90" s="52" t="s">
        <v>229</v>
      </c>
      <c r="BC90" s="53" t="s">
        <v>166</v>
      </c>
      <c r="BD90" s="52" t="s">
        <v>228</v>
      </c>
      <c r="BE90" s="52" t="s">
        <v>229</v>
      </c>
      <c r="BF90" s="53" t="s">
        <v>166</v>
      </c>
      <c r="BG90" s="52" t="s">
        <v>228</v>
      </c>
      <c r="BH90" s="52" t="s">
        <v>229</v>
      </c>
      <c r="BI90" s="53" t="s">
        <v>166</v>
      </c>
      <c r="BJ90" s="23"/>
    </row>
    <row r="91" spans="21:63" ht="15" customHeight="1" x14ac:dyDescent="0.3">
      <c r="W91" s="22"/>
      <c r="X91" s="559" t="s">
        <v>83</v>
      </c>
      <c r="Y91" s="211">
        <v>42309</v>
      </c>
      <c r="Z91" s="626"/>
      <c r="AA91" s="626"/>
      <c r="AB91" s="425"/>
      <c r="AC91" s="59"/>
      <c r="AD91" s="59"/>
      <c r="AE91" s="425"/>
      <c r="AF91" s="59"/>
      <c r="AG91" s="59"/>
      <c r="AH91" s="188"/>
      <c r="AI91" s="59"/>
      <c r="AJ91" s="59"/>
      <c r="AK91" s="188"/>
      <c r="AL91" s="59"/>
      <c r="AM91" s="59"/>
      <c r="AN91" s="188"/>
      <c r="AO91" s="59"/>
      <c r="AP91" s="59"/>
      <c r="AQ91" s="188"/>
      <c r="AR91" s="59"/>
      <c r="AS91" s="59"/>
      <c r="AT91" s="188"/>
      <c r="AU91" s="59"/>
      <c r="AV91" s="59"/>
      <c r="AW91" s="188"/>
      <c r="AX91" s="59"/>
      <c r="AY91" s="59"/>
      <c r="AZ91" s="188"/>
      <c r="BA91" s="59"/>
      <c r="BB91" s="59"/>
      <c r="BC91" s="188"/>
      <c r="BD91" s="59"/>
      <c r="BE91" s="59"/>
      <c r="BF91" s="188"/>
      <c r="BG91" s="59"/>
      <c r="BH91" s="59"/>
      <c r="BI91" s="188"/>
      <c r="BJ91" s="23"/>
    </row>
    <row r="92" spans="21:63" x14ac:dyDescent="0.3">
      <c r="W92" s="22"/>
      <c r="X92" s="559"/>
      <c r="Y92" s="211">
        <f>Y91+31</f>
        <v>42340</v>
      </c>
      <c r="Z92" s="630"/>
      <c r="AA92" s="630"/>
      <c r="AB92" s="425"/>
      <c r="AC92" s="626"/>
      <c r="AD92" s="626"/>
      <c r="AE92" s="427"/>
      <c r="AF92" s="59"/>
      <c r="AG92" s="59"/>
      <c r="AH92" s="188"/>
      <c r="AI92" s="59"/>
      <c r="AJ92" s="59"/>
      <c r="AK92" s="188"/>
      <c r="AL92" s="59"/>
      <c r="AM92" s="59"/>
      <c r="AN92" s="188"/>
      <c r="AO92" s="59"/>
      <c r="AP92" s="59"/>
      <c r="AQ92" s="188"/>
      <c r="AR92" s="59"/>
      <c r="AS92" s="59"/>
      <c r="AT92" s="188"/>
      <c r="AU92" s="59"/>
      <c r="AV92" s="59"/>
      <c r="AW92" s="188"/>
      <c r="AX92" s="59"/>
      <c r="AY92" s="59"/>
      <c r="AZ92" s="188"/>
      <c r="BA92" s="59"/>
      <c r="BB92" s="59"/>
      <c r="BC92" s="188"/>
      <c r="BD92" s="59"/>
      <c r="BE92" s="59"/>
      <c r="BF92" s="188"/>
      <c r="BG92" s="59"/>
      <c r="BH92" s="59"/>
      <c r="BI92" s="188"/>
      <c r="BJ92" s="23"/>
    </row>
    <row r="93" spans="21:63" x14ac:dyDescent="0.3">
      <c r="W93" s="22"/>
      <c r="X93" s="559"/>
      <c r="Y93" s="211">
        <f t="shared" ref="Y93:Y138" si="17">Y92+31</f>
        <v>42371</v>
      </c>
      <c r="Z93" s="630"/>
      <c r="AA93" s="630"/>
      <c r="AB93" s="425"/>
      <c r="AC93" s="630"/>
      <c r="AD93" s="630"/>
      <c r="AE93" s="427"/>
      <c r="AF93" s="626"/>
      <c r="AG93" s="626"/>
      <c r="AH93" s="425"/>
      <c r="AI93" s="59"/>
      <c r="AJ93" s="59"/>
      <c r="AK93" s="188"/>
      <c r="AL93" s="59"/>
      <c r="AM93" s="59"/>
      <c r="AN93" s="188"/>
      <c r="AO93" s="59"/>
      <c r="AP93" s="59"/>
      <c r="AQ93" s="188"/>
      <c r="AR93" s="59"/>
      <c r="AS93" s="59"/>
      <c r="AT93" s="188"/>
      <c r="AU93" s="59"/>
      <c r="AV93" s="59"/>
      <c r="AW93" s="188"/>
      <c r="AX93" s="59"/>
      <c r="AY93" s="59"/>
      <c r="AZ93" s="188"/>
      <c r="BA93" s="59"/>
      <c r="BB93" s="59"/>
      <c r="BC93" s="188"/>
      <c r="BD93" s="59"/>
      <c r="BE93" s="59"/>
      <c r="BF93" s="188"/>
      <c r="BG93" s="59"/>
      <c r="BH93" s="59"/>
      <c r="BI93" s="188"/>
      <c r="BJ93" s="23"/>
    </row>
    <row r="94" spans="21:63" x14ac:dyDescent="0.3">
      <c r="W94" s="22"/>
      <c r="X94" s="559"/>
      <c r="Y94" s="211">
        <f t="shared" si="17"/>
        <v>42402</v>
      </c>
      <c r="Z94" s="630"/>
      <c r="AA94" s="630"/>
      <c r="AB94" s="425"/>
      <c r="AC94" s="630"/>
      <c r="AD94" s="630"/>
      <c r="AE94" s="427"/>
      <c r="AF94" s="630"/>
      <c r="AG94" s="630"/>
      <c r="AH94" s="425"/>
      <c r="AI94" s="626"/>
      <c r="AJ94" s="626"/>
      <c r="AK94" s="425"/>
      <c r="AL94" s="59"/>
      <c r="AM94" s="59"/>
      <c r="AN94" s="188"/>
      <c r="AO94" s="59"/>
      <c r="AP94" s="59"/>
      <c r="AQ94" s="188"/>
      <c r="AR94" s="59"/>
      <c r="AS94" s="59"/>
      <c r="AT94" s="188"/>
      <c r="AU94" s="59"/>
      <c r="AV94" s="59"/>
      <c r="AW94" s="188"/>
      <c r="AX94" s="59"/>
      <c r="AY94" s="59"/>
      <c r="AZ94" s="188"/>
      <c r="BA94" s="59"/>
      <c r="BB94" s="59"/>
      <c r="BC94" s="188"/>
      <c r="BD94" s="59"/>
      <c r="BE94" s="59"/>
      <c r="BF94" s="188"/>
      <c r="BG94" s="59"/>
      <c r="BH94" s="59"/>
      <c r="BI94" s="188"/>
      <c r="BJ94" s="23"/>
    </row>
    <row r="95" spans="21:63" x14ac:dyDescent="0.3">
      <c r="W95" s="22"/>
      <c r="X95" s="559"/>
      <c r="Y95" s="211">
        <f t="shared" si="17"/>
        <v>42433</v>
      </c>
      <c r="Z95" s="630"/>
      <c r="AA95" s="630"/>
      <c r="AB95" s="425"/>
      <c r="AC95" s="630"/>
      <c r="AD95" s="630"/>
      <c r="AE95" s="427"/>
      <c r="AF95" s="630"/>
      <c r="AG95" s="630"/>
      <c r="AH95" s="425"/>
      <c r="AI95" s="630"/>
      <c r="AJ95" s="630"/>
      <c r="AK95" s="425"/>
      <c r="AL95" s="626"/>
      <c r="AM95" s="626"/>
      <c r="AN95" s="434"/>
      <c r="AO95" s="59"/>
      <c r="AP95" s="59"/>
      <c r="AQ95" s="188"/>
      <c r="AR95" s="59"/>
      <c r="AS95" s="59"/>
      <c r="AT95" s="188"/>
      <c r="AU95" s="59"/>
      <c r="AV95" s="59"/>
      <c r="AW95" s="188"/>
      <c r="AX95" s="59"/>
      <c r="AY95" s="59"/>
      <c r="AZ95" s="188"/>
      <c r="BA95" s="59"/>
      <c r="BB95" s="59"/>
      <c r="BC95" s="188"/>
      <c r="BD95" s="59"/>
      <c r="BE95" s="59"/>
      <c r="BF95" s="188"/>
      <c r="BG95" s="59"/>
      <c r="BH95" s="59"/>
      <c r="BI95" s="188"/>
      <c r="BJ95" s="23"/>
    </row>
    <row r="96" spans="21:63" x14ac:dyDescent="0.3">
      <c r="W96" s="22"/>
      <c r="X96" s="559"/>
      <c r="Y96" s="211">
        <f t="shared" si="17"/>
        <v>42464</v>
      </c>
      <c r="Z96" s="630"/>
      <c r="AA96" s="630"/>
      <c r="AB96" s="425"/>
      <c r="AC96" s="630"/>
      <c r="AD96" s="630"/>
      <c r="AE96" s="427"/>
      <c r="AF96" s="630"/>
      <c r="AG96" s="630"/>
      <c r="AH96" s="425"/>
      <c r="AI96" s="630"/>
      <c r="AJ96" s="630"/>
      <c r="AK96" s="425"/>
      <c r="AL96" s="630"/>
      <c r="AM96" s="630"/>
      <c r="AN96" s="332"/>
      <c r="AO96" s="626"/>
      <c r="AP96" s="626"/>
      <c r="AQ96" s="434"/>
      <c r="AR96" s="59"/>
      <c r="AS96" s="59"/>
      <c r="AT96" s="188"/>
      <c r="AU96" s="59"/>
      <c r="AV96" s="59"/>
      <c r="AW96" s="188"/>
      <c r="AX96" s="59"/>
      <c r="AY96" s="59"/>
      <c r="AZ96" s="188"/>
      <c r="BA96" s="59"/>
      <c r="BB96" s="59"/>
      <c r="BC96" s="188"/>
      <c r="BD96" s="59"/>
      <c r="BE96" s="59"/>
      <c r="BF96" s="188"/>
      <c r="BG96" s="59"/>
      <c r="BH96" s="59"/>
      <c r="BI96" s="188"/>
      <c r="BJ96" s="23"/>
    </row>
    <row r="97" spans="23:62" x14ac:dyDescent="0.3">
      <c r="W97" s="22"/>
      <c r="X97" s="559"/>
      <c r="Y97" s="211">
        <f t="shared" si="17"/>
        <v>42495</v>
      </c>
      <c r="Z97" s="630"/>
      <c r="AA97" s="630"/>
      <c r="AB97" s="425"/>
      <c r="AC97" s="630"/>
      <c r="AD97" s="630"/>
      <c r="AE97" s="427"/>
      <c r="AF97" s="630"/>
      <c r="AG97" s="630"/>
      <c r="AH97" s="425"/>
      <c r="AI97" s="630"/>
      <c r="AJ97" s="630"/>
      <c r="AK97" s="425"/>
      <c r="AL97" s="630"/>
      <c r="AM97" s="630"/>
      <c r="AN97" s="332"/>
      <c r="AO97" s="630"/>
      <c r="AP97" s="630"/>
      <c r="AQ97" s="332"/>
      <c r="AR97" s="626"/>
      <c r="AS97" s="626"/>
      <c r="AT97" s="335"/>
      <c r="AU97" s="59"/>
      <c r="AV97" s="59"/>
      <c r="AW97" s="188"/>
      <c r="AX97" s="59"/>
      <c r="AY97" s="59"/>
      <c r="AZ97" s="188"/>
      <c r="BA97" s="59"/>
      <c r="BB97" s="59"/>
      <c r="BC97" s="188"/>
      <c r="BD97" s="59"/>
      <c r="BE97" s="59"/>
      <c r="BF97" s="188"/>
      <c r="BG97" s="59"/>
      <c r="BH97" s="59"/>
      <c r="BI97" s="188"/>
      <c r="BJ97" s="23"/>
    </row>
    <row r="98" spans="23:62" x14ac:dyDescent="0.3">
      <c r="W98" s="22"/>
      <c r="X98" s="559"/>
      <c r="Y98" s="211">
        <f t="shared" si="17"/>
        <v>42526</v>
      </c>
      <c r="Z98" s="630"/>
      <c r="AA98" s="630"/>
      <c r="AB98" s="425"/>
      <c r="AC98" s="630"/>
      <c r="AD98" s="630"/>
      <c r="AE98" s="427"/>
      <c r="AF98" s="630"/>
      <c r="AG98" s="630"/>
      <c r="AH98" s="425"/>
      <c r="AI98" s="630"/>
      <c r="AJ98" s="630"/>
      <c r="AK98" s="425"/>
      <c r="AL98" s="630"/>
      <c r="AM98" s="630"/>
      <c r="AN98" s="332"/>
      <c r="AO98" s="630"/>
      <c r="AP98" s="630"/>
      <c r="AQ98" s="332"/>
      <c r="AR98" s="630"/>
      <c r="AS98" s="630"/>
      <c r="AT98" s="335"/>
      <c r="AU98" s="626"/>
      <c r="AV98" s="626"/>
      <c r="AW98" s="335"/>
      <c r="AX98" s="59"/>
      <c r="AY98" s="59"/>
      <c r="AZ98" s="188"/>
      <c r="BA98" s="59"/>
      <c r="BB98" s="59"/>
      <c r="BC98" s="188"/>
      <c r="BD98" s="59"/>
      <c r="BE98" s="59"/>
      <c r="BF98" s="188"/>
      <c r="BG98" s="59"/>
      <c r="BH98" s="59"/>
      <c r="BI98" s="188"/>
      <c r="BJ98" s="23"/>
    </row>
    <row r="99" spans="23:62" x14ac:dyDescent="0.3">
      <c r="W99" s="22"/>
      <c r="X99" s="559"/>
      <c r="Y99" s="211">
        <f t="shared" si="17"/>
        <v>42557</v>
      </c>
      <c r="Z99" s="13"/>
      <c r="AA99" s="13"/>
      <c r="AB99" s="66">
        <f>(Z99-AA99)*0.1</f>
        <v>0</v>
      </c>
      <c r="AC99" s="630"/>
      <c r="AD99" s="630"/>
      <c r="AE99" s="427"/>
      <c r="AF99" s="630"/>
      <c r="AG99" s="630"/>
      <c r="AH99" s="425"/>
      <c r="AI99" s="630"/>
      <c r="AJ99" s="630"/>
      <c r="AK99" s="425"/>
      <c r="AL99" s="630"/>
      <c r="AM99" s="630"/>
      <c r="AN99" s="332"/>
      <c r="AO99" s="630"/>
      <c r="AP99" s="630"/>
      <c r="AQ99" s="332"/>
      <c r="AR99" s="630"/>
      <c r="AS99" s="630"/>
      <c r="AT99" s="335"/>
      <c r="AU99" s="630"/>
      <c r="AV99" s="630"/>
      <c r="AW99" s="335"/>
      <c r="AX99" s="626"/>
      <c r="AY99" s="626"/>
      <c r="AZ99" s="335"/>
      <c r="BA99" s="59"/>
      <c r="BB99" s="59"/>
      <c r="BC99" s="188"/>
      <c r="BD99" s="59"/>
      <c r="BE99" s="59"/>
      <c r="BF99" s="188"/>
      <c r="BG99" s="59"/>
      <c r="BH99" s="59"/>
      <c r="BI99" s="188"/>
      <c r="BJ99" s="23"/>
    </row>
    <row r="100" spans="23:62" x14ac:dyDescent="0.3">
      <c r="W100" s="22"/>
      <c r="X100" s="559"/>
      <c r="Y100" s="211">
        <f t="shared" si="17"/>
        <v>42588</v>
      </c>
      <c r="Z100" s="13"/>
      <c r="AA100" s="13"/>
      <c r="AB100" s="66">
        <f>(Z100-AA100)*0.2</f>
        <v>0</v>
      </c>
      <c r="AC100" s="14"/>
      <c r="AD100" s="14"/>
      <c r="AE100" s="66">
        <f>(AC100-AD100)*0.1</f>
        <v>0</v>
      </c>
      <c r="AF100" s="630"/>
      <c r="AG100" s="630"/>
      <c r="AH100" s="425"/>
      <c r="AI100" s="630"/>
      <c r="AJ100" s="630"/>
      <c r="AK100" s="425"/>
      <c r="AL100" s="630"/>
      <c r="AM100" s="630"/>
      <c r="AN100" s="332"/>
      <c r="AO100" s="630"/>
      <c r="AP100" s="630"/>
      <c r="AQ100" s="332"/>
      <c r="AR100" s="630"/>
      <c r="AS100" s="630"/>
      <c r="AT100" s="335"/>
      <c r="AU100" s="630"/>
      <c r="AV100" s="630"/>
      <c r="AW100" s="335"/>
      <c r="AX100" s="630"/>
      <c r="AY100" s="630"/>
      <c r="AZ100" s="335"/>
      <c r="BA100" s="626"/>
      <c r="BB100" s="626"/>
      <c r="BC100" s="335"/>
      <c r="BD100" s="59"/>
      <c r="BE100" s="59"/>
      <c r="BF100" s="188"/>
      <c r="BG100" s="59"/>
      <c r="BH100" s="59"/>
      <c r="BI100" s="188"/>
      <c r="BJ100" s="23"/>
    </row>
    <row r="101" spans="23:62" x14ac:dyDescent="0.3">
      <c r="W101" s="22"/>
      <c r="X101" s="559"/>
      <c r="Y101" s="211">
        <f t="shared" si="17"/>
        <v>42619</v>
      </c>
      <c r="Z101" s="13"/>
      <c r="AA101" s="13"/>
      <c r="AB101" s="66">
        <f>(Z101-AA101)*0.3</f>
        <v>0</v>
      </c>
      <c r="AC101" s="14"/>
      <c r="AD101" s="14"/>
      <c r="AE101" s="66">
        <f>(AC101-AD101)*0.2</f>
        <v>0</v>
      </c>
      <c r="AF101" s="14"/>
      <c r="AG101" s="14"/>
      <c r="AH101" s="66">
        <f>(AF101-AG101)*0.1</f>
        <v>0</v>
      </c>
      <c r="AI101" s="630"/>
      <c r="AJ101" s="630"/>
      <c r="AK101" s="425"/>
      <c r="AL101" s="630"/>
      <c r="AM101" s="630"/>
      <c r="AN101" s="332"/>
      <c r="AO101" s="630"/>
      <c r="AP101" s="630"/>
      <c r="AQ101" s="332"/>
      <c r="AR101" s="630"/>
      <c r="AS101" s="630"/>
      <c r="AT101" s="335"/>
      <c r="AU101" s="630"/>
      <c r="AV101" s="630"/>
      <c r="AW101" s="335"/>
      <c r="AX101" s="630"/>
      <c r="AY101" s="630"/>
      <c r="AZ101" s="335"/>
      <c r="BA101" s="630"/>
      <c r="BB101" s="630"/>
      <c r="BC101" s="335"/>
      <c r="BD101" s="626"/>
      <c r="BE101" s="626"/>
      <c r="BF101" s="335"/>
      <c r="BG101" s="59"/>
      <c r="BH101" s="59"/>
      <c r="BI101" s="188"/>
      <c r="BJ101" s="23"/>
    </row>
    <row r="102" spans="23:62" x14ac:dyDescent="0.3">
      <c r="W102" s="22"/>
      <c r="X102" s="559"/>
      <c r="Y102" s="211">
        <f t="shared" si="17"/>
        <v>42650</v>
      </c>
      <c r="Z102" s="13"/>
      <c r="AA102" s="13"/>
      <c r="AB102" s="66">
        <f>(Z102-AA102)*0.4</f>
        <v>0</v>
      </c>
      <c r="AC102" s="14"/>
      <c r="AD102" s="14"/>
      <c r="AE102" s="66">
        <f>(AC102-AD102)*0.3</f>
        <v>0</v>
      </c>
      <c r="AF102" s="14"/>
      <c r="AG102" s="14"/>
      <c r="AH102" s="66">
        <f>(AF102-AG102)*0.2</f>
        <v>0</v>
      </c>
      <c r="AI102" s="14"/>
      <c r="AJ102" s="14"/>
      <c r="AK102" s="66">
        <f>(AI102-AJ102)*0.1</f>
        <v>0</v>
      </c>
      <c r="AL102" s="630"/>
      <c r="AM102" s="630"/>
      <c r="AN102" s="332"/>
      <c r="AO102" s="630"/>
      <c r="AP102" s="630"/>
      <c r="AQ102" s="332"/>
      <c r="AR102" s="630"/>
      <c r="AS102" s="630"/>
      <c r="AT102" s="335"/>
      <c r="AU102" s="630"/>
      <c r="AV102" s="630"/>
      <c r="AW102" s="335"/>
      <c r="AX102" s="630"/>
      <c r="AY102" s="630"/>
      <c r="AZ102" s="335"/>
      <c r="BA102" s="630"/>
      <c r="BB102" s="630"/>
      <c r="BC102" s="335"/>
      <c r="BD102" s="630"/>
      <c r="BE102" s="630"/>
      <c r="BF102" s="335"/>
      <c r="BG102" s="626"/>
      <c r="BH102" s="626"/>
      <c r="BI102" s="335"/>
      <c r="BJ102" s="23"/>
    </row>
    <row r="103" spans="23:62" x14ac:dyDescent="0.3">
      <c r="W103" s="22"/>
      <c r="X103" s="559"/>
      <c r="Y103" s="211">
        <f t="shared" si="17"/>
        <v>42681</v>
      </c>
      <c r="Z103" s="13"/>
      <c r="AA103" s="13"/>
      <c r="AB103" s="66">
        <f t="shared" ref="AB103:AB138" si="18">(Z103-AA103)*0.5</f>
        <v>0</v>
      </c>
      <c r="AC103" s="13"/>
      <c r="AD103" s="13"/>
      <c r="AE103" s="66">
        <f>(AC103-AD103)*0.4</f>
        <v>0</v>
      </c>
      <c r="AF103" s="13"/>
      <c r="AG103" s="13"/>
      <c r="AH103" s="66">
        <f>(AF103-AG103)*0.3</f>
        <v>0</v>
      </c>
      <c r="AI103" s="14"/>
      <c r="AJ103" s="14"/>
      <c r="AK103" s="66">
        <f>(AI103-AJ103)*0.2</f>
        <v>0</v>
      </c>
      <c r="AL103" s="14"/>
      <c r="AM103" s="14"/>
      <c r="AN103" s="66">
        <f>(AL103-AM103)*0.1</f>
        <v>0</v>
      </c>
      <c r="AO103" s="630"/>
      <c r="AP103" s="630"/>
      <c r="AQ103" s="276"/>
      <c r="AR103" s="630"/>
      <c r="AS103" s="630"/>
      <c r="AT103" s="276"/>
      <c r="AU103" s="630"/>
      <c r="AV103" s="630"/>
      <c r="AW103" s="276"/>
      <c r="AX103" s="630"/>
      <c r="AY103" s="630"/>
      <c r="AZ103" s="276"/>
      <c r="BA103" s="630"/>
      <c r="BB103" s="630"/>
      <c r="BC103" s="276"/>
      <c r="BD103" s="630"/>
      <c r="BE103" s="630"/>
      <c r="BF103" s="276"/>
      <c r="BG103" s="630"/>
      <c r="BH103" s="630"/>
      <c r="BI103" s="277"/>
      <c r="BJ103" s="23"/>
    </row>
    <row r="104" spans="23:62" x14ac:dyDescent="0.3">
      <c r="W104" s="22"/>
      <c r="X104" s="559"/>
      <c r="Y104" s="211">
        <f t="shared" si="17"/>
        <v>42712</v>
      </c>
      <c r="Z104" s="12"/>
      <c r="AA104" s="12"/>
      <c r="AB104" s="66">
        <f t="shared" si="18"/>
        <v>0</v>
      </c>
      <c r="AC104" s="13"/>
      <c r="AD104" s="13"/>
      <c r="AE104" s="66">
        <f>(AC104-AD104)*0.5</f>
        <v>0</v>
      </c>
      <c r="AF104" s="13"/>
      <c r="AG104" s="13"/>
      <c r="AH104" s="66">
        <f>(AF104-AG104)*0.4</f>
        <v>0</v>
      </c>
      <c r="AI104" s="14"/>
      <c r="AJ104" s="14"/>
      <c r="AK104" s="66">
        <f>(AI104-AJ104)*0.3</f>
        <v>0</v>
      </c>
      <c r="AL104" s="14"/>
      <c r="AM104" s="14"/>
      <c r="AN104" s="66">
        <f>(AL104-AM104)*0.2</f>
        <v>0</v>
      </c>
      <c r="AO104" s="14"/>
      <c r="AP104" s="14"/>
      <c r="AQ104" s="66">
        <f>(AO104-AP104)*0.1</f>
        <v>0</v>
      </c>
      <c r="AR104" s="630"/>
      <c r="AS104" s="630"/>
      <c r="AT104" s="278"/>
      <c r="AU104" s="630"/>
      <c r="AV104" s="630"/>
      <c r="AW104" s="278"/>
      <c r="AX104" s="630"/>
      <c r="AY104" s="630"/>
      <c r="AZ104" s="278"/>
      <c r="BA104" s="630"/>
      <c r="BB104" s="630"/>
      <c r="BC104" s="278"/>
      <c r="BD104" s="630"/>
      <c r="BE104" s="630"/>
      <c r="BF104" s="278"/>
      <c r="BG104" s="630"/>
      <c r="BH104" s="630"/>
      <c r="BI104" s="278"/>
      <c r="BJ104" s="23"/>
    </row>
    <row r="105" spans="23:62" x14ac:dyDescent="0.3">
      <c r="W105" s="22"/>
      <c r="X105" s="559"/>
      <c r="Y105" s="211">
        <f t="shared" si="17"/>
        <v>42743</v>
      </c>
      <c r="Z105" s="12"/>
      <c r="AA105" s="12"/>
      <c r="AB105" s="66">
        <f t="shared" si="18"/>
        <v>0</v>
      </c>
      <c r="AC105" s="12"/>
      <c r="AD105" s="12"/>
      <c r="AE105" s="66">
        <f t="shared" ref="AE105:AE138" si="19">(AC105-AD105)*0.5</f>
        <v>0</v>
      </c>
      <c r="AF105" s="13"/>
      <c r="AG105" s="13"/>
      <c r="AH105" s="66">
        <f>(AF105-AG105)*0.5</f>
        <v>0</v>
      </c>
      <c r="AI105" s="14"/>
      <c r="AJ105" s="14"/>
      <c r="AK105" s="66">
        <f>(AI105-AJ105)*0.4</f>
        <v>0</v>
      </c>
      <c r="AL105" s="14"/>
      <c r="AM105" s="14"/>
      <c r="AN105" s="66">
        <f>(AL105-AM105)*0.3</f>
        <v>0</v>
      </c>
      <c r="AO105" s="14"/>
      <c r="AP105" s="14"/>
      <c r="AQ105" s="66">
        <f>(AO105-AP105)*0.2</f>
        <v>0</v>
      </c>
      <c r="AR105" s="14"/>
      <c r="AS105" s="14"/>
      <c r="AT105" s="66">
        <f>(AR105-AS105)*0.1</f>
        <v>0</v>
      </c>
      <c r="AU105" s="630"/>
      <c r="AV105" s="630"/>
      <c r="AW105" s="278"/>
      <c r="AX105" s="630"/>
      <c r="AY105" s="630"/>
      <c r="AZ105" s="278"/>
      <c r="BA105" s="630"/>
      <c r="BB105" s="630"/>
      <c r="BC105" s="278"/>
      <c r="BD105" s="630"/>
      <c r="BE105" s="630"/>
      <c r="BF105" s="278"/>
      <c r="BG105" s="630"/>
      <c r="BH105" s="630"/>
      <c r="BI105" s="278"/>
      <c r="BJ105" s="23"/>
    </row>
    <row r="106" spans="23:62" x14ac:dyDescent="0.3">
      <c r="W106" s="22"/>
      <c r="X106" s="559"/>
      <c r="Y106" s="211">
        <f t="shared" si="17"/>
        <v>42774</v>
      </c>
      <c r="Z106" s="12"/>
      <c r="AA106" s="12"/>
      <c r="AB106" s="66">
        <f t="shared" si="18"/>
        <v>0</v>
      </c>
      <c r="AC106" s="12"/>
      <c r="AD106" s="12"/>
      <c r="AE106" s="66">
        <f t="shared" si="19"/>
        <v>0</v>
      </c>
      <c r="AF106" s="12"/>
      <c r="AG106" s="12"/>
      <c r="AH106" s="66">
        <f t="shared" ref="AH106:AH138" si="20">(AF106-AG106)*0.5</f>
        <v>0</v>
      </c>
      <c r="AI106" s="14"/>
      <c r="AJ106" s="14"/>
      <c r="AK106" s="66">
        <f>(AI106-AJ106)*0.5</f>
        <v>0</v>
      </c>
      <c r="AL106" s="14"/>
      <c r="AM106" s="14"/>
      <c r="AN106" s="66">
        <f>(AL106-AM106)*0.4</f>
        <v>0</v>
      </c>
      <c r="AO106" s="14"/>
      <c r="AP106" s="14"/>
      <c r="AQ106" s="66">
        <f>(AO106-AP106)*0.3</f>
        <v>0</v>
      </c>
      <c r="AR106" s="14"/>
      <c r="AS106" s="14"/>
      <c r="AT106" s="66">
        <f>(AR106-AS106)*0.2</f>
        <v>0</v>
      </c>
      <c r="AU106" s="14"/>
      <c r="AV106" s="14"/>
      <c r="AW106" s="66">
        <f>(AU106-AV106)*0.1</f>
        <v>0</v>
      </c>
      <c r="AX106" s="630"/>
      <c r="AY106" s="630"/>
      <c r="AZ106" s="278"/>
      <c r="BA106" s="630"/>
      <c r="BB106" s="630"/>
      <c r="BC106" s="278"/>
      <c r="BD106" s="630"/>
      <c r="BE106" s="630"/>
      <c r="BF106" s="278"/>
      <c r="BG106" s="630"/>
      <c r="BH106" s="630"/>
      <c r="BI106" s="278"/>
      <c r="BJ106" s="23"/>
    </row>
    <row r="107" spans="23:62" x14ac:dyDescent="0.3">
      <c r="W107" s="22"/>
      <c r="X107" s="559"/>
      <c r="Y107" s="211">
        <f t="shared" si="17"/>
        <v>42805</v>
      </c>
      <c r="Z107" s="12"/>
      <c r="AA107" s="12"/>
      <c r="AB107" s="66">
        <f t="shared" si="18"/>
        <v>0</v>
      </c>
      <c r="AC107" s="12"/>
      <c r="AD107" s="12"/>
      <c r="AE107" s="66">
        <f t="shared" si="19"/>
        <v>0</v>
      </c>
      <c r="AF107" s="12"/>
      <c r="AG107" s="12"/>
      <c r="AH107" s="66">
        <f t="shared" si="20"/>
        <v>0</v>
      </c>
      <c r="AI107" s="12"/>
      <c r="AJ107" s="12"/>
      <c r="AK107" s="66">
        <f t="shared" ref="AK107:AK138" si="21">(AI107-AJ107)*0.5</f>
        <v>0</v>
      </c>
      <c r="AL107" s="14"/>
      <c r="AM107" s="14"/>
      <c r="AN107" s="66">
        <f t="shared" ref="AN107:AN138" si="22">(AL107-AM107)*0.5</f>
        <v>0</v>
      </c>
      <c r="AO107" s="14"/>
      <c r="AP107" s="14"/>
      <c r="AQ107" s="66">
        <f>(AO107-AP107)*0.4</f>
        <v>0</v>
      </c>
      <c r="AR107" s="14"/>
      <c r="AS107" s="14"/>
      <c r="AT107" s="66">
        <f>(AR107-AS107)*0.3</f>
        <v>0</v>
      </c>
      <c r="AU107" s="14"/>
      <c r="AV107" s="14"/>
      <c r="AW107" s="66">
        <f>(AU107-AV107)*0.2</f>
        <v>0</v>
      </c>
      <c r="AX107" s="14"/>
      <c r="AY107" s="14"/>
      <c r="AZ107" s="66">
        <f>(AX107-AY107)*0.1</f>
        <v>0</v>
      </c>
      <c r="BA107" s="630"/>
      <c r="BB107" s="630"/>
      <c r="BC107" s="278"/>
      <c r="BD107" s="630"/>
      <c r="BE107" s="630"/>
      <c r="BF107" s="278"/>
      <c r="BG107" s="630"/>
      <c r="BH107" s="630"/>
      <c r="BI107" s="278"/>
      <c r="BJ107" s="23"/>
    </row>
    <row r="108" spans="23:62" x14ac:dyDescent="0.3">
      <c r="W108" s="22"/>
      <c r="X108" s="559"/>
      <c r="Y108" s="211">
        <f t="shared" si="17"/>
        <v>42836</v>
      </c>
      <c r="Z108" s="12"/>
      <c r="AA108" s="12"/>
      <c r="AB108" s="66">
        <f t="shared" si="18"/>
        <v>0</v>
      </c>
      <c r="AC108" s="12"/>
      <c r="AD108" s="12"/>
      <c r="AE108" s="66">
        <f t="shared" si="19"/>
        <v>0</v>
      </c>
      <c r="AF108" s="12"/>
      <c r="AG108" s="12"/>
      <c r="AH108" s="66">
        <f t="shared" si="20"/>
        <v>0</v>
      </c>
      <c r="AI108" s="12"/>
      <c r="AJ108" s="12"/>
      <c r="AK108" s="66">
        <f t="shared" si="21"/>
        <v>0</v>
      </c>
      <c r="AL108" s="12"/>
      <c r="AM108" s="12"/>
      <c r="AN108" s="66">
        <f t="shared" si="22"/>
        <v>0</v>
      </c>
      <c r="AO108" s="14"/>
      <c r="AP108" s="14"/>
      <c r="AQ108" s="66">
        <f>(AO108-AP108)*0.5</f>
        <v>0</v>
      </c>
      <c r="AR108" s="14"/>
      <c r="AS108" s="14"/>
      <c r="AT108" s="66">
        <f>(AR108-AS108)*0.4</f>
        <v>0</v>
      </c>
      <c r="AU108" s="14"/>
      <c r="AV108" s="14"/>
      <c r="AW108" s="66">
        <f>(AU108-AV108)*0.3</f>
        <v>0</v>
      </c>
      <c r="AX108" s="14"/>
      <c r="AY108" s="14"/>
      <c r="AZ108" s="66">
        <f>(AX108-AY108)*0.2</f>
        <v>0</v>
      </c>
      <c r="BA108" s="14"/>
      <c r="BB108" s="14"/>
      <c r="BC108" s="66">
        <f>(BA108-BB108)*0.1</f>
        <v>0</v>
      </c>
      <c r="BD108" s="630"/>
      <c r="BE108" s="630"/>
      <c r="BF108" s="278"/>
      <c r="BG108" s="630"/>
      <c r="BH108" s="630"/>
      <c r="BI108" s="278"/>
      <c r="BJ108" s="23"/>
    </row>
    <row r="109" spans="23:62" x14ac:dyDescent="0.3">
      <c r="W109" s="22"/>
      <c r="X109" s="559"/>
      <c r="Y109" s="211">
        <f t="shared" si="17"/>
        <v>42867</v>
      </c>
      <c r="Z109" s="12"/>
      <c r="AA109" s="12"/>
      <c r="AB109" s="66">
        <f t="shared" si="18"/>
        <v>0</v>
      </c>
      <c r="AC109" s="12"/>
      <c r="AD109" s="12"/>
      <c r="AE109" s="66">
        <f t="shared" si="19"/>
        <v>0</v>
      </c>
      <c r="AF109" s="12"/>
      <c r="AG109" s="12"/>
      <c r="AH109" s="66">
        <f t="shared" si="20"/>
        <v>0</v>
      </c>
      <c r="AI109" s="12"/>
      <c r="AJ109" s="12"/>
      <c r="AK109" s="66">
        <f t="shared" si="21"/>
        <v>0</v>
      </c>
      <c r="AL109" s="12"/>
      <c r="AM109" s="12"/>
      <c r="AN109" s="66">
        <f t="shared" si="22"/>
        <v>0</v>
      </c>
      <c r="AO109" s="12"/>
      <c r="AP109" s="12"/>
      <c r="AQ109" s="66">
        <f t="shared" ref="AQ109:AQ138" si="23">(AO109-AP109)*0.5</f>
        <v>0</v>
      </c>
      <c r="AR109" s="14"/>
      <c r="AS109" s="14"/>
      <c r="AT109" s="66">
        <f>(AR109-AS109)*0.5</f>
        <v>0</v>
      </c>
      <c r="AU109" s="14"/>
      <c r="AV109" s="14"/>
      <c r="AW109" s="66">
        <f>(AU109-AV109)*0.4</f>
        <v>0</v>
      </c>
      <c r="AX109" s="14"/>
      <c r="AY109" s="14"/>
      <c r="AZ109" s="66">
        <f>(AX109-AY109)*0.3</f>
        <v>0</v>
      </c>
      <c r="BA109" s="14"/>
      <c r="BB109" s="14"/>
      <c r="BC109" s="66">
        <f>(BA109-BB109)*0.2</f>
        <v>0</v>
      </c>
      <c r="BD109" s="14"/>
      <c r="BE109" s="14"/>
      <c r="BF109" s="66">
        <f>(BD109-BE109)*0.1</f>
        <v>0</v>
      </c>
      <c r="BG109" s="630"/>
      <c r="BH109" s="630"/>
      <c r="BI109" s="278"/>
      <c r="BJ109" s="23"/>
    </row>
    <row r="110" spans="23:62" x14ac:dyDescent="0.3">
      <c r="W110" s="22"/>
      <c r="X110" s="559"/>
      <c r="Y110" s="211">
        <f t="shared" si="17"/>
        <v>42898</v>
      </c>
      <c r="Z110" s="12"/>
      <c r="AA110" s="12"/>
      <c r="AB110" s="66">
        <f t="shared" si="18"/>
        <v>0</v>
      </c>
      <c r="AC110" s="12"/>
      <c r="AD110" s="12"/>
      <c r="AE110" s="66">
        <f t="shared" si="19"/>
        <v>0</v>
      </c>
      <c r="AF110" s="12"/>
      <c r="AG110" s="12"/>
      <c r="AH110" s="66">
        <f t="shared" si="20"/>
        <v>0</v>
      </c>
      <c r="AI110" s="12"/>
      <c r="AJ110" s="12"/>
      <c r="AK110" s="66">
        <f t="shared" si="21"/>
        <v>0</v>
      </c>
      <c r="AL110" s="12"/>
      <c r="AM110" s="12"/>
      <c r="AN110" s="66">
        <f t="shared" si="22"/>
        <v>0</v>
      </c>
      <c r="AO110" s="12"/>
      <c r="AP110" s="12"/>
      <c r="AQ110" s="66">
        <f t="shared" si="23"/>
        <v>0</v>
      </c>
      <c r="AR110" s="12"/>
      <c r="AS110" s="12"/>
      <c r="AT110" s="66">
        <f t="shared" ref="AT110:AT138" si="24">(AR110-AS110)*0.5</f>
        <v>0</v>
      </c>
      <c r="AU110" s="14"/>
      <c r="AV110" s="14"/>
      <c r="AW110" s="66">
        <f>(AU110-AV110)*0.5</f>
        <v>0</v>
      </c>
      <c r="AX110" s="14"/>
      <c r="AY110" s="14"/>
      <c r="AZ110" s="66">
        <f>(AX110-AY110)*0.4</f>
        <v>0</v>
      </c>
      <c r="BA110" s="14"/>
      <c r="BB110" s="14"/>
      <c r="BC110" s="66">
        <f>(BA110-BB110)*0.3</f>
        <v>0</v>
      </c>
      <c r="BD110" s="14"/>
      <c r="BE110" s="14"/>
      <c r="BF110" s="66">
        <f>(BD110-BE110)*0.2</f>
        <v>0</v>
      </c>
      <c r="BG110" s="14"/>
      <c r="BH110" s="14"/>
      <c r="BI110" s="66">
        <f>(BG110-BH110)*0.1</f>
        <v>0</v>
      </c>
      <c r="BJ110" s="23"/>
    </row>
    <row r="111" spans="23:62" ht="18" customHeight="1" x14ac:dyDescent="0.3">
      <c r="W111" s="22"/>
      <c r="X111" s="559"/>
      <c r="Y111" s="211">
        <f t="shared" si="17"/>
        <v>42929</v>
      </c>
      <c r="Z111" s="12"/>
      <c r="AA111" s="12"/>
      <c r="AB111" s="66">
        <f t="shared" si="18"/>
        <v>0</v>
      </c>
      <c r="AC111" s="12"/>
      <c r="AD111" s="12"/>
      <c r="AE111" s="66">
        <f t="shared" si="19"/>
        <v>0</v>
      </c>
      <c r="AF111" s="12"/>
      <c r="AG111" s="12"/>
      <c r="AH111" s="66">
        <f t="shared" si="20"/>
        <v>0</v>
      </c>
      <c r="AI111" s="12"/>
      <c r="AJ111" s="12"/>
      <c r="AK111" s="66">
        <f t="shared" si="21"/>
        <v>0</v>
      </c>
      <c r="AL111" s="12"/>
      <c r="AM111" s="12"/>
      <c r="AN111" s="66">
        <f t="shared" si="22"/>
        <v>0</v>
      </c>
      <c r="AO111" s="12"/>
      <c r="AP111" s="12"/>
      <c r="AQ111" s="66">
        <f t="shared" si="23"/>
        <v>0</v>
      </c>
      <c r="AR111" s="12"/>
      <c r="AS111" s="12"/>
      <c r="AT111" s="66">
        <f t="shared" si="24"/>
        <v>0</v>
      </c>
      <c r="AU111" s="12"/>
      <c r="AV111" s="12"/>
      <c r="AW111" s="66">
        <f t="shared" ref="AW111:AW138" si="25">(AU111-AV111)*0.5</f>
        <v>0</v>
      </c>
      <c r="AX111" s="14"/>
      <c r="AY111" s="14"/>
      <c r="AZ111" s="66">
        <f>(AX111-AY111)*0.5</f>
        <v>0</v>
      </c>
      <c r="BA111" s="14"/>
      <c r="BB111" s="14"/>
      <c r="BC111" s="66">
        <f>(BA111-BB111)*0.4</f>
        <v>0</v>
      </c>
      <c r="BD111" s="14"/>
      <c r="BE111" s="14"/>
      <c r="BF111" s="66">
        <f>(BD111-BE111)*0.3</f>
        <v>0</v>
      </c>
      <c r="BG111" s="14"/>
      <c r="BH111" s="14"/>
      <c r="BI111" s="66">
        <f>(BG111-BH111)*0.2</f>
        <v>0</v>
      </c>
      <c r="BJ111" s="23"/>
    </row>
    <row r="112" spans="23:62" ht="18" customHeight="1" x14ac:dyDescent="0.3">
      <c r="W112" s="22"/>
      <c r="X112" s="559"/>
      <c r="Y112" s="211">
        <f t="shared" si="17"/>
        <v>42960</v>
      </c>
      <c r="Z112" s="12"/>
      <c r="AA112" s="12"/>
      <c r="AB112" s="66">
        <f t="shared" si="18"/>
        <v>0</v>
      </c>
      <c r="AC112" s="12"/>
      <c r="AD112" s="12"/>
      <c r="AE112" s="66">
        <f t="shared" si="19"/>
        <v>0</v>
      </c>
      <c r="AF112" s="12"/>
      <c r="AG112" s="12"/>
      <c r="AH112" s="66">
        <f t="shared" si="20"/>
        <v>0</v>
      </c>
      <c r="AI112" s="12"/>
      <c r="AJ112" s="12"/>
      <c r="AK112" s="66">
        <f t="shared" si="21"/>
        <v>0</v>
      </c>
      <c r="AL112" s="12"/>
      <c r="AM112" s="12"/>
      <c r="AN112" s="66">
        <f t="shared" si="22"/>
        <v>0</v>
      </c>
      <c r="AO112" s="12"/>
      <c r="AP112" s="12"/>
      <c r="AQ112" s="66">
        <f t="shared" si="23"/>
        <v>0</v>
      </c>
      <c r="AR112" s="12"/>
      <c r="AS112" s="12"/>
      <c r="AT112" s="66">
        <f t="shared" si="24"/>
        <v>0</v>
      </c>
      <c r="AU112" s="12"/>
      <c r="AV112" s="12"/>
      <c r="AW112" s="66">
        <f t="shared" si="25"/>
        <v>0</v>
      </c>
      <c r="AX112" s="12"/>
      <c r="AY112" s="12"/>
      <c r="AZ112" s="66">
        <f t="shared" ref="AZ112:AZ138" si="26">(AX112-AY112)*0.5</f>
        <v>0</v>
      </c>
      <c r="BA112" s="14"/>
      <c r="BB112" s="14"/>
      <c r="BC112" s="66">
        <f>(BA112-BB112)*0.5</f>
        <v>0</v>
      </c>
      <c r="BD112" s="14"/>
      <c r="BE112" s="14"/>
      <c r="BF112" s="66">
        <f>(BD112-BE112)*0.4</f>
        <v>0</v>
      </c>
      <c r="BG112" s="14"/>
      <c r="BH112" s="14"/>
      <c r="BI112" s="66">
        <f>(BG112-BH112)*0.3</f>
        <v>0</v>
      </c>
      <c r="BJ112" s="23"/>
    </row>
    <row r="113" spans="23:62" ht="18" customHeight="1" x14ac:dyDescent="0.3">
      <c r="W113" s="22"/>
      <c r="X113" s="559"/>
      <c r="Y113" s="211">
        <f t="shared" si="17"/>
        <v>42991</v>
      </c>
      <c r="Z113" s="12"/>
      <c r="AA113" s="12"/>
      <c r="AB113" s="66">
        <f t="shared" si="18"/>
        <v>0</v>
      </c>
      <c r="AC113" s="12"/>
      <c r="AD113" s="12"/>
      <c r="AE113" s="66">
        <f t="shared" si="19"/>
        <v>0</v>
      </c>
      <c r="AF113" s="12"/>
      <c r="AG113" s="12"/>
      <c r="AH113" s="66">
        <f t="shared" si="20"/>
        <v>0</v>
      </c>
      <c r="AI113" s="12"/>
      <c r="AJ113" s="12"/>
      <c r="AK113" s="66">
        <f t="shared" si="21"/>
        <v>0</v>
      </c>
      <c r="AL113" s="12"/>
      <c r="AM113" s="12"/>
      <c r="AN113" s="66">
        <f t="shared" si="22"/>
        <v>0</v>
      </c>
      <c r="AO113" s="12"/>
      <c r="AP113" s="12"/>
      <c r="AQ113" s="66">
        <f t="shared" si="23"/>
        <v>0</v>
      </c>
      <c r="AR113" s="12"/>
      <c r="AS113" s="12"/>
      <c r="AT113" s="66">
        <f t="shared" si="24"/>
        <v>0</v>
      </c>
      <c r="AU113" s="12"/>
      <c r="AV113" s="12"/>
      <c r="AW113" s="66">
        <f t="shared" si="25"/>
        <v>0</v>
      </c>
      <c r="AX113" s="12"/>
      <c r="AY113" s="12"/>
      <c r="AZ113" s="66">
        <f t="shared" si="26"/>
        <v>0</v>
      </c>
      <c r="BA113" s="12"/>
      <c r="BB113" s="12"/>
      <c r="BC113" s="66">
        <f t="shared" ref="BC113:BC138" si="27">(BA113-BB113)*0.5</f>
        <v>0</v>
      </c>
      <c r="BD113" s="14"/>
      <c r="BE113" s="14"/>
      <c r="BF113" s="66">
        <f>(BD113-BE113)*0.5</f>
        <v>0</v>
      </c>
      <c r="BG113" s="14"/>
      <c r="BH113" s="14"/>
      <c r="BI113" s="66">
        <f>(BG113-BH113)*0.4</f>
        <v>0</v>
      </c>
      <c r="BJ113" s="23"/>
    </row>
    <row r="114" spans="23:62" x14ac:dyDescent="0.3">
      <c r="W114" s="22"/>
      <c r="X114" s="559"/>
      <c r="Y114" s="211">
        <f t="shared" si="17"/>
        <v>43022</v>
      </c>
      <c r="Z114" s="12"/>
      <c r="AA114" s="12"/>
      <c r="AB114" s="66">
        <f t="shared" si="18"/>
        <v>0</v>
      </c>
      <c r="AC114" s="12"/>
      <c r="AD114" s="12"/>
      <c r="AE114" s="66">
        <f t="shared" si="19"/>
        <v>0</v>
      </c>
      <c r="AF114" s="12"/>
      <c r="AG114" s="12"/>
      <c r="AH114" s="66">
        <f t="shared" si="20"/>
        <v>0</v>
      </c>
      <c r="AI114" s="12"/>
      <c r="AJ114" s="12"/>
      <c r="AK114" s="66">
        <f t="shared" si="21"/>
        <v>0</v>
      </c>
      <c r="AL114" s="12"/>
      <c r="AM114" s="12"/>
      <c r="AN114" s="66">
        <f t="shared" si="22"/>
        <v>0</v>
      </c>
      <c r="AO114" s="12"/>
      <c r="AP114" s="12"/>
      <c r="AQ114" s="66">
        <f t="shared" si="23"/>
        <v>0</v>
      </c>
      <c r="AR114" s="12"/>
      <c r="AS114" s="12"/>
      <c r="AT114" s="66">
        <f t="shared" si="24"/>
        <v>0</v>
      </c>
      <c r="AU114" s="12"/>
      <c r="AV114" s="12"/>
      <c r="AW114" s="66">
        <f t="shared" si="25"/>
        <v>0</v>
      </c>
      <c r="AX114" s="12"/>
      <c r="AY114" s="12"/>
      <c r="AZ114" s="66">
        <f t="shared" si="26"/>
        <v>0</v>
      </c>
      <c r="BA114" s="12"/>
      <c r="BB114" s="12"/>
      <c r="BC114" s="66">
        <f t="shared" si="27"/>
        <v>0</v>
      </c>
      <c r="BD114" s="12"/>
      <c r="BE114" s="12"/>
      <c r="BF114" s="66">
        <f t="shared" ref="BF114:BF138" si="28">(BD114-BE114)*0.5</f>
        <v>0</v>
      </c>
      <c r="BG114" s="14"/>
      <c r="BH114" s="14"/>
      <c r="BI114" s="66">
        <f>(BG114-BH114)*0.5</f>
        <v>0</v>
      </c>
      <c r="BJ114" s="23"/>
    </row>
    <row r="115" spans="23:62" x14ac:dyDescent="0.3">
      <c r="W115" s="22"/>
      <c r="X115" s="559"/>
      <c r="Y115" s="211">
        <f t="shared" si="17"/>
        <v>43053</v>
      </c>
      <c r="Z115" s="12"/>
      <c r="AA115" s="12"/>
      <c r="AB115" s="66">
        <f t="shared" si="18"/>
        <v>0</v>
      </c>
      <c r="AC115" s="12"/>
      <c r="AD115" s="12"/>
      <c r="AE115" s="66">
        <f t="shared" si="19"/>
        <v>0</v>
      </c>
      <c r="AF115" s="12"/>
      <c r="AG115" s="12"/>
      <c r="AH115" s="66">
        <f t="shared" si="20"/>
        <v>0</v>
      </c>
      <c r="AI115" s="12"/>
      <c r="AJ115" s="12"/>
      <c r="AK115" s="66">
        <f t="shared" si="21"/>
        <v>0</v>
      </c>
      <c r="AL115" s="12"/>
      <c r="AM115" s="12"/>
      <c r="AN115" s="66">
        <f t="shared" si="22"/>
        <v>0</v>
      </c>
      <c r="AO115" s="12"/>
      <c r="AP115" s="12"/>
      <c r="AQ115" s="66">
        <f t="shared" si="23"/>
        <v>0</v>
      </c>
      <c r="AR115" s="12"/>
      <c r="AS115" s="12"/>
      <c r="AT115" s="66">
        <f t="shared" si="24"/>
        <v>0</v>
      </c>
      <c r="AU115" s="12"/>
      <c r="AV115" s="12"/>
      <c r="AW115" s="66">
        <f t="shared" si="25"/>
        <v>0</v>
      </c>
      <c r="AX115" s="12"/>
      <c r="AY115" s="12"/>
      <c r="AZ115" s="66">
        <f t="shared" si="26"/>
        <v>0</v>
      </c>
      <c r="BA115" s="12"/>
      <c r="BB115" s="12"/>
      <c r="BC115" s="66">
        <f t="shared" si="27"/>
        <v>0</v>
      </c>
      <c r="BD115" s="12"/>
      <c r="BE115" s="12"/>
      <c r="BF115" s="66">
        <f t="shared" si="28"/>
        <v>0</v>
      </c>
      <c r="BG115" s="12"/>
      <c r="BH115" s="12"/>
      <c r="BI115" s="66">
        <f t="shared" ref="BI115:BI138" si="29">(BG115-BH115)*0.5</f>
        <v>0</v>
      </c>
      <c r="BJ115" s="23"/>
    </row>
    <row r="116" spans="23:62" ht="15" customHeight="1" x14ac:dyDescent="0.3">
      <c r="W116" s="22"/>
      <c r="X116" s="559"/>
      <c r="Y116" s="211">
        <f t="shared" si="17"/>
        <v>43084</v>
      </c>
      <c r="Z116" s="12"/>
      <c r="AA116" s="12"/>
      <c r="AB116" s="66">
        <f t="shared" si="18"/>
        <v>0</v>
      </c>
      <c r="AC116" s="12"/>
      <c r="AD116" s="12"/>
      <c r="AE116" s="66">
        <f t="shared" si="19"/>
        <v>0</v>
      </c>
      <c r="AF116" s="12"/>
      <c r="AG116" s="12"/>
      <c r="AH116" s="66">
        <f t="shared" si="20"/>
        <v>0</v>
      </c>
      <c r="AI116" s="12"/>
      <c r="AJ116" s="12"/>
      <c r="AK116" s="66">
        <f t="shared" si="21"/>
        <v>0</v>
      </c>
      <c r="AL116" s="12"/>
      <c r="AM116" s="12"/>
      <c r="AN116" s="66">
        <f t="shared" si="22"/>
        <v>0</v>
      </c>
      <c r="AO116" s="12"/>
      <c r="AP116" s="12"/>
      <c r="AQ116" s="66">
        <f t="shared" si="23"/>
        <v>0</v>
      </c>
      <c r="AR116" s="12"/>
      <c r="AS116" s="12"/>
      <c r="AT116" s="66">
        <f t="shared" si="24"/>
        <v>0</v>
      </c>
      <c r="AU116" s="12"/>
      <c r="AV116" s="12"/>
      <c r="AW116" s="66">
        <f t="shared" si="25"/>
        <v>0</v>
      </c>
      <c r="AX116" s="12"/>
      <c r="AY116" s="12"/>
      <c r="AZ116" s="66">
        <f t="shared" si="26"/>
        <v>0</v>
      </c>
      <c r="BA116" s="12"/>
      <c r="BB116" s="12"/>
      <c r="BC116" s="66">
        <f t="shared" si="27"/>
        <v>0</v>
      </c>
      <c r="BD116" s="12"/>
      <c r="BE116" s="12"/>
      <c r="BF116" s="66">
        <f t="shared" si="28"/>
        <v>0</v>
      </c>
      <c r="BG116" s="12"/>
      <c r="BH116" s="12"/>
      <c r="BI116" s="66">
        <f t="shared" si="29"/>
        <v>0</v>
      </c>
      <c r="BJ116" s="23"/>
    </row>
    <row r="117" spans="23:62" x14ac:dyDescent="0.3">
      <c r="W117" s="22"/>
      <c r="X117" s="559"/>
      <c r="Y117" s="211">
        <f t="shared" si="17"/>
        <v>43115</v>
      </c>
      <c r="Z117" s="12"/>
      <c r="AA117" s="12"/>
      <c r="AB117" s="66">
        <f t="shared" si="18"/>
        <v>0</v>
      </c>
      <c r="AC117" s="12"/>
      <c r="AD117" s="12"/>
      <c r="AE117" s="66">
        <f t="shared" si="19"/>
        <v>0</v>
      </c>
      <c r="AF117" s="12"/>
      <c r="AG117" s="12"/>
      <c r="AH117" s="66">
        <f t="shared" si="20"/>
        <v>0</v>
      </c>
      <c r="AI117" s="12"/>
      <c r="AJ117" s="12"/>
      <c r="AK117" s="66">
        <f t="shared" si="21"/>
        <v>0</v>
      </c>
      <c r="AL117" s="12"/>
      <c r="AM117" s="12"/>
      <c r="AN117" s="66">
        <f t="shared" si="22"/>
        <v>0</v>
      </c>
      <c r="AO117" s="12"/>
      <c r="AP117" s="12"/>
      <c r="AQ117" s="66">
        <f t="shared" si="23"/>
        <v>0</v>
      </c>
      <c r="AR117" s="12"/>
      <c r="AS117" s="12"/>
      <c r="AT117" s="66">
        <f t="shared" si="24"/>
        <v>0</v>
      </c>
      <c r="AU117" s="12"/>
      <c r="AV117" s="12"/>
      <c r="AW117" s="66">
        <f t="shared" si="25"/>
        <v>0</v>
      </c>
      <c r="AX117" s="12"/>
      <c r="AY117" s="12"/>
      <c r="AZ117" s="66">
        <f t="shared" si="26"/>
        <v>0</v>
      </c>
      <c r="BA117" s="12"/>
      <c r="BB117" s="12"/>
      <c r="BC117" s="66">
        <f t="shared" si="27"/>
        <v>0</v>
      </c>
      <c r="BD117" s="12"/>
      <c r="BE117" s="12"/>
      <c r="BF117" s="66">
        <f t="shared" si="28"/>
        <v>0</v>
      </c>
      <c r="BG117" s="12"/>
      <c r="BH117" s="12"/>
      <c r="BI117" s="66">
        <f t="shared" si="29"/>
        <v>0</v>
      </c>
      <c r="BJ117" s="23"/>
    </row>
    <row r="118" spans="23:62" x14ac:dyDescent="0.3">
      <c r="W118" s="22"/>
      <c r="X118" s="559"/>
      <c r="Y118" s="211">
        <f t="shared" si="17"/>
        <v>43146</v>
      </c>
      <c r="Z118" s="12"/>
      <c r="AA118" s="12"/>
      <c r="AB118" s="66">
        <f t="shared" si="18"/>
        <v>0</v>
      </c>
      <c r="AC118" s="12"/>
      <c r="AD118" s="12"/>
      <c r="AE118" s="66">
        <f t="shared" si="19"/>
        <v>0</v>
      </c>
      <c r="AF118" s="12"/>
      <c r="AG118" s="12"/>
      <c r="AH118" s="66">
        <f t="shared" si="20"/>
        <v>0</v>
      </c>
      <c r="AI118" s="12"/>
      <c r="AJ118" s="12"/>
      <c r="AK118" s="66">
        <f t="shared" si="21"/>
        <v>0</v>
      </c>
      <c r="AL118" s="12"/>
      <c r="AM118" s="12"/>
      <c r="AN118" s="66">
        <f t="shared" si="22"/>
        <v>0</v>
      </c>
      <c r="AO118" s="12"/>
      <c r="AP118" s="12"/>
      <c r="AQ118" s="66">
        <f t="shared" si="23"/>
        <v>0</v>
      </c>
      <c r="AR118" s="12"/>
      <c r="AS118" s="12"/>
      <c r="AT118" s="66">
        <f t="shared" si="24"/>
        <v>0</v>
      </c>
      <c r="AU118" s="12"/>
      <c r="AV118" s="12"/>
      <c r="AW118" s="66">
        <f t="shared" si="25"/>
        <v>0</v>
      </c>
      <c r="AX118" s="12"/>
      <c r="AY118" s="12"/>
      <c r="AZ118" s="66">
        <f t="shared" si="26"/>
        <v>0</v>
      </c>
      <c r="BA118" s="12"/>
      <c r="BB118" s="12"/>
      <c r="BC118" s="66">
        <f t="shared" si="27"/>
        <v>0</v>
      </c>
      <c r="BD118" s="12"/>
      <c r="BE118" s="12"/>
      <c r="BF118" s="66">
        <f t="shared" si="28"/>
        <v>0</v>
      </c>
      <c r="BG118" s="12"/>
      <c r="BH118" s="12"/>
      <c r="BI118" s="66">
        <f t="shared" si="29"/>
        <v>0</v>
      </c>
      <c r="BJ118" s="23"/>
    </row>
    <row r="119" spans="23:62" x14ac:dyDescent="0.3">
      <c r="W119" s="22"/>
      <c r="X119" s="559"/>
      <c r="Y119" s="211">
        <f t="shared" si="17"/>
        <v>43177</v>
      </c>
      <c r="Z119" s="12"/>
      <c r="AA119" s="12"/>
      <c r="AB119" s="66">
        <f t="shared" si="18"/>
        <v>0</v>
      </c>
      <c r="AC119" s="12"/>
      <c r="AD119" s="12"/>
      <c r="AE119" s="66">
        <f t="shared" si="19"/>
        <v>0</v>
      </c>
      <c r="AF119" s="12"/>
      <c r="AG119" s="12"/>
      <c r="AH119" s="66">
        <f t="shared" si="20"/>
        <v>0</v>
      </c>
      <c r="AI119" s="12"/>
      <c r="AJ119" s="12"/>
      <c r="AK119" s="66">
        <f t="shared" si="21"/>
        <v>0</v>
      </c>
      <c r="AL119" s="12"/>
      <c r="AM119" s="12"/>
      <c r="AN119" s="66">
        <f t="shared" si="22"/>
        <v>0</v>
      </c>
      <c r="AO119" s="12"/>
      <c r="AP119" s="12"/>
      <c r="AQ119" s="66">
        <f t="shared" si="23"/>
        <v>0</v>
      </c>
      <c r="AR119" s="12"/>
      <c r="AS119" s="12"/>
      <c r="AT119" s="66">
        <f t="shared" si="24"/>
        <v>0</v>
      </c>
      <c r="AU119" s="12"/>
      <c r="AV119" s="12"/>
      <c r="AW119" s="66">
        <f t="shared" si="25"/>
        <v>0</v>
      </c>
      <c r="AX119" s="12"/>
      <c r="AY119" s="12"/>
      <c r="AZ119" s="66">
        <f t="shared" si="26"/>
        <v>0</v>
      </c>
      <c r="BA119" s="12"/>
      <c r="BB119" s="12"/>
      <c r="BC119" s="66">
        <f t="shared" si="27"/>
        <v>0</v>
      </c>
      <c r="BD119" s="12"/>
      <c r="BE119" s="12"/>
      <c r="BF119" s="66">
        <f t="shared" si="28"/>
        <v>0</v>
      </c>
      <c r="BG119" s="12"/>
      <c r="BH119" s="12"/>
      <c r="BI119" s="66">
        <f t="shared" si="29"/>
        <v>0</v>
      </c>
      <c r="BJ119" s="23"/>
    </row>
    <row r="120" spans="23:62" x14ac:dyDescent="0.3">
      <c r="W120" s="22"/>
      <c r="X120" s="559"/>
      <c r="Y120" s="211">
        <f t="shared" si="17"/>
        <v>43208</v>
      </c>
      <c r="Z120" s="12"/>
      <c r="AA120" s="12"/>
      <c r="AB120" s="66">
        <f t="shared" si="18"/>
        <v>0</v>
      </c>
      <c r="AC120" s="12"/>
      <c r="AD120" s="12"/>
      <c r="AE120" s="66">
        <f t="shared" si="19"/>
        <v>0</v>
      </c>
      <c r="AF120" s="12"/>
      <c r="AG120" s="12"/>
      <c r="AH120" s="66">
        <f t="shared" si="20"/>
        <v>0</v>
      </c>
      <c r="AI120" s="12"/>
      <c r="AJ120" s="12"/>
      <c r="AK120" s="66">
        <f t="shared" si="21"/>
        <v>0</v>
      </c>
      <c r="AL120" s="12"/>
      <c r="AM120" s="12"/>
      <c r="AN120" s="66">
        <f t="shared" si="22"/>
        <v>0</v>
      </c>
      <c r="AO120" s="12"/>
      <c r="AP120" s="12"/>
      <c r="AQ120" s="66">
        <f t="shared" si="23"/>
        <v>0</v>
      </c>
      <c r="AR120" s="12"/>
      <c r="AS120" s="12"/>
      <c r="AT120" s="66">
        <f t="shared" si="24"/>
        <v>0</v>
      </c>
      <c r="AU120" s="12"/>
      <c r="AV120" s="12"/>
      <c r="AW120" s="66">
        <f t="shared" si="25"/>
        <v>0</v>
      </c>
      <c r="AX120" s="12"/>
      <c r="AY120" s="12"/>
      <c r="AZ120" s="66">
        <f t="shared" si="26"/>
        <v>0</v>
      </c>
      <c r="BA120" s="12"/>
      <c r="BB120" s="12"/>
      <c r="BC120" s="66">
        <f t="shared" si="27"/>
        <v>0</v>
      </c>
      <c r="BD120" s="12"/>
      <c r="BE120" s="12"/>
      <c r="BF120" s="66">
        <f t="shared" si="28"/>
        <v>0</v>
      </c>
      <c r="BG120" s="12"/>
      <c r="BH120" s="12"/>
      <c r="BI120" s="66">
        <f t="shared" si="29"/>
        <v>0</v>
      </c>
      <c r="BJ120" s="23"/>
    </row>
    <row r="121" spans="23:62" x14ac:dyDescent="0.3">
      <c r="W121" s="22"/>
      <c r="X121" s="559"/>
      <c r="Y121" s="211">
        <f t="shared" si="17"/>
        <v>43239</v>
      </c>
      <c r="Z121" s="12"/>
      <c r="AA121" s="12"/>
      <c r="AB121" s="66">
        <f t="shared" si="18"/>
        <v>0</v>
      </c>
      <c r="AC121" s="12"/>
      <c r="AD121" s="12"/>
      <c r="AE121" s="66">
        <f t="shared" si="19"/>
        <v>0</v>
      </c>
      <c r="AF121" s="12"/>
      <c r="AG121" s="12"/>
      <c r="AH121" s="66">
        <f t="shared" si="20"/>
        <v>0</v>
      </c>
      <c r="AI121" s="12"/>
      <c r="AJ121" s="12"/>
      <c r="AK121" s="66">
        <f t="shared" si="21"/>
        <v>0</v>
      </c>
      <c r="AL121" s="12"/>
      <c r="AM121" s="12"/>
      <c r="AN121" s="66">
        <f t="shared" si="22"/>
        <v>0</v>
      </c>
      <c r="AO121" s="12"/>
      <c r="AP121" s="12"/>
      <c r="AQ121" s="66">
        <f t="shared" si="23"/>
        <v>0</v>
      </c>
      <c r="AR121" s="12"/>
      <c r="AS121" s="12"/>
      <c r="AT121" s="66">
        <f t="shared" si="24"/>
        <v>0</v>
      </c>
      <c r="AU121" s="12"/>
      <c r="AV121" s="12"/>
      <c r="AW121" s="66">
        <f t="shared" si="25"/>
        <v>0</v>
      </c>
      <c r="AX121" s="12"/>
      <c r="AY121" s="12"/>
      <c r="AZ121" s="66">
        <f t="shared" si="26"/>
        <v>0</v>
      </c>
      <c r="BA121" s="12"/>
      <c r="BB121" s="12"/>
      <c r="BC121" s="66">
        <f t="shared" si="27"/>
        <v>0</v>
      </c>
      <c r="BD121" s="12"/>
      <c r="BE121" s="12"/>
      <c r="BF121" s="66">
        <f t="shared" si="28"/>
        <v>0</v>
      </c>
      <c r="BG121" s="12"/>
      <c r="BH121" s="12"/>
      <c r="BI121" s="66">
        <f t="shared" si="29"/>
        <v>0</v>
      </c>
      <c r="BJ121" s="23"/>
    </row>
    <row r="122" spans="23:62" x14ac:dyDescent="0.3">
      <c r="W122" s="22"/>
      <c r="X122" s="559"/>
      <c r="Y122" s="211">
        <f t="shared" si="17"/>
        <v>43270</v>
      </c>
      <c r="Z122" s="12"/>
      <c r="AA122" s="12"/>
      <c r="AB122" s="66">
        <f t="shared" si="18"/>
        <v>0</v>
      </c>
      <c r="AC122" s="12"/>
      <c r="AD122" s="12"/>
      <c r="AE122" s="66">
        <f t="shared" si="19"/>
        <v>0</v>
      </c>
      <c r="AF122" s="12"/>
      <c r="AG122" s="12"/>
      <c r="AH122" s="66">
        <f t="shared" si="20"/>
        <v>0</v>
      </c>
      <c r="AI122" s="12"/>
      <c r="AJ122" s="12"/>
      <c r="AK122" s="66">
        <f t="shared" si="21"/>
        <v>0</v>
      </c>
      <c r="AL122" s="12"/>
      <c r="AM122" s="12"/>
      <c r="AN122" s="66">
        <f t="shared" si="22"/>
        <v>0</v>
      </c>
      <c r="AO122" s="12"/>
      <c r="AP122" s="12"/>
      <c r="AQ122" s="66">
        <f t="shared" si="23"/>
        <v>0</v>
      </c>
      <c r="AR122" s="12"/>
      <c r="AS122" s="12"/>
      <c r="AT122" s="66">
        <f t="shared" si="24"/>
        <v>0</v>
      </c>
      <c r="AU122" s="12"/>
      <c r="AV122" s="12"/>
      <c r="AW122" s="66">
        <f t="shared" si="25"/>
        <v>0</v>
      </c>
      <c r="AX122" s="12"/>
      <c r="AY122" s="12"/>
      <c r="AZ122" s="66">
        <f t="shared" si="26"/>
        <v>0</v>
      </c>
      <c r="BA122" s="12"/>
      <c r="BB122" s="12"/>
      <c r="BC122" s="66">
        <f t="shared" si="27"/>
        <v>0</v>
      </c>
      <c r="BD122" s="12"/>
      <c r="BE122" s="12"/>
      <c r="BF122" s="66">
        <f t="shared" si="28"/>
        <v>0</v>
      </c>
      <c r="BG122" s="12"/>
      <c r="BH122" s="12"/>
      <c r="BI122" s="66">
        <f t="shared" si="29"/>
        <v>0</v>
      </c>
      <c r="BJ122" s="23"/>
    </row>
    <row r="123" spans="23:62" x14ac:dyDescent="0.3">
      <c r="W123" s="22"/>
      <c r="X123" s="559"/>
      <c r="Y123" s="211">
        <f t="shared" si="17"/>
        <v>43301</v>
      </c>
      <c r="Z123" s="12"/>
      <c r="AA123" s="12"/>
      <c r="AB123" s="66">
        <f t="shared" si="18"/>
        <v>0</v>
      </c>
      <c r="AC123" s="12"/>
      <c r="AD123" s="12"/>
      <c r="AE123" s="66">
        <f t="shared" si="19"/>
        <v>0</v>
      </c>
      <c r="AF123" s="12"/>
      <c r="AG123" s="12"/>
      <c r="AH123" s="66">
        <f t="shared" si="20"/>
        <v>0</v>
      </c>
      <c r="AI123" s="12"/>
      <c r="AJ123" s="12"/>
      <c r="AK123" s="66">
        <f t="shared" si="21"/>
        <v>0</v>
      </c>
      <c r="AL123" s="12"/>
      <c r="AM123" s="12"/>
      <c r="AN123" s="66">
        <f t="shared" si="22"/>
        <v>0</v>
      </c>
      <c r="AO123" s="12"/>
      <c r="AP123" s="12"/>
      <c r="AQ123" s="66">
        <f t="shared" si="23"/>
        <v>0</v>
      </c>
      <c r="AR123" s="12"/>
      <c r="AS123" s="12"/>
      <c r="AT123" s="66">
        <f t="shared" si="24"/>
        <v>0</v>
      </c>
      <c r="AU123" s="12"/>
      <c r="AV123" s="12"/>
      <c r="AW123" s="66">
        <f t="shared" si="25"/>
        <v>0</v>
      </c>
      <c r="AX123" s="12"/>
      <c r="AY123" s="12"/>
      <c r="AZ123" s="66">
        <f t="shared" si="26"/>
        <v>0</v>
      </c>
      <c r="BA123" s="12"/>
      <c r="BB123" s="12"/>
      <c r="BC123" s="66">
        <f t="shared" si="27"/>
        <v>0</v>
      </c>
      <c r="BD123" s="12"/>
      <c r="BE123" s="12"/>
      <c r="BF123" s="66">
        <f t="shared" si="28"/>
        <v>0</v>
      </c>
      <c r="BG123" s="12"/>
      <c r="BH123" s="12"/>
      <c r="BI123" s="66">
        <f t="shared" si="29"/>
        <v>0</v>
      </c>
      <c r="BJ123" s="23"/>
    </row>
    <row r="124" spans="23:62" x14ac:dyDescent="0.3">
      <c r="W124" s="22"/>
      <c r="X124" s="559"/>
      <c r="Y124" s="211">
        <f t="shared" si="17"/>
        <v>43332</v>
      </c>
      <c r="Z124" s="12"/>
      <c r="AA124" s="12"/>
      <c r="AB124" s="66">
        <f t="shared" si="18"/>
        <v>0</v>
      </c>
      <c r="AC124" s="12"/>
      <c r="AD124" s="12"/>
      <c r="AE124" s="66">
        <f t="shared" si="19"/>
        <v>0</v>
      </c>
      <c r="AF124" s="12"/>
      <c r="AG124" s="12"/>
      <c r="AH124" s="66">
        <f t="shared" si="20"/>
        <v>0</v>
      </c>
      <c r="AI124" s="12"/>
      <c r="AJ124" s="12"/>
      <c r="AK124" s="66">
        <f t="shared" si="21"/>
        <v>0</v>
      </c>
      <c r="AL124" s="12"/>
      <c r="AM124" s="12"/>
      <c r="AN124" s="66">
        <f t="shared" si="22"/>
        <v>0</v>
      </c>
      <c r="AO124" s="12"/>
      <c r="AP124" s="12"/>
      <c r="AQ124" s="66">
        <f t="shared" si="23"/>
        <v>0</v>
      </c>
      <c r="AR124" s="12"/>
      <c r="AS124" s="12"/>
      <c r="AT124" s="66">
        <f t="shared" si="24"/>
        <v>0</v>
      </c>
      <c r="AU124" s="12"/>
      <c r="AV124" s="12"/>
      <c r="AW124" s="66">
        <f t="shared" si="25"/>
        <v>0</v>
      </c>
      <c r="AX124" s="12"/>
      <c r="AY124" s="12"/>
      <c r="AZ124" s="66">
        <f t="shared" si="26"/>
        <v>0</v>
      </c>
      <c r="BA124" s="12"/>
      <c r="BB124" s="12"/>
      <c r="BC124" s="66">
        <f t="shared" si="27"/>
        <v>0</v>
      </c>
      <c r="BD124" s="12"/>
      <c r="BE124" s="12"/>
      <c r="BF124" s="66">
        <f t="shared" si="28"/>
        <v>0</v>
      </c>
      <c r="BG124" s="12"/>
      <c r="BH124" s="12"/>
      <c r="BI124" s="66">
        <f t="shared" si="29"/>
        <v>0</v>
      </c>
      <c r="BJ124" s="23"/>
    </row>
    <row r="125" spans="23:62" x14ac:dyDescent="0.3">
      <c r="W125" s="22"/>
      <c r="X125" s="559"/>
      <c r="Y125" s="211">
        <f t="shared" si="17"/>
        <v>43363</v>
      </c>
      <c r="Z125" s="12"/>
      <c r="AA125" s="12"/>
      <c r="AB125" s="66">
        <f t="shared" si="18"/>
        <v>0</v>
      </c>
      <c r="AC125" s="12"/>
      <c r="AD125" s="12"/>
      <c r="AE125" s="66">
        <f t="shared" si="19"/>
        <v>0</v>
      </c>
      <c r="AF125" s="12"/>
      <c r="AG125" s="12"/>
      <c r="AH125" s="66">
        <f t="shared" si="20"/>
        <v>0</v>
      </c>
      <c r="AI125" s="12"/>
      <c r="AJ125" s="12"/>
      <c r="AK125" s="66">
        <f t="shared" si="21"/>
        <v>0</v>
      </c>
      <c r="AL125" s="12"/>
      <c r="AM125" s="12"/>
      <c r="AN125" s="66">
        <f t="shared" si="22"/>
        <v>0</v>
      </c>
      <c r="AO125" s="12"/>
      <c r="AP125" s="12"/>
      <c r="AQ125" s="66">
        <f t="shared" si="23"/>
        <v>0</v>
      </c>
      <c r="AR125" s="12"/>
      <c r="AS125" s="12"/>
      <c r="AT125" s="66">
        <f t="shared" si="24"/>
        <v>0</v>
      </c>
      <c r="AU125" s="12"/>
      <c r="AV125" s="12"/>
      <c r="AW125" s="66">
        <f t="shared" si="25"/>
        <v>0</v>
      </c>
      <c r="AX125" s="12"/>
      <c r="AY125" s="12"/>
      <c r="AZ125" s="66">
        <f t="shared" si="26"/>
        <v>0</v>
      </c>
      <c r="BA125" s="12"/>
      <c r="BB125" s="12"/>
      <c r="BC125" s="66">
        <f t="shared" si="27"/>
        <v>0</v>
      </c>
      <c r="BD125" s="12"/>
      <c r="BE125" s="12"/>
      <c r="BF125" s="66">
        <f t="shared" si="28"/>
        <v>0</v>
      </c>
      <c r="BG125" s="12"/>
      <c r="BH125" s="12"/>
      <c r="BI125" s="66">
        <f t="shared" si="29"/>
        <v>0</v>
      </c>
      <c r="BJ125" s="23"/>
    </row>
    <row r="126" spans="23:62" x14ac:dyDescent="0.3">
      <c r="W126" s="22"/>
      <c r="X126" s="559"/>
      <c r="Y126" s="211">
        <f t="shared" si="17"/>
        <v>43394</v>
      </c>
      <c r="Z126" s="12"/>
      <c r="AA126" s="12"/>
      <c r="AB126" s="66">
        <f t="shared" si="18"/>
        <v>0</v>
      </c>
      <c r="AC126" s="12"/>
      <c r="AD126" s="12"/>
      <c r="AE126" s="66">
        <f t="shared" si="19"/>
        <v>0</v>
      </c>
      <c r="AF126" s="12"/>
      <c r="AG126" s="12"/>
      <c r="AH126" s="66">
        <f t="shared" si="20"/>
        <v>0</v>
      </c>
      <c r="AI126" s="12"/>
      <c r="AJ126" s="12"/>
      <c r="AK126" s="66">
        <f t="shared" si="21"/>
        <v>0</v>
      </c>
      <c r="AL126" s="12"/>
      <c r="AM126" s="12"/>
      <c r="AN126" s="66">
        <f t="shared" si="22"/>
        <v>0</v>
      </c>
      <c r="AO126" s="12"/>
      <c r="AP126" s="12"/>
      <c r="AQ126" s="66">
        <f t="shared" si="23"/>
        <v>0</v>
      </c>
      <c r="AR126" s="12"/>
      <c r="AS126" s="12"/>
      <c r="AT126" s="66">
        <f t="shared" si="24"/>
        <v>0</v>
      </c>
      <c r="AU126" s="12"/>
      <c r="AV126" s="12"/>
      <c r="AW126" s="66">
        <f t="shared" si="25"/>
        <v>0</v>
      </c>
      <c r="AX126" s="12"/>
      <c r="AY126" s="12"/>
      <c r="AZ126" s="66">
        <f t="shared" si="26"/>
        <v>0</v>
      </c>
      <c r="BA126" s="12"/>
      <c r="BB126" s="12"/>
      <c r="BC126" s="66">
        <f t="shared" si="27"/>
        <v>0</v>
      </c>
      <c r="BD126" s="12"/>
      <c r="BE126" s="12"/>
      <c r="BF126" s="66">
        <f t="shared" si="28"/>
        <v>0</v>
      </c>
      <c r="BG126" s="12"/>
      <c r="BH126" s="12"/>
      <c r="BI126" s="66">
        <f t="shared" si="29"/>
        <v>0</v>
      </c>
      <c r="BJ126" s="23"/>
    </row>
    <row r="127" spans="23:62" x14ac:dyDescent="0.3">
      <c r="W127" s="22"/>
      <c r="X127" s="559"/>
      <c r="Y127" s="211">
        <f t="shared" si="17"/>
        <v>43425</v>
      </c>
      <c r="Z127" s="12"/>
      <c r="AA127" s="12"/>
      <c r="AB127" s="66">
        <f t="shared" si="18"/>
        <v>0</v>
      </c>
      <c r="AC127" s="12"/>
      <c r="AD127" s="12"/>
      <c r="AE127" s="66">
        <f t="shared" si="19"/>
        <v>0</v>
      </c>
      <c r="AF127" s="12"/>
      <c r="AG127" s="12"/>
      <c r="AH127" s="66">
        <f t="shared" si="20"/>
        <v>0</v>
      </c>
      <c r="AI127" s="12"/>
      <c r="AJ127" s="12"/>
      <c r="AK127" s="66">
        <f t="shared" si="21"/>
        <v>0</v>
      </c>
      <c r="AL127" s="12"/>
      <c r="AM127" s="12"/>
      <c r="AN127" s="66">
        <f t="shared" si="22"/>
        <v>0</v>
      </c>
      <c r="AO127" s="12"/>
      <c r="AP127" s="12"/>
      <c r="AQ127" s="66">
        <f t="shared" si="23"/>
        <v>0</v>
      </c>
      <c r="AR127" s="12"/>
      <c r="AS127" s="12"/>
      <c r="AT127" s="66">
        <f t="shared" si="24"/>
        <v>0</v>
      </c>
      <c r="AU127" s="12"/>
      <c r="AV127" s="12"/>
      <c r="AW127" s="66">
        <f t="shared" si="25"/>
        <v>0</v>
      </c>
      <c r="AX127" s="12"/>
      <c r="AY127" s="12"/>
      <c r="AZ127" s="66">
        <f t="shared" si="26"/>
        <v>0</v>
      </c>
      <c r="BA127" s="12"/>
      <c r="BB127" s="12"/>
      <c r="BC127" s="66">
        <f t="shared" si="27"/>
        <v>0</v>
      </c>
      <c r="BD127" s="12"/>
      <c r="BE127" s="12"/>
      <c r="BF127" s="66">
        <f t="shared" si="28"/>
        <v>0</v>
      </c>
      <c r="BG127" s="12"/>
      <c r="BH127" s="12"/>
      <c r="BI127" s="66">
        <f t="shared" si="29"/>
        <v>0</v>
      </c>
      <c r="BJ127" s="23"/>
    </row>
    <row r="128" spans="23:62" x14ac:dyDescent="0.3">
      <c r="W128" s="22"/>
      <c r="X128" s="559"/>
      <c r="Y128" s="211">
        <f t="shared" si="17"/>
        <v>43456</v>
      </c>
      <c r="Z128" s="12"/>
      <c r="AA128" s="12"/>
      <c r="AB128" s="66">
        <f t="shared" si="18"/>
        <v>0</v>
      </c>
      <c r="AC128" s="12"/>
      <c r="AD128" s="12"/>
      <c r="AE128" s="66">
        <f t="shared" si="19"/>
        <v>0</v>
      </c>
      <c r="AF128" s="12"/>
      <c r="AG128" s="12"/>
      <c r="AH128" s="66">
        <f t="shared" si="20"/>
        <v>0</v>
      </c>
      <c r="AI128" s="12"/>
      <c r="AJ128" s="12"/>
      <c r="AK128" s="66">
        <f t="shared" si="21"/>
        <v>0</v>
      </c>
      <c r="AL128" s="12"/>
      <c r="AM128" s="12"/>
      <c r="AN128" s="66">
        <f t="shared" si="22"/>
        <v>0</v>
      </c>
      <c r="AO128" s="12"/>
      <c r="AP128" s="12"/>
      <c r="AQ128" s="66">
        <f t="shared" si="23"/>
        <v>0</v>
      </c>
      <c r="AR128" s="12"/>
      <c r="AS128" s="12"/>
      <c r="AT128" s="66">
        <f t="shared" si="24"/>
        <v>0</v>
      </c>
      <c r="AU128" s="12"/>
      <c r="AV128" s="12"/>
      <c r="AW128" s="66">
        <f t="shared" si="25"/>
        <v>0</v>
      </c>
      <c r="AX128" s="12"/>
      <c r="AY128" s="12"/>
      <c r="AZ128" s="66">
        <f t="shared" si="26"/>
        <v>0</v>
      </c>
      <c r="BA128" s="12"/>
      <c r="BB128" s="12"/>
      <c r="BC128" s="66">
        <f t="shared" si="27"/>
        <v>0</v>
      </c>
      <c r="BD128" s="12"/>
      <c r="BE128" s="12"/>
      <c r="BF128" s="66">
        <f t="shared" si="28"/>
        <v>0</v>
      </c>
      <c r="BG128" s="12"/>
      <c r="BH128" s="12"/>
      <c r="BI128" s="66">
        <f t="shared" si="29"/>
        <v>0</v>
      </c>
      <c r="BJ128" s="23"/>
    </row>
    <row r="129" spans="23:62" x14ac:dyDescent="0.3">
      <c r="W129" s="22"/>
      <c r="X129" s="559"/>
      <c r="Y129" s="211">
        <f t="shared" si="17"/>
        <v>43487</v>
      </c>
      <c r="Z129" s="12"/>
      <c r="AA129" s="12"/>
      <c r="AB129" s="66">
        <f t="shared" si="18"/>
        <v>0</v>
      </c>
      <c r="AC129" s="12"/>
      <c r="AD129" s="12"/>
      <c r="AE129" s="66">
        <f t="shared" si="19"/>
        <v>0</v>
      </c>
      <c r="AF129" s="12"/>
      <c r="AG129" s="12"/>
      <c r="AH129" s="66">
        <f t="shared" si="20"/>
        <v>0</v>
      </c>
      <c r="AI129" s="12"/>
      <c r="AJ129" s="12"/>
      <c r="AK129" s="66">
        <f t="shared" si="21"/>
        <v>0</v>
      </c>
      <c r="AL129" s="12"/>
      <c r="AM129" s="12"/>
      <c r="AN129" s="66">
        <f t="shared" si="22"/>
        <v>0</v>
      </c>
      <c r="AO129" s="12"/>
      <c r="AP129" s="12"/>
      <c r="AQ129" s="66">
        <f t="shared" si="23"/>
        <v>0</v>
      </c>
      <c r="AR129" s="12"/>
      <c r="AS129" s="12"/>
      <c r="AT129" s="66">
        <f t="shared" si="24"/>
        <v>0</v>
      </c>
      <c r="AU129" s="12"/>
      <c r="AV129" s="12"/>
      <c r="AW129" s="66">
        <f t="shared" si="25"/>
        <v>0</v>
      </c>
      <c r="AX129" s="12"/>
      <c r="AY129" s="12"/>
      <c r="AZ129" s="66">
        <f t="shared" si="26"/>
        <v>0</v>
      </c>
      <c r="BA129" s="12"/>
      <c r="BB129" s="12"/>
      <c r="BC129" s="66">
        <f t="shared" si="27"/>
        <v>0</v>
      </c>
      <c r="BD129" s="12"/>
      <c r="BE129" s="12"/>
      <c r="BF129" s="66">
        <f t="shared" si="28"/>
        <v>0</v>
      </c>
      <c r="BG129" s="12"/>
      <c r="BH129" s="12"/>
      <c r="BI129" s="66">
        <f t="shared" si="29"/>
        <v>0</v>
      </c>
      <c r="BJ129" s="23"/>
    </row>
    <row r="130" spans="23:62" x14ac:dyDescent="0.3">
      <c r="W130" s="22"/>
      <c r="X130" s="559"/>
      <c r="Y130" s="211">
        <f t="shared" si="17"/>
        <v>43518</v>
      </c>
      <c r="Z130" s="12"/>
      <c r="AA130" s="12"/>
      <c r="AB130" s="66">
        <f t="shared" si="18"/>
        <v>0</v>
      </c>
      <c r="AC130" s="12"/>
      <c r="AD130" s="12"/>
      <c r="AE130" s="66">
        <f t="shared" si="19"/>
        <v>0</v>
      </c>
      <c r="AF130" s="12"/>
      <c r="AG130" s="12"/>
      <c r="AH130" s="66">
        <f t="shared" si="20"/>
        <v>0</v>
      </c>
      <c r="AI130" s="12"/>
      <c r="AJ130" s="12"/>
      <c r="AK130" s="66">
        <f t="shared" si="21"/>
        <v>0</v>
      </c>
      <c r="AL130" s="12"/>
      <c r="AM130" s="12"/>
      <c r="AN130" s="66">
        <f t="shared" si="22"/>
        <v>0</v>
      </c>
      <c r="AO130" s="12"/>
      <c r="AP130" s="12"/>
      <c r="AQ130" s="66">
        <f t="shared" si="23"/>
        <v>0</v>
      </c>
      <c r="AR130" s="12"/>
      <c r="AS130" s="12"/>
      <c r="AT130" s="66">
        <f t="shared" si="24"/>
        <v>0</v>
      </c>
      <c r="AU130" s="12"/>
      <c r="AV130" s="12"/>
      <c r="AW130" s="66">
        <f t="shared" si="25"/>
        <v>0</v>
      </c>
      <c r="AX130" s="12"/>
      <c r="AY130" s="12"/>
      <c r="AZ130" s="66">
        <f t="shared" si="26"/>
        <v>0</v>
      </c>
      <c r="BA130" s="12"/>
      <c r="BB130" s="12"/>
      <c r="BC130" s="66">
        <f t="shared" si="27"/>
        <v>0</v>
      </c>
      <c r="BD130" s="12"/>
      <c r="BE130" s="12"/>
      <c r="BF130" s="66">
        <f t="shared" si="28"/>
        <v>0</v>
      </c>
      <c r="BG130" s="12"/>
      <c r="BH130" s="12"/>
      <c r="BI130" s="66">
        <f t="shared" si="29"/>
        <v>0</v>
      </c>
      <c r="BJ130" s="23"/>
    </row>
    <row r="131" spans="23:62" x14ac:dyDescent="0.3">
      <c r="W131" s="22"/>
      <c r="X131" s="559"/>
      <c r="Y131" s="211">
        <f t="shared" si="17"/>
        <v>43549</v>
      </c>
      <c r="Z131" s="12"/>
      <c r="AA131" s="12"/>
      <c r="AB131" s="66">
        <f t="shared" si="18"/>
        <v>0</v>
      </c>
      <c r="AC131" s="12"/>
      <c r="AD131" s="12"/>
      <c r="AE131" s="66">
        <f t="shared" si="19"/>
        <v>0</v>
      </c>
      <c r="AF131" s="12"/>
      <c r="AG131" s="12"/>
      <c r="AH131" s="66">
        <f t="shared" si="20"/>
        <v>0</v>
      </c>
      <c r="AI131" s="12"/>
      <c r="AJ131" s="12"/>
      <c r="AK131" s="66">
        <f t="shared" si="21"/>
        <v>0</v>
      </c>
      <c r="AL131" s="12"/>
      <c r="AM131" s="12"/>
      <c r="AN131" s="66">
        <f t="shared" si="22"/>
        <v>0</v>
      </c>
      <c r="AO131" s="12"/>
      <c r="AP131" s="12"/>
      <c r="AQ131" s="66">
        <f t="shared" si="23"/>
        <v>0</v>
      </c>
      <c r="AR131" s="12"/>
      <c r="AS131" s="12"/>
      <c r="AT131" s="66">
        <f t="shared" si="24"/>
        <v>0</v>
      </c>
      <c r="AU131" s="12"/>
      <c r="AV131" s="12"/>
      <c r="AW131" s="66">
        <f t="shared" si="25"/>
        <v>0</v>
      </c>
      <c r="AX131" s="12"/>
      <c r="AY131" s="12"/>
      <c r="AZ131" s="66">
        <f t="shared" si="26"/>
        <v>0</v>
      </c>
      <c r="BA131" s="12"/>
      <c r="BB131" s="12"/>
      <c r="BC131" s="66">
        <f t="shared" si="27"/>
        <v>0</v>
      </c>
      <c r="BD131" s="12"/>
      <c r="BE131" s="12"/>
      <c r="BF131" s="66">
        <f t="shared" si="28"/>
        <v>0</v>
      </c>
      <c r="BG131" s="12"/>
      <c r="BH131" s="12"/>
      <c r="BI131" s="66">
        <f t="shared" si="29"/>
        <v>0</v>
      </c>
      <c r="BJ131" s="23"/>
    </row>
    <row r="132" spans="23:62" x14ac:dyDescent="0.3">
      <c r="W132" s="22"/>
      <c r="X132" s="559"/>
      <c r="Y132" s="211">
        <f t="shared" si="17"/>
        <v>43580</v>
      </c>
      <c r="Z132" s="12"/>
      <c r="AA132" s="12"/>
      <c r="AB132" s="66">
        <f t="shared" si="18"/>
        <v>0</v>
      </c>
      <c r="AC132" s="12"/>
      <c r="AD132" s="12"/>
      <c r="AE132" s="66">
        <f t="shared" si="19"/>
        <v>0</v>
      </c>
      <c r="AF132" s="12"/>
      <c r="AG132" s="12"/>
      <c r="AH132" s="66">
        <f t="shared" si="20"/>
        <v>0</v>
      </c>
      <c r="AI132" s="12"/>
      <c r="AJ132" s="12"/>
      <c r="AK132" s="66">
        <f t="shared" si="21"/>
        <v>0</v>
      </c>
      <c r="AL132" s="12"/>
      <c r="AM132" s="12"/>
      <c r="AN132" s="66">
        <f t="shared" si="22"/>
        <v>0</v>
      </c>
      <c r="AO132" s="12"/>
      <c r="AP132" s="12"/>
      <c r="AQ132" s="66">
        <f t="shared" si="23"/>
        <v>0</v>
      </c>
      <c r="AR132" s="12"/>
      <c r="AS132" s="12"/>
      <c r="AT132" s="66">
        <f t="shared" si="24"/>
        <v>0</v>
      </c>
      <c r="AU132" s="12"/>
      <c r="AV132" s="12"/>
      <c r="AW132" s="66">
        <f t="shared" si="25"/>
        <v>0</v>
      </c>
      <c r="AX132" s="12"/>
      <c r="AY132" s="12"/>
      <c r="AZ132" s="66">
        <f t="shared" si="26"/>
        <v>0</v>
      </c>
      <c r="BA132" s="12"/>
      <c r="BB132" s="12"/>
      <c r="BC132" s="66">
        <f t="shared" si="27"/>
        <v>0</v>
      </c>
      <c r="BD132" s="12"/>
      <c r="BE132" s="12"/>
      <c r="BF132" s="66">
        <f t="shared" si="28"/>
        <v>0</v>
      </c>
      <c r="BG132" s="12"/>
      <c r="BH132" s="12"/>
      <c r="BI132" s="66">
        <f t="shared" si="29"/>
        <v>0</v>
      </c>
      <c r="BJ132" s="23"/>
    </row>
    <row r="133" spans="23:62" x14ac:dyDescent="0.3">
      <c r="W133" s="22"/>
      <c r="X133" s="559"/>
      <c r="Y133" s="211">
        <f t="shared" si="17"/>
        <v>43611</v>
      </c>
      <c r="Z133" s="12"/>
      <c r="AA133" s="12"/>
      <c r="AB133" s="66">
        <f t="shared" si="18"/>
        <v>0</v>
      </c>
      <c r="AC133" s="12"/>
      <c r="AD133" s="12"/>
      <c r="AE133" s="66">
        <f t="shared" si="19"/>
        <v>0</v>
      </c>
      <c r="AF133" s="12"/>
      <c r="AG133" s="12"/>
      <c r="AH133" s="66">
        <f t="shared" si="20"/>
        <v>0</v>
      </c>
      <c r="AI133" s="12"/>
      <c r="AJ133" s="12"/>
      <c r="AK133" s="66">
        <f t="shared" si="21"/>
        <v>0</v>
      </c>
      <c r="AL133" s="12"/>
      <c r="AM133" s="12"/>
      <c r="AN133" s="66">
        <f t="shared" si="22"/>
        <v>0</v>
      </c>
      <c r="AO133" s="12"/>
      <c r="AP133" s="12"/>
      <c r="AQ133" s="66">
        <f t="shared" si="23"/>
        <v>0</v>
      </c>
      <c r="AR133" s="12"/>
      <c r="AS133" s="12"/>
      <c r="AT133" s="66">
        <f t="shared" si="24"/>
        <v>0</v>
      </c>
      <c r="AU133" s="12"/>
      <c r="AV133" s="12"/>
      <c r="AW133" s="66">
        <f t="shared" si="25"/>
        <v>0</v>
      </c>
      <c r="AX133" s="12"/>
      <c r="AY133" s="12"/>
      <c r="AZ133" s="66">
        <f t="shared" si="26"/>
        <v>0</v>
      </c>
      <c r="BA133" s="12"/>
      <c r="BB133" s="12"/>
      <c r="BC133" s="66">
        <f t="shared" si="27"/>
        <v>0</v>
      </c>
      <c r="BD133" s="12"/>
      <c r="BE133" s="12"/>
      <c r="BF133" s="66">
        <f t="shared" si="28"/>
        <v>0</v>
      </c>
      <c r="BG133" s="12"/>
      <c r="BH133" s="12"/>
      <c r="BI133" s="66">
        <f t="shared" si="29"/>
        <v>0</v>
      </c>
      <c r="BJ133" s="23"/>
    </row>
    <row r="134" spans="23:62" x14ac:dyDescent="0.3">
      <c r="W134" s="22"/>
      <c r="X134" s="559"/>
      <c r="Y134" s="211">
        <f t="shared" si="17"/>
        <v>43642</v>
      </c>
      <c r="Z134" s="12"/>
      <c r="AA134" s="12"/>
      <c r="AB134" s="66">
        <f t="shared" si="18"/>
        <v>0</v>
      </c>
      <c r="AC134" s="12"/>
      <c r="AD134" s="12"/>
      <c r="AE134" s="66">
        <f t="shared" si="19"/>
        <v>0</v>
      </c>
      <c r="AF134" s="12"/>
      <c r="AG134" s="12"/>
      <c r="AH134" s="66">
        <f t="shared" si="20"/>
        <v>0</v>
      </c>
      <c r="AI134" s="12"/>
      <c r="AJ134" s="12"/>
      <c r="AK134" s="66">
        <f t="shared" si="21"/>
        <v>0</v>
      </c>
      <c r="AL134" s="12"/>
      <c r="AM134" s="12"/>
      <c r="AN134" s="66">
        <f t="shared" si="22"/>
        <v>0</v>
      </c>
      <c r="AO134" s="12"/>
      <c r="AP134" s="12"/>
      <c r="AQ134" s="66">
        <f t="shared" si="23"/>
        <v>0</v>
      </c>
      <c r="AR134" s="12"/>
      <c r="AS134" s="12"/>
      <c r="AT134" s="66">
        <f t="shared" si="24"/>
        <v>0</v>
      </c>
      <c r="AU134" s="12"/>
      <c r="AV134" s="12"/>
      <c r="AW134" s="66">
        <f t="shared" si="25"/>
        <v>0</v>
      </c>
      <c r="AX134" s="12"/>
      <c r="AY134" s="12"/>
      <c r="AZ134" s="66">
        <f t="shared" si="26"/>
        <v>0</v>
      </c>
      <c r="BA134" s="12"/>
      <c r="BB134" s="12"/>
      <c r="BC134" s="66">
        <f t="shared" si="27"/>
        <v>0</v>
      </c>
      <c r="BD134" s="12"/>
      <c r="BE134" s="12"/>
      <c r="BF134" s="66">
        <f t="shared" si="28"/>
        <v>0</v>
      </c>
      <c r="BG134" s="12"/>
      <c r="BH134" s="12"/>
      <c r="BI134" s="66">
        <f t="shared" si="29"/>
        <v>0</v>
      </c>
      <c r="BJ134" s="23"/>
    </row>
    <row r="135" spans="23:62" x14ac:dyDescent="0.3">
      <c r="W135" s="22"/>
      <c r="X135" s="559"/>
      <c r="Y135" s="211">
        <f t="shared" si="17"/>
        <v>43673</v>
      </c>
      <c r="Z135" s="12"/>
      <c r="AA135" s="12"/>
      <c r="AB135" s="66">
        <f t="shared" si="18"/>
        <v>0</v>
      </c>
      <c r="AC135" s="12"/>
      <c r="AD135" s="12"/>
      <c r="AE135" s="66">
        <f t="shared" si="19"/>
        <v>0</v>
      </c>
      <c r="AF135" s="12"/>
      <c r="AG135" s="12"/>
      <c r="AH135" s="66">
        <f t="shared" si="20"/>
        <v>0</v>
      </c>
      <c r="AI135" s="12"/>
      <c r="AJ135" s="12"/>
      <c r="AK135" s="66">
        <f t="shared" si="21"/>
        <v>0</v>
      </c>
      <c r="AL135" s="12"/>
      <c r="AM135" s="12"/>
      <c r="AN135" s="66">
        <f t="shared" si="22"/>
        <v>0</v>
      </c>
      <c r="AO135" s="12"/>
      <c r="AP135" s="12"/>
      <c r="AQ135" s="66">
        <f t="shared" si="23"/>
        <v>0</v>
      </c>
      <c r="AR135" s="12"/>
      <c r="AS135" s="12"/>
      <c r="AT135" s="66">
        <f t="shared" si="24"/>
        <v>0</v>
      </c>
      <c r="AU135" s="12"/>
      <c r="AV135" s="12"/>
      <c r="AW135" s="66">
        <f t="shared" si="25"/>
        <v>0</v>
      </c>
      <c r="AX135" s="12"/>
      <c r="AY135" s="12"/>
      <c r="AZ135" s="66">
        <f t="shared" si="26"/>
        <v>0</v>
      </c>
      <c r="BA135" s="12"/>
      <c r="BB135" s="12"/>
      <c r="BC135" s="66">
        <f t="shared" si="27"/>
        <v>0</v>
      </c>
      <c r="BD135" s="12"/>
      <c r="BE135" s="12"/>
      <c r="BF135" s="66">
        <f t="shared" si="28"/>
        <v>0</v>
      </c>
      <c r="BG135" s="12"/>
      <c r="BH135" s="12"/>
      <c r="BI135" s="66">
        <f t="shared" si="29"/>
        <v>0</v>
      </c>
      <c r="BJ135" s="23"/>
    </row>
    <row r="136" spans="23:62" x14ac:dyDescent="0.3">
      <c r="W136" s="22"/>
      <c r="X136" s="559"/>
      <c r="Y136" s="211">
        <f t="shared" si="17"/>
        <v>43704</v>
      </c>
      <c r="Z136" s="12"/>
      <c r="AA136" s="12"/>
      <c r="AB136" s="66">
        <f t="shared" si="18"/>
        <v>0</v>
      </c>
      <c r="AC136" s="12"/>
      <c r="AD136" s="12"/>
      <c r="AE136" s="66">
        <f t="shared" si="19"/>
        <v>0</v>
      </c>
      <c r="AF136" s="12"/>
      <c r="AG136" s="12"/>
      <c r="AH136" s="66">
        <f t="shared" si="20"/>
        <v>0</v>
      </c>
      <c r="AI136" s="12"/>
      <c r="AJ136" s="12"/>
      <c r="AK136" s="66">
        <f t="shared" si="21"/>
        <v>0</v>
      </c>
      <c r="AL136" s="12"/>
      <c r="AM136" s="12"/>
      <c r="AN136" s="66">
        <f t="shared" si="22"/>
        <v>0</v>
      </c>
      <c r="AO136" s="12"/>
      <c r="AP136" s="12"/>
      <c r="AQ136" s="66">
        <f t="shared" si="23"/>
        <v>0</v>
      </c>
      <c r="AR136" s="12"/>
      <c r="AS136" s="12"/>
      <c r="AT136" s="66">
        <f t="shared" si="24"/>
        <v>0</v>
      </c>
      <c r="AU136" s="12"/>
      <c r="AV136" s="12"/>
      <c r="AW136" s="66">
        <f t="shared" si="25"/>
        <v>0</v>
      </c>
      <c r="AX136" s="12"/>
      <c r="AY136" s="12"/>
      <c r="AZ136" s="66">
        <f t="shared" si="26"/>
        <v>0</v>
      </c>
      <c r="BA136" s="12"/>
      <c r="BB136" s="12"/>
      <c r="BC136" s="66">
        <f t="shared" si="27"/>
        <v>0</v>
      </c>
      <c r="BD136" s="12"/>
      <c r="BE136" s="12"/>
      <c r="BF136" s="66">
        <f t="shared" si="28"/>
        <v>0</v>
      </c>
      <c r="BG136" s="12"/>
      <c r="BH136" s="12"/>
      <c r="BI136" s="66">
        <f t="shared" si="29"/>
        <v>0</v>
      </c>
      <c r="BJ136" s="23"/>
    </row>
    <row r="137" spans="23:62" x14ac:dyDescent="0.3">
      <c r="W137" s="22"/>
      <c r="X137" s="559"/>
      <c r="Y137" s="211">
        <f t="shared" si="17"/>
        <v>43735</v>
      </c>
      <c r="Z137" s="12"/>
      <c r="AA137" s="12"/>
      <c r="AB137" s="66">
        <f t="shared" si="18"/>
        <v>0</v>
      </c>
      <c r="AC137" s="12"/>
      <c r="AD137" s="12"/>
      <c r="AE137" s="66">
        <f t="shared" si="19"/>
        <v>0</v>
      </c>
      <c r="AF137" s="12"/>
      <c r="AG137" s="12"/>
      <c r="AH137" s="66">
        <f t="shared" si="20"/>
        <v>0</v>
      </c>
      <c r="AI137" s="12"/>
      <c r="AJ137" s="12"/>
      <c r="AK137" s="66">
        <f t="shared" si="21"/>
        <v>0</v>
      </c>
      <c r="AL137" s="12"/>
      <c r="AM137" s="12"/>
      <c r="AN137" s="66">
        <f t="shared" si="22"/>
        <v>0</v>
      </c>
      <c r="AO137" s="12"/>
      <c r="AP137" s="12"/>
      <c r="AQ137" s="66">
        <f t="shared" si="23"/>
        <v>0</v>
      </c>
      <c r="AR137" s="12"/>
      <c r="AS137" s="12"/>
      <c r="AT137" s="66">
        <f t="shared" si="24"/>
        <v>0</v>
      </c>
      <c r="AU137" s="12"/>
      <c r="AV137" s="12"/>
      <c r="AW137" s="66">
        <f t="shared" si="25"/>
        <v>0</v>
      </c>
      <c r="AX137" s="12"/>
      <c r="AY137" s="12"/>
      <c r="AZ137" s="66">
        <f t="shared" si="26"/>
        <v>0</v>
      </c>
      <c r="BA137" s="12"/>
      <c r="BB137" s="12"/>
      <c r="BC137" s="66">
        <f t="shared" si="27"/>
        <v>0</v>
      </c>
      <c r="BD137" s="12"/>
      <c r="BE137" s="12"/>
      <c r="BF137" s="66">
        <f t="shared" si="28"/>
        <v>0</v>
      </c>
      <c r="BG137" s="12"/>
      <c r="BH137" s="12"/>
      <c r="BI137" s="66">
        <f t="shared" si="29"/>
        <v>0</v>
      </c>
      <c r="BJ137" s="23"/>
    </row>
    <row r="138" spans="23:62" x14ac:dyDescent="0.3">
      <c r="W138" s="22"/>
      <c r="X138" s="559"/>
      <c r="Y138" s="211">
        <f t="shared" si="17"/>
        <v>43766</v>
      </c>
      <c r="Z138" s="12"/>
      <c r="AA138" s="12"/>
      <c r="AB138" s="66">
        <f t="shared" si="18"/>
        <v>0</v>
      </c>
      <c r="AC138" s="12"/>
      <c r="AD138" s="12"/>
      <c r="AE138" s="66">
        <f t="shared" si="19"/>
        <v>0</v>
      </c>
      <c r="AF138" s="12"/>
      <c r="AG138" s="12"/>
      <c r="AH138" s="66">
        <f t="shared" si="20"/>
        <v>0</v>
      </c>
      <c r="AI138" s="12"/>
      <c r="AJ138" s="12"/>
      <c r="AK138" s="66">
        <f t="shared" si="21"/>
        <v>0</v>
      </c>
      <c r="AL138" s="12"/>
      <c r="AM138" s="12"/>
      <c r="AN138" s="66">
        <f t="shared" si="22"/>
        <v>0</v>
      </c>
      <c r="AO138" s="12"/>
      <c r="AP138" s="12"/>
      <c r="AQ138" s="66">
        <f t="shared" si="23"/>
        <v>0</v>
      </c>
      <c r="AR138" s="12"/>
      <c r="AS138" s="12"/>
      <c r="AT138" s="66">
        <f t="shared" si="24"/>
        <v>0</v>
      </c>
      <c r="AU138" s="12"/>
      <c r="AV138" s="12"/>
      <c r="AW138" s="66">
        <f t="shared" si="25"/>
        <v>0</v>
      </c>
      <c r="AX138" s="12"/>
      <c r="AY138" s="12"/>
      <c r="AZ138" s="66">
        <f t="shared" si="26"/>
        <v>0</v>
      </c>
      <c r="BA138" s="12"/>
      <c r="BB138" s="12"/>
      <c r="BC138" s="66">
        <f t="shared" si="27"/>
        <v>0</v>
      </c>
      <c r="BD138" s="12"/>
      <c r="BE138" s="12"/>
      <c r="BF138" s="66">
        <f t="shared" si="28"/>
        <v>0</v>
      </c>
      <c r="BG138" s="12"/>
      <c r="BH138" s="12"/>
      <c r="BI138" s="66">
        <f t="shared" si="29"/>
        <v>0</v>
      </c>
      <c r="BJ138" s="23"/>
    </row>
    <row r="139" spans="23:62" x14ac:dyDescent="0.3">
      <c r="W139" s="22"/>
      <c r="X139" s="20"/>
      <c r="Y139" s="74" t="s">
        <v>85</v>
      </c>
      <c r="Z139" s="75">
        <f>SUM(Z91:Z138)</f>
        <v>0</v>
      </c>
      <c r="AA139" s="75">
        <f t="shared" ref="AA139:BH139" si="30">SUM(AA91:AA138)</f>
        <v>0</v>
      </c>
      <c r="AB139" s="75">
        <f t="shared" si="30"/>
        <v>0</v>
      </c>
      <c r="AC139" s="75">
        <f t="shared" si="30"/>
        <v>0</v>
      </c>
      <c r="AD139" s="75">
        <f t="shared" si="30"/>
        <v>0</v>
      </c>
      <c r="AE139" s="75">
        <f t="shared" si="30"/>
        <v>0</v>
      </c>
      <c r="AF139" s="75">
        <f t="shared" si="30"/>
        <v>0</v>
      </c>
      <c r="AG139" s="75">
        <f t="shared" si="30"/>
        <v>0</v>
      </c>
      <c r="AH139" s="75">
        <f t="shared" si="30"/>
        <v>0</v>
      </c>
      <c r="AI139" s="75">
        <f t="shared" si="30"/>
        <v>0</v>
      </c>
      <c r="AJ139" s="75">
        <f t="shared" si="30"/>
        <v>0</v>
      </c>
      <c r="AK139" s="75">
        <f t="shared" si="30"/>
        <v>0</v>
      </c>
      <c r="AL139" s="75">
        <f t="shared" si="30"/>
        <v>0</v>
      </c>
      <c r="AM139" s="75">
        <f t="shared" si="30"/>
        <v>0</v>
      </c>
      <c r="AN139" s="75">
        <f t="shared" si="30"/>
        <v>0</v>
      </c>
      <c r="AO139" s="75">
        <f t="shared" si="30"/>
        <v>0</v>
      </c>
      <c r="AP139" s="75">
        <f t="shared" si="30"/>
        <v>0</v>
      </c>
      <c r="AQ139" s="75">
        <f t="shared" si="30"/>
        <v>0</v>
      </c>
      <c r="AR139" s="75">
        <f t="shared" si="30"/>
        <v>0</v>
      </c>
      <c r="AS139" s="75">
        <f t="shared" si="30"/>
        <v>0</v>
      </c>
      <c r="AT139" s="75">
        <f t="shared" si="30"/>
        <v>0</v>
      </c>
      <c r="AU139" s="75">
        <f t="shared" si="30"/>
        <v>0</v>
      </c>
      <c r="AV139" s="75">
        <f t="shared" si="30"/>
        <v>0</v>
      </c>
      <c r="AW139" s="75">
        <f t="shared" si="30"/>
        <v>0</v>
      </c>
      <c r="AX139" s="75">
        <f t="shared" si="30"/>
        <v>0</v>
      </c>
      <c r="AY139" s="75">
        <f t="shared" si="30"/>
        <v>0</v>
      </c>
      <c r="AZ139" s="75">
        <f t="shared" si="30"/>
        <v>0</v>
      </c>
      <c r="BA139" s="75">
        <f t="shared" si="30"/>
        <v>0</v>
      </c>
      <c r="BB139" s="75">
        <f t="shared" si="30"/>
        <v>0</v>
      </c>
      <c r="BC139" s="75">
        <f t="shared" si="30"/>
        <v>0</v>
      </c>
      <c r="BD139" s="75">
        <f t="shared" si="30"/>
        <v>0</v>
      </c>
      <c r="BE139" s="75">
        <f t="shared" si="30"/>
        <v>0</v>
      </c>
      <c r="BF139" s="75">
        <f t="shared" si="30"/>
        <v>0</v>
      </c>
      <c r="BG139" s="75">
        <f t="shared" si="30"/>
        <v>0</v>
      </c>
      <c r="BH139" s="75">
        <f t="shared" si="30"/>
        <v>0</v>
      </c>
      <c r="BI139" s="75">
        <f>SUM(BI91:BI138)</f>
        <v>0</v>
      </c>
      <c r="BJ139" s="23"/>
    </row>
    <row r="140" spans="23:62" x14ac:dyDescent="0.3">
      <c r="W140" s="22"/>
      <c r="X140" s="20"/>
      <c r="Y140" s="74"/>
      <c r="Z140" s="183"/>
      <c r="AA140" s="183"/>
      <c r="AB140" s="184"/>
      <c r="AC140" s="183"/>
      <c r="AD140" s="183"/>
      <c r="AE140" s="184"/>
      <c r="AF140" s="183"/>
      <c r="AG140" s="183"/>
      <c r="AH140" s="184"/>
      <c r="AI140" s="183"/>
      <c r="AJ140" s="183"/>
      <c r="AK140" s="184"/>
      <c r="AL140" s="183"/>
      <c r="AM140" s="183"/>
      <c r="AN140" s="184"/>
      <c r="AO140" s="183"/>
      <c r="AP140" s="183"/>
      <c r="AQ140" s="184"/>
      <c r="AR140" s="183"/>
      <c r="AS140" s="183"/>
      <c r="AT140" s="184"/>
      <c r="AU140" s="183"/>
      <c r="AV140" s="183"/>
      <c r="AW140" s="184"/>
      <c r="AX140" s="183"/>
      <c r="AY140" s="183"/>
      <c r="AZ140" s="184"/>
      <c r="BA140" s="183"/>
      <c r="BB140" s="183"/>
      <c r="BC140" s="184"/>
      <c r="BD140" s="183"/>
      <c r="BE140" s="183"/>
      <c r="BF140" s="184"/>
      <c r="BG140" s="183"/>
      <c r="BH140" s="183"/>
      <c r="BI140" s="184"/>
      <c r="BJ140" s="23"/>
    </row>
    <row r="141" spans="23:62" x14ac:dyDescent="0.3">
      <c r="W141" s="22"/>
      <c r="X141" s="20"/>
      <c r="Y141" s="20"/>
      <c r="Z141" s="91"/>
      <c r="AA141" s="20" t="s">
        <v>199</v>
      </c>
      <c r="AB141" s="77"/>
      <c r="AC141" s="20"/>
      <c r="AD141" s="20"/>
      <c r="AE141" s="174"/>
      <c r="AF141" s="20"/>
      <c r="AG141" s="20"/>
      <c r="AH141" s="174"/>
      <c r="AI141" s="20"/>
      <c r="AJ141" s="20"/>
      <c r="AK141" s="174"/>
      <c r="AL141" s="20"/>
      <c r="AM141" s="20"/>
      <c r="AN141" s="174"/>
      <c r="AO141" s="20"/>
      <c r="AP141" s="20"/>
      <c r="AQ141" s="174"/>
      <c r="AR141" s="20"/>
      <c r="AS141" s="20"/>
      <c r="AT141" s="174"/>
      <c r="AU141" s="20"/>
      <c r="AV141" s="20"/>
      <c r="AW141" s="174"/>
      <c r="AX141" s="20"/>
      <c r="AY141" s="20"/>
      <c r="AZ141" s="174"/>
      <c r="BA141" s="20"/>
      <c r="BB141" s="20"/>
      <c r="BC141" s="174"/>
      <c r="BD141" s="20"/>
      <c r="BE141" s="20"/>
      <c r="BF141" s="174"/>
      <c r="BG141" s="20"/>
      <c r="BH141" s="20"/>
      <c r="BI141" s="174"/>
      <c r="BJ141" s="23"/>
    </row>
    <row r="142" spans="23:62" x14ac:dyDescent="0.3">
      <c r="W142" s="22"/>
      <c r="X142" s="20"/>
      <c r="Y142" s="20"/>
      <c r="Z142" s="297"/>
      <c r="AA142" s="20" t="s">
        <v>200</v>
      </c>
      <c r="AB142" s="77"/>
      <c r="AC142" s="20"/>
      <c r="AD142" s="20"/>
      <c r="AE142" s="174"/>
      <c r="AF142" s="20"/>
      <c r="AG142" s="20"/>
      <c r="AH142" s="174"/>
      <c r="AI142" s="20"/>
      <c r="AJ142" s="20"/>
      <c r="AK142" s="174"/>
      <c r="AL142" s="20"/>
      <c r="AM142" s="20"/>
      <c r="AN142" s="174"/>
      <c r="AO142" s="20"/>
      <c r="AP142" s="20"/>
      <c r="AQ142" s="174"/>
      <c r="AR142" s="20"/>
      <c r="AS142" s="20"/>
      <c r="AT142" s="174"/>
      <c r="AU142" s="20"/>
      <c r="AV142" s="20"/>
      <c r="AW142" s="174"/>
      <c r="AX142" s="20"/>
      <c r="AY142" s="20"/>
      <c r="AZ142" s="174"/>
      <c r="BA142" s="20"/>
      <c r="BB142" s="20"/>
      <c r="BC142" s="174"/>
      <c r="BD142" s="20"/>
      <c r="BE142" s="20"/>
      <c r="BF142" s="174"/>
      <c r="BG142" s="20"/>
      <c r="BH142" s="20"/>
      <c r="BI142" s="174"/>
      <c r="BJ142" s="23"/>
    </row>
    <row r="143" spans="23:62" x14ac:dyDescent="0.3">
      <c r="W143" s="22"/>
      <c r="X143" s="20"/>
      <c r="Y143" s="20"/>
      <c r="Z143" s="302"/>
      <c r="AA143" s="20" t="s">
        <v>289</v>
      </c>
      <c r="AB143" s="77"/>
      <c r="AC143" s="20"/>
      <c r="AD143" s="20"/>
      <c r="AE143" s="174"/>
      <c r="AF143" s="20"/>
      <c r="AG143" s="20"/>
      <c r="AH143" s="174"/>
      <c r="AI143" s="20"/>
      <c r="AJ143" s="20"/>
      <c r="AK143" s="174"/>
      <c r="AL143" s="20"/>
      <c r="AM143" s="20"/>
      <c r="AN143" s="174"/>
      <c r="AO143" s="20"/>
      <c r="AP143" s="20"/>
      <c r="AQ143" s="174"/>
      <c r="AR143" s="20"/>
      <c r="AS143" s="20"/>
      <c r="AT143" s="174"/>
      <c r="AU143" s="20"/>
      <c r="AV143" s="20"/>
      <c r="AW143" s="174"/>
      <c r="AX143" s="20"/>
      <c r="AY143" s="20"/>
      <c r="AZ143" s="174"/>
      <c r="BA143" s="20"/>
      <c r="BB143" s="20"/>
      <c r="BC143" s="174"/>
      <c r="BD143" s="20"/>
      <c r="BE143" s="20"/>
      <c r="BF143" s="174"/>
      <c r="BG143" s="20"/>
      <c r="BH143" s="20"/>
      <c r="BI143" s="174"/>
      <c r="BJ143" s="23"/>
    </row>
    <row r="144" spans="23:62" ht="15" thickBot="1" x14ac:dyDescent="0.35">
      <c r="W144" s="82"/>
      <c r="X144" s="27"/>
      <c r="Y144" s="27"/>
      <c r="Z144" s="298"/>
      <c r="AA144" s="27"/>
      <c r="AB144" s="172"/>
      <c r="AC144" s="27"/>
      <c r="AD144" s="27"/>
      <c r="AE144" s="187"/>
      <c r="AF144" s="27"/>
      <c r="AG144" s="27"/>
      <c r="AH144" s="187"/>
      <c r="AI144" s="27"/>
      <c r="AJ144" s="27"/>
      <c r="AK144" s="187"/>
      <c r="AL144" s="27"/>
      <c r="AM144" s="27"/>
      <c r="AN144" s="187"/>
      <c r="AO144" s="27"/>
      <c r="AP144" s="27"/>
      <c r="AQ144" s="187"/>
      <c r="AR144" s="27"/>
      <c r="AS144" s="27"/>
      <c r="AT144" s="187"/>
      <c r="AU144" s="27"/>
      <c r="AV144" s="27"/>
      <c r="AW144" s="187"/>
      <c r="AX144" s="27"/>
      <c r="AY144" s="27"/>
      <c r="AZ144" s="187"/>
      <c r="BA144" s="27"/>
      <c r="BB144" s="27"/>
      <c r="BC144" s="187"/>
      <c r="BD144" s="27"/>
      <c r="BE144" s="27"/>
      <c r="BF144" s="187"/>
      <c r="BG144" s="27"/>
      <c r="BH144" s="27"/>
      <c r="BI144" s="187"/>
      <c r="BJ144" s="28"/>
    </row>
    <row r="145" spans="23:61" x14ac:dyDescent="0.3">
      <c r="AB145" s="33"/>
      <c r="AE145" s="185"/>
      <c r="AH145" s="185"/>
      <c r="AK145" s="185"/>
      <c r="AN145" s="185"/>
      <c r="AQ145" s="185"/>
      <c r="AT145" s="185"/>
      <c r="AW145" s="185"/>
      <c r="AZ145" s="185"/>
      <c r="BC145" s="185"/>
      <c r="BF145" s="185"/>
      <c r="BI145" s="185"/>
    </row>
    <row r="146" spans="23:61" x14ac:dyDescent="0.3">
      <c r="Z146" s="85" t="s">
        <v>212</v>
      </c>
      <c r="AB146" s="33"/>
      <c r="AE146" s="185"/>
      <c r="AH146" s="185"/>
      <c r="AK146" s="185"/>
      <c r="AN146" s="185"/>
      <c r="AQ146" s="185"/>
      <c r="AT146" s="185"/>
      <c r="AW146" s="185"/>
      <c r="AZ146" s="185"/>
      <c r="BC146" s="185"/>
      <c r="BF146" s="185"/>
      <c r="BI146" s="185"/>
    </row>
    <row r="147" spans="23:61" x14ac:dyDescent="0.3">
      <c r="Y147" s="32"/>
      <c r="Z147" s="568" t="s">
        <v>112</v>
      </c>
      <c r="AA147" s="569"/>
      <c r="AB147" s="569"/>
      <c r="AC147" s="569"/>
      <c r="AD147" s="569"/>
      <c r="AE147" s="569"/>
      <c r="AF147" s="569"/>
      <c r="AG147" s="569"/>
      <c r="AH147" s="569"/>
      <c r="AI147" s="569"/>
      <c r="AJ147" s="569"/>
      <c r="AK147" s="570"/>
      <c r="AL147" s="570"/>
      <c r="AM147" s="570"/>
      <c r="AN147" s="570"/>
      <c r="AO147" s="545"/>
      <c r="AP147" s="545"/>
      <c r="AQ147" s="545"/>
      <c r="AR147" s="545"/>
      <c r="AS147" s="545"/>
      <c r="AT147" s="161"/>
      <c r="AW147" s="185"/>
      <c r="AZ147" s="185"/>
      <c r="BC147" s="185"/>
      <c r="BF147" s="185"/>
      <c r="BI147" s="185"/>
    </row>
    <row r="148" spans="23:61" ht="25.5" customHeight="1" x14ac:dyDescent="0.3">
      <c r="Y148" s="631" t="s">
        <v>235</v>
      </c>
      <c r="Z148" s="588" t="s">
        <v>249</v>
      </c>
      <c r="AA148" s="589"/>
      <c r="AB148" s="589"/>
      <c r="AC148" s="589"/>
      <c r="AD148" s="589"/>
      <c r="AE148" s="589"/>
      <c r="AF148" s="589"/>
      <c r="AG148" s="589"/>
      <c r="AH148" s="589"/>
      <c r="AI148" s="589"/>
      <c r="AJ148" s="589"/>
      <c r="AK148" s="649"/>
      <c r="AL148" s="649"/>
      <c r="AM148" s="649"/>
      <c r="AN148" s="649"/>
      <c r="AO148" s="649"/>
      <c r="AP148" s="649"/>
      <c r="AQ148" s="649"/>
      <c r="AR148" s="649"/>
      <c r="AS148" s="650"/>
      <c r="AT148" s="161"/>
      <c r="AW148" s="185"/>
      <c r="AZ148" s="185"/>
      <c r="BC148" s="185"/>
      <c r="BF148" s="185"/>
      <c r="BI148" s="185"/>
    </row>
    <row r="149" spans="23:61" x14ac:dyDescent="0.3">
      <c r="Y149" s="632"/>
      <c r="Z149" s="576" t="s">
        <v>271</v>
      </c>
      <c r="AA149" s="457"/>
      <c r="AB149" s="457"/>
      <c r="AC149" s="457"/>
      <c r="AD149" s="457"/>
      <c r="AE149" s="457"/>
      <c r="AF149" s="457"/>
      <c r="AG149" s="457"/>
      <c r="AH149" s="457"/>
      <c r="AI149" s="457"/>
      <c r="AJ149" s="457"/>
      <c r="AK149" s="577"/>
      <c r="AL149" s="577"/>
      <c r="AM149" s="577"/>
      <c r="AN149" s="577"/>
      <c r="AO149" s="577"/>
      <c r="AP149" s="577"/>
      <c r="AQ149" s="577"/>
      <c r="AR149" s="577"/>
      <c r="AS149" s="578"/>
      <c r="AT149" s="161"/>
      <c r="AW149" s="185"/>
      <c r="AZ149" s="185"/>
      <c r="BC149" s="185"/>
      <c r="BF149" s="185"/>
      <c r="BI149" s="185"/>
    </row>
    <row r="150" spans="23:61" x14ac:dyDescent="0.3">
      <c r="Y150" s="631" t="s">
        <v>236</v>
      </c>
      <c r="Z150" s="588" t="s">
        <v>291</v>
      </c>
      <c r="AA150" s="636"/>
      <c r="AB150" s="636"/>
      <c r="AC150" s="636"/>
      <c r="AD150" s="636"/>
      <c r="AE150" s="636"/>
      <c r="AF150" s="636"/>
      <c r="AG150" s="636"/>
      <c r="AH150" s="636"/>
      <c r="AI150" s="636"/>
      <c r="AJ150" s="636"/>
      <c r="AK150" s="636"/>
      <c r="AL150" s="636"/>
      <c r="AM150" s="636"/>
      <c r="AN150" s="636"/>
      <c r="AO150" s="636"/>
      <c r="AP150" s="636"/>
      <c r="AQ150" s="636"/>
      <c r="AR150" s="636"/>
      <c r="AS150" s="637"/>
      <c r="AT150" s="161"/>
      <c r="AW150" s="185"/>
      <c r="AZ150" s="185"/>
      <c r="BC150" s="185"/>
      <c r="BF150" s="185"/>
      <c r="BI150" s="185"/>
    </row>
    <row r="151" spans="23:61" x14ac:dyDescent="0.3">
      <c r="Y151" s="632"/>
      <c r="Z151" s="576" t="s">
        <v>272</v>
      </c>
      <c r="AA151" s="457"/>
      <c r="AB151" s="457"/>
      <c r="AC151" s="457"/>
      <c r="AD151" s="457"/>
      <c r="AE151" s="457"/>
      <c r="AF151" s="457"/>
      <c r="AG151" s="457"/>
      <c r="AH151" s="457"/>
      <c r="AI151" s="457"/>
      <c r="AJ151" s="457"/>
      <c r="AK151" s="577"/>
      <c r="AL151" s="577"/>
      <c r="AM151" s="577"/>
      <c r="AN151" s="577"/>
      <c r="AO151" s="577"/>
      <c r="AP151" s="577"/>
      <c r="AQ151" s="577"/>
      <c r="AR151" s="577"/>
      <c r="AS151" s="578"/>
      <c r="AT151" s="161"/>
      <c r="AW151" s="185"/>
      <c r="AZ151" s="185"/>
      <c r="BC151" s="185"/>
      <c r="BF151" s="185"/>
      <c r="BI151" s="185"/>
    </row>
    <row r="152" spans="23:61" x14ac:dyDescent="0.3">
      <c r="Y152" s="595" t="s">
        <v>231</v>
      </c>
      <c r="Z152" s="518" t="s">
        <v>240</v>
      </c>
      <c r="AA152" s="462"/>
      <c r="AB152" s="462"/>
      <c r="AC152" s="462"/>
      <c r="AD152" s="462"/>
      <c r="AE152" s="462"/>
      <c r="AF152" s="462"/>
      <c r="AG152" s="462"/>
      <c r="AH152" s="462"/>
      <c r="AI152" s="451"/>
      <c r="AJ152" s="451"/>
      <c r="AK152" s="451"/>
      <c r="AL152" s="451"/>
      <c r="AM152" s="451"/>
      <c r="AN152" s="451"/>
      <c r="AO152" s="591"/>
      <c r="AP152" s="591"/>
      <c r="AQ152" s="591"/>
      <c r="AR152" s="591"/>
      <c r="AS152" s="592"/>
      <c r="AT152" s="161"/>
      <c r="AW152" s="185"/>
      <c r="AZ152" s="185"/>
      <c r="BC152" s="185"/>
      <c r="BF152" s="185"/>
      <c r="BI152" s="185"/>
    </row>
    <row r="153" spans="23:61" x14ac:dyDescent="0.3">
      <c r="Y153" s="596"/>
      <c r="Z153" s="597"/>
      <c r="AA153" s="598"/>
      <c r="AB153" s="598"/>
      <c r="AC153" s="598"/>
      <c r="AD153" s="598"/>
      <c r="AE153" s="598"/>
      <c r="AF153" s="598"/>
      <c r="AG153" s="598"/>
      <c r="AH153" s="598"/>
      <c r="AI153" s="598"/>
      <c r="AJ153" s="598"/>
      <c r="AK153" s="598"/>
      <c r="AL153" s="598"/>
      <c r="AM153" s="598"/>
      <c r="AN153" s="598"/>
      <c r="AO153" s="577"/>
      <c r="AP153" s="577"/>
      <c r="AQ153" s="577"/>
      <c r="AR153" s="577"/>
      <c r="AS153" s="578"/>
      <c r="AT153" s="161"/>
      <c r="AW153" s="185"/>
      <c r="AZ153" s="185"/>
      <c r="BC153" s="185"/>
      <c r="BF153" s="185"/>
      <c r="BI153" s="185"/>
    </row>
    <row r="154" spans="23:61" x14ac:dyDescent="0.3">
      <c r="Y154" s="595" t="s">
        <v>232</v>
      </c>
      <c r="Z154" s="518" t="s">
        <v>181</v>
      </c>
      <c r="AA154" s="462"/>
      <c r="AB154" s="462"/>
      <c r="AC154" s="462"/>
      <c r="AD154" s="462"/>
      <c r="AE154" s="462"/>
      <c r="AF154" s="462"/>
      <c r="AG154" s="462"/>
      <c r="AH154" s="462"/>
      <c r="AI154" s="451"/>
      <c r="AJ154" s="451"/>
      <c r="AK154" s="451"/>
      <c r="AL154" s="451"/>
      <c r="AM154" s="451"/>
      <c r="AN154" s="451"/>
      <c r="AO154" s="591"/>
      <c r="AP154" s="591"/>
      <c r="AQ154" s="591"/>
      <c r="AR154" s="591"/>
      <c r="AS154" s="592"/>
      <c r="AT154" s="161"/>
      <c r="AW154" s="185"/>
      <c r="AZ154" s="185"/>
      <c r="BC154" s="185"/>
      <c r="BF154" s="185"/>
      <c r="BI154" s="185"/>
    </row>
    <row r="155" spans="23:61" x14ac:dyDescent="0.3">
      <c r="Y155" s="596"/>
      <c r="Z155" s="597"/>
      <c r="AA155" s="598"/>
      <c r="AB155" s="598"/>
      <c r="AC155" s="598"/>
      <c r="AD155" s="598"/>
      <c r="AE155" s="598"/>
      <c r="AF155" s="598"/>
      <c r="AG155" s="598"/>
      <c r="AH155" s="598"/>
      <c r="AI155" s="598"/>
      <c r="AJ155" s="598"/>
      <c r="AK155" s="598"/>
      <c r="AL155" s="598"/>
      <c r="AM155" s="598"/>
      <c r="AN155" s="598"/>
      <c r="AO155" s="577"/>
      <c r="AP155" s="577"/>
      <c r="AQ155" s="577"/>
      <c r="AR155" s="577"/>
      <c r="AS155" s="578"/>
      <c r="AT155" s="161"/>
      <c r="AW155" s="185"/>
      <c r="AZ155" s="185"/>
      <c r="BC155" s="185"/>
      <c r="BF155" s="185"/>
      <c r="BI155" s="185"/>
    </row>
    <row r="156" spans="23:61" x14ac:dyDescent="0.3">
      <c r="Z156" s="600" t="s">
        <v>162</v>
      </c>
      <c r="AA156" s="600"/>
      <c r="AB156" s="600"/>
      <c r="AC156" s="600"/>
      <c r="AD156" s="600"/>
      <c r="AE156" s="600"/>
      <c r="AF156" s="600"/>
      <c r="AG156" s="600"/>
      <c r="AH156" s="600"/>
      <c r="AI156" s="600"/>
      <c r="AJ156" s="600"/>
      <c r="AK156" s="600"/>
      <c r="AL156" s="600"/>
      <c r="AM156" s="600"/>
      <c r="AN156" s="600"/>
      <c r="AO156" s="600"/>
      <c r="AP156" s="600"/>
      <c r="AQ156" s="600"/>
      <c r="AR156" s="600"/>
      <c r="AT156" s="185"/>
      <c r="AW156" s="185"/>
      <c r="AZ156" s="185"/>
      <c r="BC156" s="185"/>
      <c r="BF156" s="185"/>
      <c r="BI156" s="185"/>
    </row>
    <row r="157" spans="23:61" x14ac:dyDescent="0.3">
      <c r="Z157" s="600" t="s">
        <v>163</v>
      </c>
      <c r="AA157" s="600"/>
      <c r="AB157" s="600"/>
      <c r="AC157" s="600"/>
      <c r="AD157" s="600"/>
      <c r="AE157" s="600"/>
      <c r="AF157" s="600"/>
      <c r="AG157" s="600"/>
      <c r="AH157" s="600"/>
      <c r="AI157" s="600"/>
      <c r="AJ157" s="600"/>
      <c r="AK157" s="600"/>
      <c r="AL157" s="600"/>
      <c r="AM157" s="600"/>
      <c r="AN157" s="600"/>
      <c r="AO157" s="600"/>
      <c r="AP157" s="600"/>
      <c r="AQ157" s="600"/>
      <c r="AR157" s="600"/>
      <c r="AT157" s="185"/>
      <c r="AW157" s="185"/>
      <c r="AZ157" s="185"/>
      <c r="BC157" s="185"/>
      <c r="BF157" s="185"/>
      <c r="BI157" s="185"/>
    </row>
    <row r="158" spans="23:61" x14ac:dyDescent="0.3">
      <c r="AB158" s="33"/>
      <c r="AE158" s="185"/>
      <c r="AH158" s="185"/>
      <c r="AK158" s="185"/>
      <c r="AN158" s="185"/>
      <c r="AQ158" s="185"/>
      <c r="AT158" s="185"/>
      <c r="AW158" s="185"/>
      <c r="AZ158" s="185"/>
      <c r="BC158" s="185"/>
      <c r="BF158" s="185"/>
      <c r="BI158" s="185"/>
    </row>
    <row r="159" spans="23:61" ht="15" customHeight="1" x14ac:dyDescent="0.3">
      <c r="AB159" s="33"/>
      <c r="AE159" s="185"/>
      <c r="AH159" s="185"/>
      <c r="AK159" s="185"/>
      <c r="AN159" s="185"/>
      <c r="AQ159" s="185"/>
      <c r="AT159" s="185"/>
      <c r="AW159" s="185"/>
      <c r="AZ159" s="185"/>
      <c r="BC159" s="185"/>
      <c r="BF159" s="185"/>
      <c r="BI159" s="185"/>
    </row>
    <row r="160" spans="23:61" ht="21.6" thickBot="1" x14ac:dyDescent="0.35">
      <c r="W160" s="173" t="s">
        <v>211</v>
      </c>
      <c r="X160" s="20"/>
      <c r="Y160" s="20"/>
      <c r="Z160" s="20"/>
      <c r="AA160" s="20"/>
      <c r="AB160" s="77"/>
      <c r="AC160" s="20"/>
      <c r="AD160" s="20"/>
      <c r="AE160" s="174"/>
      <c r="AF160" s="20"/>
      <c r="AH160" s="185"/>
      <c r="AK160" s="185"/>
      <c r="AN160" s="185"/>
      <c r="AQ160" s="185"/>
      <c r="AT160" s="185"/>
      <c r="AW160" s="185"/>
      <c r="AZ160" s="185"/>
      <c r="BC160" s="185"/>
      <c r="BF160" s="185"/>
      <c r="BI160" s="185"/>
    </row>
    <row r="161" spans="23:61" x14ac:dyDescent="0.3">
      <c r="W161" s="36"/>
      <c r="X161" s="44"/>
      <c r="Y161" s="44"/>
      <c r="Z161" s="44"/>
      <c r="AA161" s="44"/>
      <c r="AB161" s="45"/>
      <c r="AC161" s="44"/>
      <c r="AD161" s="44"/>
      <c r="AE161" s="186"/>
      <c r="AF161" s="46"/>
      <c r="AH161" s="185"/>
      <c r="AK161" s="185"/>
      <c r="AN161" s="185"/>
      <c r="AQ161" s="185"/>
      <c r="AT161" s="185"/>
      <c r="AW161" s="185"/>
      <c r="AZ161" s="185"/>
      <c r="BC161" s="185"/>
      <c r="BF161" s="185"/>
      <c r="BI161" s="185"/>
    </row>
    <row r="162" spans="23:61" ht="45" customHeight="1" x14ac:dyDescent="0.3">
      <c r="W162" s="22"/>
      <c r="X162" s="20"/>
      <c r="Y162" s="20"/>
      <c r="Z162" s="125" t="s">
        <v>233</v>
      </c>
      <c r="AA162" s="125" t="s">
        <v>234</v>
      </c>
      <c r="AB162" s="206" t="s">
        <v>107</v>
      </c>
      <c r="AC162" s="52" t="s">
        <v>228</v>
      </c>
      <c r="AD162" s="52" t="s">
        <v>229</v>
      </c>
      <c r="AE162" s="53" t="s">
        <v>166</v>
      </c>
      <c r="AF162" s="23"/>
      <c r="AH162" s="185"/>
      <c r="AK162" s="185"/>
      <c r="AN162" s="185"/>
      <c r="AQ162" s="185"/>
      <c r="AT162" s="185"/>
      <c r="AW162" s="185"/>
      <c r="AZ162" s="185"/>
      <c r="BC162" s="185"/>
      <c r="BF162" s="185"/>
      <c r="BI162" s="185"/>
    </row>
    <row r="163" spans="23:61" ht="16.5" customHeight="1" x14ac:dyDescent="0.3">
      <c r="W163" s="22"/>
      <c r="X163" s="579" t="s">
        <v>213</v>
      </c>
      <c r="Y163" s="176" t="s">
        <v>220</v>
      </c>
      <c r="Z163" s="421"/>
      <c r="AA163" s="421"/>
      <c r="AB163" s="330"/>
      <c r="AC163" s="421"/>
      <c r="AD163" s="421"/>
      <c r="AE163" s="329"/>
      <c r="AF163" s="23"/>
      <c r="AH163" s="185"/>
      <c r="AK163" s="185"/>
      <c r="AN163" s="185"/>
      <c r="AQ163" s="185"/>
      <c r="AT163" s="185"/>
      <c r="AW163" s="185"/>
      <c r="AZ163" s="185"/>
      <c r="BC163" s="185"/>
      <c r="BF163" s="185"/>
      <c r="BI163" s="185"/>
    </row>
    <row r="164" spans="23:61" x14ac:dyDescent="0.3">
      <c r="W164" s="22"/>
      <c r="X164" s="580"/>
      <c r="Y164" s="170" t="s">
        <v>214</v>
      </c>
      <c r="Z164" s="13"/>
      <c r="AA164" s="13"/>
      <c r="AB164" s="331">
        <f>(Z164-AA164)*0.1</f>
        <v>0</v>
      </c>
      <c r="AC164" s="13"/>
      <c r="AD164" s="13"/>
      <c r="AE164" s="299">
        <f>(AC164-AD164)*0.1</f>
        <v>0</v>
      </c>
      <c r="AF164" s="23"/>
      <c r="AH164" s="185"/>
      <c r="AK164" s="185"/>
      <c r="AN164" s="185"/>
      <c r="AQ164" s="185"/>
      <c r="AT164" s="185"/>
      <c r="AW164" s="185"/>
      <c r="AZ164" s="185"/>
      <c r="BC164" s="185"/>
      <c r="BF164" s="185"/>
      <c r="BI164" s="185"/>
    </row>
    <row r="165" spans="23:61" x14ac:dyDescent="0.3">
      <c r="W165" s="22"/>
      <c r="X165" s="580"/>
      <c r="Y165" s="170" t="s">
        <v>215</v>
      </c>
      <c r="Z165" s="13"/>
      <c r="AA165" s="13"/>
      <c r="AB165" s="331">
        <f>(Z165-AA165)*0.2</f>
        <v>0</v>
      </c>
      <c r="AC165" s="13"/>
      <c r="AD165" s="13"/>
      <c r="AE165" s="299">
        <f>(AC165-AD165)*0.2</f>
        <v>0</v>
      </c>
      <c r="AF165" s="23"/>
      <c r="AH165" s="185"/>
      <c r="AK165" s="185"/>
      <c r="AN165" s="185"/>
      <c r="AQ165" s="185"/>
      <c r="AT165" s="185"/>
      <c r="AW165" s="185"/>
      <c r="AZ165" s="185"/>
      <c r="BC165" s="185"/>
      <c r="BF165" s="185"/>
      <c r="BI165" s="185"/>
    </row>
    <row r="166" spans="23:61" ht="15" customHeight="1" x14ac:dyDescent="0.3">
      <c r="W166" s="22"/>
      <c r="X166" s="580"/>
      <c r="Y166" s="170" t="s">
        <v>216</v>
      </c>
      <c r="Z166" s="13"/>
      <c r="AA166" s="13"/>
      <c r="AB166" s="331">
        <f>(Z166-AA166)*0.3</f>
        <v>0</v>
      </c>
      <c r="AC166" s="13"/>
      <c r="AD166" s="13"/>
      <c r="AE166" s="299">
        <f>(AC166-AD166)*0.3</f>
        <v>0</v>
      </c>
      <c r="AF166" s="23"/>
      <c r="AH166" s="185"/>
      <c r="AK166" s="185"/>
      <c r="AN166" s="185"/>
      <c r="AQ166" s="185"/>
      <c r="AT166" s="185"/>
      <c r="AW166" s="185"/>
      <c r="AZ166" s="185"/>
      <c r="BC166" s="185"/>
      <c r="BF166" s="185"/>
      <c r="BI166" s="185"/>
    </row>
    <row r="167" spans="23:61" x14ac:dyDescent="0.3">
      <c r="W167" s="22"/>
      <c r="X167" s="580"/>
      <c r="Y167" s="170" t="s">
        <v>217</v>
      </c>
      <c r="Z167" s="13"/>
      <c r="AA167" s="13"/>
      <c r="AB167" s="331">
        <f>(Z167-AA167)*0.4</f>
        <v>0</v>
      </c>
      <c r="AC167" s="13"/>
      <c r="AD167" s="13"/>
      <c r="AE167" s="299">
        <f>(AC167-AD167)*0.4</f>
        <v>0</v>
      </c>
      <c r="AF167" s="23"/>
      <c r="AH167" s="185"/>
      <c r="AK167" s="185"/>
      <c r="AN167" s="185"/>
      <c r="AQ167" s="185"/>
      <c r="AT167" s="185"/>
      <c r="AW167" s="185"/>
      <c r="AZ167" s="185"/>
      <c r="BC167" s="185"/>
      <c r="BF167" s="185"/>
      <c r="BI167" s="185"/>
    </row>
    <row r="168" spans="23:61" x14ac:dyDescent="0.3">
      <c r="W168" s="22"/>
      <c r="X168" s="580"/>
      <c r="Y168" s="170" t="s">
        <v>218</v>
      </c>
      <c r="Z168" s="13"/>
      <c r="AA168" s="13"/>
      <c r="AB168" s="331">
        <f>(Z168-AA168)*0.5</f>
        <v>0</v>
      </c>
      <c r="AC168" s="13"/>
      <c r="AD168" s="13"/>
      <c r="AE168" s="299">
        <f>(AC168-AD168)*0.5</f>
        <v>0</v>
      </c>
      <c r="AF168" s="23"/>
      <c r="AH168" s="185"/>
      <c r="AK168" s="185"/>
      <c r="AN168" s="185"/>
      <c r="AQ168" s="185"/>
      <c r="AT168" s="185"/>
      <c r="AW168" s="185"/>
      <c r="AZ168" s="185"/>
      <c r="BC168" s="185"/>
      <c r="BF168" s="185"/>
      <c r="BI168" s="185"/>
    </row>
    <row r="169" spans="23:61" x14ac:dyDescent="0.3">
      <c r="W169" s="22"/>
      <c r="X169" s="20"/>
      <c r="Y169" s="171" t="s">
        <v>85</v>
      </c>
      <c r="Z169" s="177">
        <f>SUM(Z163:Z168)</f>
        <v>0</v>
      </c>
      <c r="AA169" s="177">
        <f>SUM(AA163:AA168)</f>
        <v>0</v>
      </c>
      <c r="AB169" s="300">
        <f>SUM(AB164:AB168)</f>
        <v>0</v>
      </c>
      <c r="AC169" s="177">
        <f>SUM(AC163:AC168)</f>
        <v>0</v>
      </c>
      <c r="AD169" s="177">
        <f>SUM(AD163:AD168)</f>
        <v>0</v>
      </c>
      <c r="AE169" s="301">
        <f>SUM(AE164:AE168)</f>
        <v>0</v>
      </c>
      <c r="AF169" s="23"/>
      <c r="AH169" s="185"/>
      <c r="AK169" s="185"/>
      <c r="AN169" s="185"/>
      <c r="AQ169" s="185"/>
      <c r="AT169" s="185"/>
      <c r="AW169" s="185"/>
      <c r="AZ169" s="185"/>
      <c r="BC169" s="185"/>
      <c r="BF169" s="185"/>
      <c r="BI169" s="185"/>
    </row>
    <row r="170" spans="23:61" ht="15" thickBot="1" x14ac:dyDescent="0.35">
      <c r="W170" s="82"/>
      <c r="X170" s="27"/>
      <c r="Y170" s="27"/>
      <c r="Z170" s="27"/>
      <c r="AA170" s="27"/>
      <c r="AB170" s="172"/>
      <c r="AC170" s="27"/>
      <c r="AD170" s="27"/>
      <c r="AE170" s="187"/>
      <c r="AF170" s="28"/>
      <c r="AH170" s="185"/>
      <c r="AK170" s="185"/>
      <c r="AN170" s="185"/>
      <c r="AQ170" s="185"/>
      <c r="AT170" s="185"/>
      <c r="AW170" s="185"/>
      <c r="AZ170" s="185"/>
      <c r="BC170" s="185"/>
      <c r="BF170" s="185"/>
      <c r="BI170" s="185"/>
    </row>
    <row r="171" spans="23:61" x14ac:dyDescent="0.3">
      <c r="AB171" s="33"/>
      <c r="AE171" s="185"/>
      <c r="AH171" s="185"/>
      <c r="AK171" s="185"/>
      <c r="AN171" s="185"/>
      <c r="AQ171" s="185"/>
      <c r="AT171" s="185"/>
      <c r="AW171" s="185"/>
      <c r="AZ171" s="185"/>
      <c r="BC171" s="185"/>
      <c r="BF171" s="185"/>
      <c r="BI171" s="185"/>
    </row>
    <row r="172" spans="23:61" x14ac:dyDescent="0.3">
      <c r="Z172" s="85" t="s">
        <v>219</v>
      </c>
      <c r="AB172" s="33"/>
      <c r="AE172" s="185"/>
      <c r="AH172" s="185"/>
      <c r="AK172" s="185"/>
      <c r="AN172" s="185"/>
      <c r="AQ172" s="185"/>
      <c r="AT172" s="185"/>
      <c r="AW172" s="185"/>
      <c r="AZ172" s="185"/>
      <c r="BC172" s="185"/>
      <c r="BF172" s="185"/>
      <c r="BI172" s="185"/>
    </row>
    <row r="173" spans="23:61" x14ac:dyDescent="0.3">
      <c r="Y173" s="581" t="s">
        <v>213</v>
      </c>
      <c r="Z173" s="633" t="s">
        <v>221</v>
      </c>
      <c r="AA173" s="635"/>
      <c r="AB173" s="635"/>
      <c r="AC173" s="635"/>
      <c r="AD173" s="635"/>
      <c r="AE173" s="635"/>
      <c r="AF173" s="635"/>
      <c r="AG173" s="635"/>
      <c r="AH173" s="635"/>
      <c r="AI173" s="635"/>
      <c r="AJ173" s="635"/>
      <c r="AK173" s="635"/>
      <c r="AL173" s="635"/>
      <c r="AM173" s="635"/>
      <c r="AN173" s="635"/>
      <c r="AO173" s="635"/>
      <c r="AP173" s="635"/>
      <c r="AQ173" s="635"/>
      <c r="AR173" s="636"/>
      <c r="AS173" s="637"/>
      <c r="AT173" s="174"/>
      <c r="AW173" s="185"/>
      <c r="AZ173" s="185"/>
      <c r="BC173" s="185"/>
      <c r="BF173" s="185"/>
      <c r="BI173" s="185"/>
    </row>
    <row r="174" spans="23:61" x14ac:dyDescent="0.3">
      <c r="Y174" s="581"/>
      <c r="Z174" s="638"/>
      <c r="AA174" s="639"/>
      <c r="AB174" s="639"/>
      <c r="AC174" s="639"/>
      <c r="AD174" s="639"/>
      <c r="AE174" s="639"/>
      <c r="AF174" s="639"/>
      <c r="AG174" s="639"/>
      <c r="AH174" s="639"/>
      <c r="AI174" s="639"/>
      <c r="AJ174" s="639"/>
      <c r="AK174" s="639"/>
      <c r="AL174" s="639"/>
      <c r="AM174" s="639"/>
      <c r="AN174" s="639"/>
      <c r="AO174" s="639"/>
      <c r="AP174" s="639"/>
      <c r="AQ174" s="639"/>
      <c r="AR174" s="640"/>
      <c r="AS174" s="641"/>
      <c r="AT174" s="174"/>
      <c r="AW174" s="185"/>
      <c r="AZ174" s="185"/>
      <c r="BC174" s="185"/>
      <c r="BF174" s="185"/>
      <c r="BI174" s="185"/>
    </row>
    <row r="175" spans="23:61" x14ac:dyDescent="0.3">
      <c r="Y175" s="581"/>
      <c r="Z175" s="642"/>
      <c r="AA175" s="643"/>
      <c r="AB175" s="643"/>
      <c r="AC175" s="643"/>
      <c r="AD175" s="643"/>
      <c r="AE175" s="643"/>
      <c r="AF175" s="643"/>
      <c r="AG175" s="643"/>
      <c r="AH175" s="643"/>
      <c r="AI175" s="643"/>
      <c r="AJ175" s="643"/>
      <c r="AK175" s="643"/>
      <c r="AL175" s="643"/>
      <c r="AM175" s="643"/>
      <c r="AN175" s="643"/>
      <c r="AO175" s="643"/>
      <c r="AP175" s="643"/>
      <c r="AQ175" s="643"/>
      <c r="AR175" s="644"/>
      <c r="AS175" s="645"/>
      <c r="AT175" s="174"/>
      <c r="AW175" s="185"/>
      <c r="AZ175" s="185"/>
      <c r="BC175" s="185"/>
      <c r="BF175" s="185"/>
      <c r="BI175" s="185"/>
    </row>
    <row r="176" spans="23:61" ht="25.5" customHeight="1" x14ac:dyDescent="0.3">
      <c r="Y176" s="583" t="s">
        <v>237</v>
      </c>
      <c r="Z176" s="588" t="s">
        <v>239</v>
      </c>
      <c r="AA176" s="651"/>
      <c r="AB176" s="651"/>
      <c r="AC176" s="651"/>
      <c r="AD176" s="651"/>
      <c r="AE176" s="651"/>
      <c r="AF176" s="651"/>
      <c r="AG176" s="651"/>
      <c r="AH176" s="651"/>
      <c r="AI176" s="651"/>
      <c r="AJ176" s="651"/>
      <c r="AK176" s="651"/>
      <c r="AL176" s="651"/>
      <c r="AM176" s="651"/>
      <c r="AN176" s="651"/>
      <c r="AO176" s="651"/>
      <c r="AP176" s="651"/>
      <c r="AQ176" s="651"/>
      <c r="AR176" s="651"/>
      <c r="AS176" s="652"/>
      <c r="AT176" s="174"/>
      <c r="AW176" s="185"/>
      <c r="AZ176" s="185"/>
      <c r="BC176" s="185"/>
      <c r="BF176" s="185"/>
      <c r="BI176" s="185"/>
    </row>
    <row r="177" spans="23:61" x14ac:dyDescent="0.3">
      <c r="Y177" s="572"/>
      <c r="Z177" s="576" t="s">
        <v>271</v>
      </c>
      <c r="AA177" s="644"/>
      <c r="AB177" s="644"/>
      <c r="AC177" s="644"/>
      <c r="AD177" s="644"/>
      <c r="AE177" s="644"/>
      <c r="AF177" s="644"/>
      <c r="AG177" s="644"/>
      <c r="AH177" s="644"/>
      <c r="AI177" s="644"/>
      <c r="AJ177" s="644"/>
      <c r="AK177" s="644"/>
      <c r="AL177" s="644"/>
      <c r="AM177" s="644"/>
      <c r="AN177" s="644"/>
      <c r="AO177" s="644"/>
      <c r="AP177" s="644"/>
      <c r="AQ177" s="644"/>
      <c r="AR177" s="644"/>
      <c r="AS177" s="645"/>
      <c r="AT177" s="174"/>
      <c r="AW177" s="185"/>
      <c r="AZ177" s="185"/>
      <c r="BC177" s="185"/>
      <c r="BF177" s="185"/>
      <c r="BI177" s="185"/>
    </row>
    <row r="178" spans="23:61" x14ac:dyDescent="0.3">
      <c r="Y178" s="583" t="s">
        <v>238</v>
      </c>
      <c r="Z178" s="588" t="s">
        <v>292</v>
      </c>
      <c r="AA178" s="636"/>
      <c r="AB178" s="636"/>
      <c r="AC178" s="636"/>
      <c r="AD178" s="636"/>
      <c r="AE178" s="636"/>
      <c r="AF178" s="636"/>
      <c r="AG178" s="636"/>
      <c r="AH178" s="636"/>
      <c r="AI178" s="636"/>
      <c r="AJ178" s="636"/>
      <c r="AK178" s="636"/>
      <c r="AL178" s="636"/>
      <c r="AM178" s="636"/>
      <c r="AN178" s="636"/>
      <c r="AO178" s="636"/>
      <c r="AP178" s="636"/>
      <c r="AQ178" s="636"/>
      <c r="AR178" s="636"/>
      <c r="AS178" s="637"/>
      <c r="AT178" s="174"/>
      <c r="AW178" s="185"/>
      <c r="AZ178" s="185"/>
      <c r="BC178" s="185"/>
      <c r="BF178" s="185"/>
      <c r="BI178" s="185"/>
    </row>
    <row r="179" spans="23:61" x14ac:dyDescent="0.3">
      <c r="Y179" s="572"/>
      <c r="Z179" s="576" t="s">
        <v>272</v>
      </c>
      <c r="AA179" s="457"/>
      <c r="AB179" s="457"/>
      <c r="AC179" s="457"/>
      <c r="AD179" s="457"/>
      <c r="AE179" s="457"/>
      <c r="AF179" s="457"/>
      <c r="AG179" s="457"/>
      <c r="AH179" s="457"/>
      <c r="AI179" s="457"/>
      <c r="AJ179" s="457"/>
      <c r="AK179" s="577"/>
      <c r="AL179" s="577"/>
      <c r="AM179" s="577"/>
      <c r="AN179" s="577"/>
      <c r="AO179" s="577"/>
      <c r="AP179" s="577"/>
      <c r="AQ179" s="577"/>
      <c r="AR179" s="577"/>
      <c r="AS179" s="578"/>
      <c r="AT179" s="174"/>
      <c r="AW179" s="185"/>
      <c r="AZ179" s="185"/>
      <c r="BC179" s="185"/>
      <c r="BF179" s="185"/>
      <c r="BI179" s="185"/>
    </row>
    <row r="180" spans="23:61" x14ac:dyDescent="0.3">
      <c r="Y180" s="571" t="s">
        <v>266</v>
      </c>
      <c r="Z180" s="518" t="s">
        <v>240</v>
      </c>
      <c r="AA180" s="462"/>
      <c r="AB180" s="462"/>
      <c r="AC180" s="462"/>
      <c r="AD180" s="462"/>
      <c r="AE180" s="462"/>
      <c r="AF180" s="462"/>
      <c r="AG180" s="462"/>
      <c r="AH180" s="462"/>
      <c r="AI180" s="451"/>
      <c r="AJ180" s="451"/>
      <c r="AK180" s="451"/>
      <c r="AL180" s="451"/>
      <c r="AM180" s="451"/>
      <c r="AN180" s="591"/>
      <c r="AO180" s="591"/>
      <c r="AP180" s="591"/>
      <c r="AQ180" s="591"/>
      <c r="AR180" s="636"/>
      <c r="AS180" s="637"/>
      <c r="AT180" s="185"/>
      <c r="AW180" s="185"/>
      <c r="AZ180" s="185"/>
      <c r="BC180" s="185"/>
      <c r="BF180" s="185"/>
      <c r="BI180" s="185"/>
    </row>
    <row r="181" spans="23:61" x14ac:dyDescent="0.3">
      <c r="Y181" s="572"/>
      <c r="Z181" s="597"/>
      <c r="AA181" s="598"/>
      <c r="AB181" s="598"/>
      <c r="AC181" s="598"/>
      <c r="AD181" s="598"/>
      <c r="AE181" s="598"/>
      <c r="AF181" s="598"/>
      <c r="AG181" s="598"/>
      <c r="AH181" s="598"/>
      <c r="AI181" s="598"/>
      <c r="AJ181" s="598"/>
      <c r="AK181" s="598"/>
      <c r="AL181" s="598"/>
      <c r="AM181" s="598"/>
      <c r="AN181" s="577"/>
      <c r="AO181" s="577"/>
      <c r="AP181" s="577"/>
      <c r="AQ181" s="577"/>
      <c r="AR181" s="644"/>
      <c r="AS181" s="645"/>
      <c r="AT181" s="185"/>
      <c r="AW181" s="185"/>
      <c r="AZ181" s="185"/>
      <c r="BC181" s="185"/>
      <c r="BF181" s="185"/>
      <c r="BI181" s="185"/>
    </row>
    <row r="182" spans="23:61" x14ac:dyDescent="0.3">
      <c r="Y182" s="571" t="s">
        <v>267</v>
      </c>
      <c r="Z182" s="521" t="s">
        <v>181</v>
      </c>
      <c r="AA182" s="454"/>
      <c r="AB182" s="454"/>
      <c r="AC182" s="454"/>
      <c r="AD182" s="454"/>
      <c r="AE182" s="454"/>
      <c r="AF182" s="454"/>
      <c r="AG182" s="454"/>
      <c r="AH182" s="454"/>
      <c r="AI182" s="585"/>
      <c r="AJ182" s="585"/>
      <c r="AK182" s="585"/>
      <c r="AL182" s="585"/>
      <c r="AM182" s="585"/>
      <c r="AN182" s="648"/>
      <c r="AO182" s="648"/>
      <c r="AP182" s="648"/>
      <c r="AQ182" s="648"/>
      <c r="AR182" s="20"/>
      <c r="AS182" s="214"/>
      <c r="AT182" s="185"/>
      <c r="AW182" s="185"/>
      <c r="AZ182" s="185"/>
      <c r="BC182" s="185"/>
      <c r="BF182" s="185"/>
      <c r="BI182" s="185"/>
    </row>
    <row r="183" spans="23:61" x14ac:dyDescent="0.3">
      <c r="Y183" s="572"/>
      <c r="Z183" s="597"/>
      <c r="AA183" s="598"/>
      <c r="AB183" s="598"/>
      <c r="AC183" s="598"/>
      <c r="AD183" s="598"/>
      <c r="AE183" s="598"/>
      <c r="AF183" s="598"/>
      <c r="AG183" s="598"/>
      <c r="AH183" s="598"/>
      <c r="AI183" s="598"/>
      <c r="AJ183" s="598"/>
      <c r="AK183" s="598"/>
      <c r="AL183" s="598"/>
      <c r="AM183" s="598"/>
      <c r="AN183" s="577"/>
      <c r="AO183" s="577"/>
      <c r="AP183" s="577"/>
      <c r="AQ183" s="577"/>
      <c r="AR183" s="212"/>
      <c r="AS183" s="213"/>
      <c r="AT183" s="185"/>
      <c r="AW183" s="185"/>
      <c r="AZ183" s="185"/>
      <c r="BC183" s="185"/>
      <c r="BF183" s="185"/>
      <c r="BI183" s="185"/>
    </row>
    <row r="184" spans="23:61" x14ac:dyDescent="0.3">
      <c r="W184" s="20"/>
      <c r="X184" s="20"/>
    </row>
  </sheetData>
  <sheetProtection password="B3C1" sheet="1" objects="1" scenarios="1" selectLockedCells="1"/>
  <mergeCells count="136">
    <mergeCell ref="Y182:Y183"/>
    <mergeCell ref="Z182:AQ183"/>
    <mergeCell ref="Z156:AR156"/>
    <mergeCell ref="Z157:AR157"/>
    <mergeCell ref="X91:X138"/>
    <mergeCell ref="Z91:Z98"/>
    <mergeCell ref="AA91:AA98"/>
    <mergeCell ref="AC92:AC99"/>
    <mergeCell ref="AD92:AD99"/>
    <mergeCell ref="Y178:Y179"/>
    <mergeCell ref="Z178:AS178"/>
    <mergeCell ref="Z179:AS179"/>
    <mergeCell ref="Y180:Y181"/>
    <mergeCell ref="Z180:AS181"/>
    <mergeCell ref="X163:X168"/>
    <mergeCell ref="Y173:Y175"/>
    <mergeCell ref="Z173:AS175"/>
    <mergeCell ref="Y176:Y177"/>
    <mergeCell ref="Z176:AS176"/>
    <mergeCell ref="Z177:AS177"/>
    <mergeCell ref="Y150:Y151"/>
    <mergeCell ref="Z150:AS150"/>
    <mergeCell ref="Z151:AS151"/>
    <mergeCell ref="Y152:Y153"/>
    <mergeCell ref="Z152:AS153"/>
    <mergeCell ref="Y154:Y155"/>
    <mergeCell ref="Z154:AS155"/>
    <mergeCell ref="BG102:BG109"/>
    <mergeCell ref="BH102:BH109"/>
    <mergeCell ref="Z147:AS147"/>
    <mergeCell ref="Y148:Y149"/>
    <mergeCell ref="Z148:AS148"/>
    <mergeCell ref="Z149:AS149"/>
    <mergeCell ref="AX99:AX106"/>
    <mergeCell ref="AY99:AY106"/>
    <mergeCell ref="BA100:BA107"/>
    <mergeCell ref="BB100:BB107"/>
    <mergeCell ref="BD101:BD108"/>
    <mergeCell ref="BE101:BE108"/>
    <mergeCell ref="AO96:AO103"/>
    <mergeCell ref="AP96:AP103"/>
    <mergeCell ref="AR97:AR104"/>
    <mergeCell ref="AS97:AS104"/>
    <mergeCell ref="AU98:AU105"/>
    <mergeCell ref="AV98:AV105"/>
    <mergeCell ref="AF93:AF100"/>
    <mergeCell ref="AG93:AG100"/>
    <mergeCell ref="AI94:AI101"/>
    <mergeCell ref="AJ94:AJ101"/>
    <mergeCell ref="AL95:AL102"/>
    <mergeCell ref="AM95:AM102"/>
    <mergeCell ref="Z87:BI87"/>
    <mergeCell ref="X88:Y90"/>
    <mergeCell ref="Z88:BI88"/>
    <mergeCell ref="Z89:AB89"/>
    <mergeCell ref="AC89:AE89"/>
    <mergeCell ref="AF89:AH89"/>
    <mergeCell ref="AI89:AK89"/>
    <mergeCell ref="AL89:AN89"/>
    <mergeCell ref="AO89:AQ89"/>
    <mergeCell ref="AR89:AT89"/>
    <mergeCell ref="AU89:AW89"/>
    <mergeCell ref="AX89:AZ89"/>
    <mergeCell ref="BA89:BC89"/>
    <mergeCell ref="BD89:BF89"/>
    <mergeCell ref="BG89:BI89"/>
    <mergeCell ref="BA45:BA52"/>
    <mergeCell ref="BB45:BB52"/>
    <mergeCell ref="BD46:BD53"/>
    <mergeCell ref="BE46:BE53"/>
    <mergeCell ref="BG47:BG54"/>
    <mergeCell ref="BH47:BH54"/>
    <mergeCell ref="AR42:AR49"/>
    <mergeCell ref="AS42:AS49"/>
    <mergeCell ref="AU43:AU50"/>
    <mergeCell ref="AV43:AV50"/>
    <mergeCell ref="AX44:AX51"/>
    <mergeCell ref="AY44:AY51"/>
    <mergeCell ref="C36:E36"/>
    <mergeCell ref="X36:X83"/>
    <mergeCell ref="Z36:Z43"/>
    <mergeCell ref="AA36:AA43"/>
    <mergeCell ref="C37:E37"/>
    <mergeCell ref="AC37:AC44"/>
    <mergeCell ref="AD37:AD44"/>
    <mergeCell ref="AL34:AN34"/>
    <mergeCell ref="AO34:AQ34"/>
    <mergeCell ref="AL40:AL47"/>
    <mergeCell ref="AM40:AM47"/>
    <mergeCell ref="C41:E41"/>
    <mergeCell ref="AO41:AO48"/>
    <mergeCell ref="AP41:AP48"/>
    <mergeCell ref="C42:E42"/>
    <mergeCell ref="C38:E38"/>
    <mergeCell ref="AF38:AF45"/>
    <mergeCell ref="AG38:AG45"/>
    <mergeCell ref="C39:E39"/>
    <mergeCell ref="AI39:AI46"/>
    <mergeCell ref="AJ39:AJ46"/>
    <mergeCell ref="C40:E40"/>
    <mergeCell ref="B30:S30"/>
    <mergeCell ref="C32:E33"/>
    <mergeCell ref="Z32:BI32"/>
    <mergeCell ref="X33:Y35"/>
    <mergeCell ref="Z33:BI33"/>
    <mergeCell ref="C34:E34"/>
    <mergeCell ref="Z34:AB34"/>
    <mergeCell ref="AC34:AE34"/>
    <mergeCell ref="AF34:AH34"/>
    <mergeCell ref="AI34:AK34"/>
    <mergeCell ref="BD34:BF34"/>
    <mergeCell ref="BG34:BI34"/>
    <mergeCell ref="C35:E35"/>
    <mergeCell ref="AR34:AT34"/>
    <mergeCell ref="AU34:AW34"/>
    <mergeCell ref="AX34:AZ34"/>
    <mergeCell ref="BA34:BC34"/>
    <mergeCell ref="W23:BI24"/>
    <mergeCell ref="C24:E24"/>
    <mergeCell ref="C25:E25"/>
    <mergeCell ref="B29:S29"/>
    <mergeCell ref="C15:E16"/>
    <mergeCell ref="C17:E17"/>
    <mergeCell ref="C18:E18"/>
    <mergeCell ref="C19:E19"/>
    <mergeCell ref="C20:E20"/>
    <mergeCell ref="C21:E21"/>
    <mergeCell ref="C2:K2"/>
    <mergeCell ref="C3:K3"/>
    <mergeCell ref="B5:L5"/>
    <mergeCell ref="C7:G7"/>
    <mergeCell ref="H7:K7"/>
    <mergeCell ref="C8:G8"/>
    <mergeCell ref="H8:K8"/>
    <mergeCell ref="C22:E22"/>
    <mergeCell ref="C23:E23"/>
  </mergeCell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K206"/>
  <sheetViews>
    <sheetView zoomScale="90" zoomScaleNormal="90" workbookViewId="0">
      <selection activeCell="D12" sqref="D12"/>
    </sheetView>
  </sheetViews>
  <sheetFormatPr defaultColWidth="9.109375" defaultRowHeight="14.4" x14ac:dyDescent="0.3"/>
  <cols>
    <col min="1" max="1" width="9.109375" style="21"/>
    <col min="2" max="2" width="3.33203125" style="21" customWidth="1"/>
    <col min="3" max="3" width="17.88671875" style="21" customWidth="1"/>
    <col min="4" max="4" width="19.6640625" style="21" customWidth="1"/>
    <col min="5" max="5" width="5.109375" style="21" customWidth="1"/>
    <col min="6" max="6" width="16.33203125" style="21" customWidth="1"/>
    <col min="7" max="7" width="18.5546875" style="21" customWidth="1"/>
    <col min="8" max="8" width="19.33203125" style="21" customWidth="1"/>
    <col min="9" max="11" width="16.33203125" style="21" customWidth="1"/>
    <col min="12" max="16" width="17.44140625" style="21" customWidth="1"/>
    <col min="17" max="18" width="21.88671875" style="21" customWidth="1"/>
    <col min="19" max="19" width="29" style="33" customWidth="1"/>
    <col min="20" max="21" width="6.5546875" style="21" customWidth="1"/>
    <col min="22" max="22" width="12.33203125" style="185" hidden="1" customWidth="1"/>
    <col min="23" max="24" width="9.109375" style="21"/>
    <col min="25" max="25" width="19.109375" style="21" customWidth="1"/>
    <col min="26" max="26" width="14.33203125" style="21" customWidth="1"/>
    <col min="27" max="27" width="11.88671875" style="21" customWidth="1"/>
    <col min="28" max="28" width="10.33203125" style="21" hidden="1" customWidth="1"/>
    <col min="29" max="29" width="10.33203125" style="21" customWidth="1"/>
    <col min="30" max="30" width="11.109375" style="21" customWidth="1"/>
    <col min="31" max="31" width="10.33203125" style="21" hidden="1" customWidth="1"/>
    <col min="32" max="32" width="10.33203125" style="21" customWidth="1"/>
    <col min="33" max="33" width="10.88671875" style="21" customWidth="1"/>
    <col min="34" max="34" width="10.33203125" style="21" hidden="1" customWidth="1"/>
    <col min="35" max="35" width="10.33203125" style="21" customWidth="1"/>
    <col min="36" max="36" width="10.88671875" style="21" customWidth="1"/>
    <col min="37" max="37" width="10.33203125" style="21" hidden="1" customWidth="1"/>
    <col min="38" max="38" width="10.33203125" style="21" customWidth="1"/>
    <col min="39" max="39" width="10.44140625" style="21" customWidth="1"/>
    <col min="40" max="40" width="10.33203125" style="21" hidden="1" customWidth="1"/>
    <col min="41" max="41" width="10.33203125" style="21" customWidth="1"/>
    <col min="42" max="42" width="10.5546875" style="21" customWidth="1"/>
    <col min="43" max="43" width="10.33203125" style="21" hidden="1" customWidth="1"/>
    <col min="44" max="44" width="10.33203125" style="21" customWidth="1"/>
    <col min="45" max="45" width="11.44140625" style="21" customWidth="1"/>
    <col min="46" max="46" width="10.33203125" style="21" hidden="1" customWidth="1"/>
    <col min="47" max="47" width="10.33203125" style="21" customWidth="1"/>
    <col min="48" max="48" width="10.44140625" style="21" customWidth="1"/>
    <col min="49" max="49" width="10.33203125" style="21" hidden="1" customWidth="1"/>
    <col min="50" max="50" width="10.33203125" style="21" customWidth="1"/>
    <col min="51" max="51" width="10.44140625" style="21" customWidth="1"/>
    <col min="52" max="52" width="10.33203125" style="21" hidden="1" customWidth="1"/>
    <col min="53" max="53" width="10.33203125" style="21" customWidth="1"/>
    <col min="54" max="54" width="10.6640625" style="21" customWidth="1"/>
    <col min="55" max="55" width="10.33203125" style="21" hidden="1" customWidth="1"/>
    <col min="56" max="56" width="10.33203125" style="21" customWidth="1"/>
    <col min="57" max="57" width="10.5546875" style="21" customWidth="1"/>
    <col min="58" max="58" width="10.33203125" style="21" hidden="1" customWidth="1"/>
    <col min="59" max="59" width="10.33203125" style="21" customWidth="1"/>
    <col min="60" max="60" width="10.5546875" style="21" customWidth="1"/>
    <col min="61" max="61" width="10.33203125" style="21" hidden="1" customWidth="1"/>
    <col min="62" max="63" width="9.109375" style="20"/>
    <col min="64" max="16384" width="9.109375" style="21"/>
  </cols>
  <sheetData>
    <row r="1" spans="2:22" ht="15" thickBot="1" x14ac:dyDescent="0.35"/>
    <row r="2" spans="2:22" ht="29.25" customHeight="1" x14ac:dyDescent="0.3">
      <c r="C2" s="653" t="s">
        <v>17</v>
      </c>
      <c r="D2" s="654"/>
      <c r="E2" s="654"/>
      <c r="F2" s="654"/>
      <c r="G2" s="654"/>
      <c r="H2" s="654"/>
      <c r="I2" s="654"/>
      <c r="J2" s="654"/>
      <c r="K2" s="655"/>
      <c r="L2" s="34"/>
      <c r="M2" s="416"/>
      <c r="N2" s="416"/>
    </row>
    <row r="3" spans="2:22" ht="21.6" thickBot="1" x14ac:dyDescent="0.35">
      <c r="C3" s="539" t="s">
        <v>150</v>
      </c>
      <c r="D3" s="540"/>
      <c r="E3" s="540"/>
      <c r="F3" s="540"/>
      <c r="G3" s="540"/>
      <c r="H3" s="540"/>
      <c r="I3" s="540"/>
      <c r="J3" s="540"/>
      <c r="K3" s="541"/>
      <c r="L3" s="35"/>
      <c r="M3" s="416"/>
      <c r="N3" s="416"/>
    </row>
    <row r="4" spans="2:22" ht="21.6" thickBot="1" x14ac:dyDescent="0.35">
      <c r="C4" s="35"/>
      <c r="D4" s="35"/>
      <c r="E4" s="35"/>
      <c r="F4" s="35"/>
      <c r="G4" s="35"/>
      <c r="H4" s="35"/>
      <c r="I4" s="35"/>
      <c r="J4" s="35"/>
      <c r="K4" s="35"/>
      <c r="L4" s="35"/>
      <c r="M4" s="416"/>
      <c r="N4" s="416"/>
      <c r="O4" s="417"/>
      <c r="P4" s="417"/>
      <c r="Q4" s="417"/>
      <c r="R4" s="417"/>
      <c r="S4" s="417"/>
      <c r="T4" s="417"/>
      <c r="U4" s="417"/>
      <c r="V4" s="417"/>
    </row>
    <row r="5" spans="2:22" ht="19.5" customHeight="1" thickBot="1" x14ac:dyDescent="0.35">
      <c r="B5" s="601" t="s">
        <v>75</v>
      </c>
      <c r="C5" s="602"/>
      <c r="D5" s="602"/>
      <c r="E5" s="602"/>
      <c r="F5" s="602"/>
      <c r="G5" s="602"/>
      <c r="H5" s="602"/>
      <c r="I5" s="602"/>
      <c r="J5" s="602"/>
      <c r="K5" s="602"/>
      <c r="L5" s="603"/>
      <c r="M5" s="416"/>
      <c r="N5" s="416"/>
      <c r="O5" s="416"/>
      <c r="P5" s="416"/>
    </row>
    <row r="6" spans="2:22" ht="21" x14ac:dyDescent="0.3">
      <c r="B6" s="36"/>
      <c r="C6" s="37"/>
      <c r="D6" s="37"/>
      <c r="E6" s="37"/>
      <c r="F6" s="37"/>
      <c r="G6" s="37"/>
      <c r="H6" s="37"/>
      <c r="I6" s="37"/>
      <c r="J6" s="37"/>
      <c r="K6" s="37"/>
      <c r="L6" s="38"/>
      <c r="M6" s="416"/>
      <c r="N6" s="416"/>
      <c r="O6" s="416"/>
      <c r="P6" s="416"/>
    </row>
    <row r="7" spans="2:22" x14ac:dyDescent="0.3">
      <c r="B7" s="22"/>
      <c r="C7" s="542" t="s">
        <v>49</v>
      </c>
      <c r="D7" s="542"/>
      <c r="E7" s="542"/>
      <c r="F7" s="542"/>
      <c r="G7" s="542"/>
      <c r="H7" s="660">
        <f>Info!D4</f>
        <v>0</v>
      </c>
      <c r="I7" s="660"/>
      <c r="J7" s="660"/>
      <c r="K7" s="660"/>
      <c r="L7" s="39"/>
    </row>
    <row r="8" spans="2:22" x14ac:dyDescent="0.3">
      <c r="B8" s="22"/>
      <c r="C8" s="542" t="s">
        <v>50</v>
      </c>
      <c r="D8" s="542"/>
      <c r="E8" s="542"/>
      <c r="F8" s="542"/>
      <c r="G8" s="542"/>
      <c r="H8" s="547" t="s">
        <v>151</v>
      </c>
      <c r="I8" s="547"/>
      <c r="J8" s="547"/>
      <c r="K8" s="547"/>
      <c r="L8" s="40"/>
    </row>
    <row r="9" spans="2:22" x14ac:dyDescent="0.3">
      <c r="B9" s="22"/>
      <c r="C9" s="20"/>
      <c r="D9" s="20"/>
      <c r="E9" s="20"/>
      <c r="F9" s="20"/>
      <c r="G9" s="20"/>
      <c r="H9" s="20"/>
      <c r="I9" s="20"/>
      <c r="J9" s="20"/>
      <c r="K9" s="20"/>
      <c r="L9" s="23"/>
    </row>
    <row r="10" spans="2:22" ht="15.6" x14ac:dyDescent="0.35">
      <c r="B10" s="22"/>
      <c r="C10" s="20"/>
      <c r="D10" s="41" t="s">
        <v>198</v>
      </c>
      <c r="E10" s="42"/>
      <c r="F10" s="20"/>
      <c r="G10" s="43" t="s">
        <v>14</v>
      </c>
      <c r="H10" s="20"/>
      <c r="I10" s="43" t="s">
        <v>175</v>
      </c>
      <c r="J10" s="20"/>
      <c r="K10" s="71" t="s">
        <v>58</v>
      </c>
      <c r="L10" s="23"/>
    </row>
    <row r="11" spans="2:22" x14ac:dyDescent="0.3">
      <c r="B11" s="22"/>
      <c r="C11" s="20"/>
      <c r="D11" s="47" t="s">
        <v>0</v>
      </c>
      <c r="E11" s="42"/>
      <c r="F11" s="20"/>
      <c r="G11" s="47" t="s">
        <v>1</v>
      </c>
      <c r="H11" s="20"/>
      <c r="I11" s="47" t="s">
        <v>1</v>
      </c>
      <c r="J11" s="20"/>
      <c r="K11" s="76" t="s">
        <v>1</v>
      </c>
      <c r="L11" s="23"/>
    </row>
    <row r="12" spans="2:22" x14ac:dyDescent="0.3">
      <c r="B12" s="22"/>
      <c r="C12" s="20"/>
      <c r="D12" s="1"/>
      <c r="E12" s="20"/>
      <c r="F12" s="20"/>
      <c r="G12" s="1"/>
      <c r="H12" s="20"/>
      <c r="I12" s="1"/>
      <c r="J12" s="20"/>
      <c r="K12" s="79">
        <f>IF(K25&lt;0.05*I25,K25,0.05*I25)</f>
        <v>0</v>
      </c>
      <c r="L12" s="23"/>
    </row>
    <row r="13" spans="2:22" ht="15" customHeight="1" x14ac:dyDescent="0.3">
      <c r="B13" s="22"/>
      <c r="C13" s="20"/>
      <c r="D13" s="49"/>
      <c r="E13" s="20"/>
      <c r="F13" s="49"/>
      <c r="G13" s="20"/>
      <c r="H13" s="50"/>
      <c r="I13" s="20"/>
      <c r="J13" s="20"/>
      <c r="K13" s="20"/>
      <c r="L13" s="23"/>
    </row>
    <row r="14" spans="2:22" ht="12.75" customHeight="1" thickBot="1" x14ac:dyDescent="0.35">
      <c r="B14" s="22"/>
      <c r="C14" s="51"/>
      <c r="D14" s="20"/>
      <c r="E14" s="20"/>
      <c r="F14" s="20"/>
      <c r="G14" s="20"/>
      <c r="H14" s="20"/>
      <c r="I14" s="20"/>
      <c r="J14" s="20"/>
      <c r="K14" s="20"/>
      <c r="L14" s="23"/>
    </row>
    <row r="15" spans="2:22" ht="32.25" customHeight="1" x14ac:dyDescent="0.3">
      <c r="B15" s="22"/>
      <c r="C15" s="609" t="s">
        <v>3</v>
      </c>
      <c r="D15" s="610"/>
      <c r="E15" s="610"/>
      <c r="F15" s="54" t="s">
        <v>18</v>
      </c>
      <c r="G15" s="54" t="s">
        <v>243</v>
      </c>
      <c r="H15" s="54" t="s">
        <v>244</v>
      </c>
      <c r="I15" s="54" t="s">
        <v>19</v>
      </c>
      <c r="J15" s="55" t="s">
        <v>12</v>
      </c>
      <c r="K15" s="56" t="s">
        <v>13</v>
      </c>
      <c r="L15" s="57"/>
    </row>
    <row r="16" spans="2:22" ht="15" customHeight="1" x14ac:dyDescent="0.3">
      <c r="B16" s="22"/>
      <c r="C16" s="611"/>
      <c r="D16" s="566"/>
      <c r="E16" s="566"/>
      <c r="F16" s="60" t="s">
        <v>1</v>
      </c>
      <c r="G16" s="60" t="s">
        <v>1</v>
      </c>
      <c r="H16" s="60" t="s">
        <v>1</v>
      </c>
      <c r="I16" s="60" t="s">
        <v>1</v>
      </c>
      <c r="J16" s="60" t="s">
        <v>1</v>
      </c>
      <c r="K16" s="61" t="s">
        <v>1</v>
      </c>
      <c r="L16" s="62"/>
    </row>
    <row r="17" spans="1:62" x14ac:dyDescent="0.3">
      <c r="B17" s="22"/>
      <c r="C17" s="604" t="s">
        <v>4</v>
      </c>
      <c r="D17" s="565"/>
      <c r="E17" s="565"/>
      <c r="F17" s="2"/>
      <c r="G17" s="2"/>
      <c r="H17" s="2"/>
      <c r="I17" s="63">
        <f t="shared" ref="I17:I24" si="0">F17-G17-H17</f>
        <v>0</v>
      </c>
      <c r="J17" s="2"/>
      <c r="K17" s="8"/>
      <c r="L17" s="64"/>
    </row>
    <row r="18" spans="1:62" x14ac:dyDescent="0.3">
      <c r="B18" s="22"/>
      <c r="C18" s="604" t="s">
        <v>5</v>
      </c>
      <c r="D18" s="565"/>
      <c r="E18" s="565"/>
      <c r="F18" s="2"/>
      <c r="G18" s="2"/>
      <c r="H18" s="2"/>
      <c r="I18" s="63">
        <f t="shared" si="0"/>
        <v>0</v>
      </c>
      <c r="J18" s="2"/>
      <c r="K18" s="8"/>
      <c r="L18" s="64"/>
    </row>
    <row r="19" spans="1:62" ht="15" customHeight="1" x14ac:dyDescent="0.3">
      <c r="B19" s="22"/>
      <c r="C19" s="604" t="s">
        <v>10</v>
      </c>
      <c r="D19" s="565"/>
      <c r="E19" s="565"/>
      <c r="F19" s="2"/>
      <c r="G19" s="2"/>
      <c r="H19" s="2"/>
      <c r="I19" s="63">
        <f t="shared" si="0"/>
        <v>0</v>
      </c>
      <c r="J19" s="2"/>
      <c r="K19" s="8"/>
      <c r="L19" s="64"/>
    </row>
    <row r="20" spans="1:62" x14ac:dyDescent="0.3">
      <c r="B20" s="22"/>
      <c r="C20" s="604" t="s">
        <v>9</v>
      </c>
      <c r="D20" s="565"/>
      <c r="E20" s="565"/>
      <c r="F20" s="2"/>
      <c r="G20" s="2"/>
      <c r="H20" s="2"/>
      <c r="I20" s="63">
        <f t="shared" si="0"/>
        <v>0</v>
      </c>
      <c r="J20" s="2"/>
      <c r="K20" s="8"/>
      <c r="L20" s="64"/>
    </row>
    <row r="21" spans="1:62" x14ac:dyDescent="0.3">
      <c r="B21" s="22"/>
      <c r="C21" s="604" t="s">
        <v>8</v>
      </c>
      <c r="D21" s="565"/>
      <c r="E21" s="565"/>
      <c r="F21" s="2"/>
      <c r="G21" s="2"/>
      <c r="H21" s="2"/>
      <c r="I21" s="63">
        <f t="shared" si="0"/>
        <v>0</v>
      </c>
      <c r="J21" s="2"/>
      <c r="K21" s="8"/>
      <c r="L21" s="64"/>
    </row>
    <row r="22" spans="1:62" x14ac:dyDescent="0.3">
      <c r="B22" s="22"/>
      <c r="C22" s="604" t="s">
        <v>152</v>
      </c>
      <c r="D22" s="565"/>
      <c r="E22" s="565"/>
      <c r="F22" s="2"/>
      <c r="G22" s="2"/>
      <c r="H22" s="2"/>
      <c r="I22" s="63">
        <f t="shared" si="0"/>
        <v>0</v>
      </c>
      <c r="J22" s="2"/>
      <c r="K22" s="8"/>
      <c r="L22" s="64"/>
    </row>
    <row r="23" spans="1:62" x14ac:dyDescent="0.3">
      <c r="B23" s="22"/>
      <c r="C23" s="604" t="s">
        <v>153</v>
      </c>
      <c r="D23" s="565"/>
      <c r="E23" s="565"/>
      <c r="F23" s="2"/>
      <c r="G23" s="2"/>
      <c r="H23" s="2"/>
      <c r="I23" s="63">
        <f t="shared" si="0"/>
        <v>0</v>
      </c>
      <c r="J23" s="2"/>
      <c r="K23" s="8"/>
      <c r="L23" s="64"/>
      <c r="W23" s="537" t="s">
        <v>222</v>
      </c>
      <c r="X23" s="538"/>
      <c r="Y23" s="538"/>
      <c r="Z23" s="538"/>
      <c r="AA23" s="538"/>
      <c r="AB23" s="538"/>
      <c r="AC23" s="538"/>
      <c r="AD23" s="538"/>
      <c r="AE23" s="538"/>
      <c r="AF23" s="538"/>
      <c r="AG23" s="538"/>
      <c r="AH23" s="538"/>
      <c r="AI23" s="538"/>
      <c r="AJ23" s="538"/>
      <c r="AK23" s="538"/>
      <c r="AL23" s="538"/>
      <c r="AM23" s="538"/>
      <c r="AN23" s="538"/>
      <c r="AO23" s="538"/>
      <c r="AP23" s="538"/>
      <c r="AQ23" s="538"/>
      <c r="AR23" s="538"/>
      <c r="AS23" s="538"/>
      <c r="AT23" s="538"/>
      <c r="AU23" s="538"/>
      <c r="AV23" s="538"/>
      <c r="AW23" s="538"/>
      <c r="AX23" s="538"/>
      <c r="AY23" s="538"/>
      <c r="AZ23" s="538"/>
      <c r="BA23" s="538"/>
      <c r="BB23" s="538"/>
      <c r="BC23" s="538"/>
      <c r="BD23" s="538"/>
      <c r="BE23" s="538"/>
      <c r="BF23" s="538"/>
      <c r="BG23" s="538"/>
      <c r="BH23" s="538"/>
      <c r="BI23" s="538"/>
    </row>
    <row r="24" spans="1:62" x14ac:dyDescent="0.3">
      <c r="B24" s="22"/>
      <c r="C24" s="604" t="s">
        <v>154</v>
      </c>
      <c r="D24" s="565"/>
      <c r="E24" s="565"/>
      <c r="F24" s="2"/>
      <c r="G24" s="2"/>
      <c r="H24" s="2"/>
      <c r="I24" s="63">
        <f t="shared" si="0"/>
        <v>0</v>
      </c>
      <c r="J24" s="2"/>
      <c r="K24" s="8"/>
      <c r="L24" s="64"/>
      <c r="W24" s="538"/>
      <c r="X24" s="538"/>
      <c r="Y24" s="538"/>
      <c r="Z24" s="538"/>
      <c r="AA24" s="538"/>
      <c r="AB24" s="538"/>
      <c r="AC24" s="538"/>
      <c r="AD24" s="538"/>
      <c r="AE24" s="538"/>
      <c r="AF24" s="538"/>
      <c r="AG24" s="538"/>
      <c r="AH24" s="538"/>
      <c r="AI24" s="538"/>
      <c r="AJ24" s="538"/>
      <c r="AK24" s="538"/>
      <c r="AL24" s="538"/>
      <c r="AM24" s="538"/>
      <c r="AN24" s="538"/>
      <c r="AO24" s="538"/>
      <c r="AP24" s="538"/>
      <c r="AQ24" s="538"/>
      <c r="AR24" s="538"/>
      <c r="AS24" s="538"/>
      <c r="AT24" s="538"/>
      <c r="AU24" s="538"/>
      <c r="AV24" s="538"/>
      <c r="AW24" s="538"/>
      <c r="AX24" s="538"/>
      <c r="AY24" s="538"/>
      <c r="AZ24" s="538"/>
      <c r="BA24" s="538"/>
      <c r="BB24" s="538"/>
      <c r="BC24" s="538"/>
      <c r="BD24" s="538"/>
      <c r="BE24" s="538"/>
      <c r="BF24" s="538"/>
      <c r="BG24" s="538"/>
      <c r="BH24" s="538"/>
      <c r="BI24" s="538"/>
    </row>
    <row r="25" spans="1:62" ht="15" thickBot="1" x14ac:dyDescent="0.35">
      <c r="B25" s="22"/>
      <c r="C25" s="605" t="s">
        <v>85</v>
      </c>
      <c r="D25" s="606"/>
      <c r="E25" s="606"/>
      <c r="F25" s="67">
        <f t="shared" ref="F25:K25" si="1">SUM(F17:F24)</f>
        <v>0</v>
      </c>
      <c r="G25" s="67">
        <f t="shared" si="1"/>
        <v>0</v>
      </c>
      <c r="H25" s="67">
        <f t="shared" si="1"/>
        <v>0</v>
      </c>
      <c r="I25" s="67">
        <f t="shared" si="1"/>
        <v>0</v>
      </c>
      <c r="J25" s="67">
        <f t="shared" si="1"/>
        <v>0</v>
      </c>
      <c r="K25" s="67">
        <f t="shared" si="1"/>
        <v>0</v>
      </c>
      <c r="L25" s="68"/>
    </row>
    <row r="26" spans="1:62" ht="15" thickBot="1" x14ac:dyDescent="0.35">
      <c r="B26" s="82"/>
      <c r="C26" s="191"/>
      <c r="D26" s="191"/>
      <c r="E26" s="191"/>
      <c r="F26" s="192"/>
      <c r="G26" s="192"/>
      <c r="H26" s="192"/>
      <c r="I26" s="192"/>
      <c r="J26" s="27"/>
      <c r="K26" s="27"/>
      <c r="L26" s="28"/>
    </row>
    <row r="27" spans="1:62" x14ac:dyDescent="0.3">
      <c r="A27" s="20"/>
      <c r="B27" s="20"/>
      <c r="C27" s="69"/>
      <c r="D27" s="69"/>
      <c r="E27" s="69"/>
      <c r="F27" s="70"/>
      <c r="G27" s="70"/>
      <c r="H27" s="70"/>
      <c r="I27" s="179"/>
      <c r="J27" s="179"/>
      <c r="K27" s="20"/>
      <c r="L27" s="189"/>
      <c r="M27" s="20"/>
    </row>
    <row r="28" spans="1:62" x14ac:dyDescent="0.3">
      <c r="A28" s="20"/>
      <c r="B28" s="20"/>
      <c r="C28" s="20"/>
      <c r="D28" s="20"/>
      <c r="E28" s="20"/>
      <c r="F28" s="20"/>
      <c r="G28" s="20"/>
      <c r="H28" s="20"/>
      <c r="I28" s="180"/>
      <c r="J28" s="180"/>
      <c r="K28" s="20"/>
      <c r="L28" s="190"/>
      <c r="M28" s="20"/>
      <c r="Z28" s="201"/>
      <c r="AA28" s="201"/>
    </row>
    <row r="29" spans="1:62" s="80" customFormat="1" ht="16.2" thickBot="1" x14ac:dyDescent="0.35">
      <c r="A29" s="48"/>
      <c r="B29" s="607"/>
      <c r="C29" s="607"/>
      <c r="D29" s="607"/>
      <c r="E29" s="607"/>
      <c r="F29" s="607"/>
      <c r="G29" s="607"/>
      <c r="H29" s="607"/>
      <c r="I29" s="607"/>
      <c r="J29" s="607"/>
      <c r="K29" s="607"/>
      <c r="L29" s="607"/>
      <c r="M29" s="607"/>
      <c r="N29" s="607"/>
      <c r="O29" s="607"/>
      <c r="P29" s="608"/>
      <c r="Q29" s="608"/>
      <c r="R29" s="608"/>
      <c r="S29" s="608"/>
    </row>
    <row r="30" spans="1:62" s="80" customFormat="1" ht="21.6" thickBot="1" x14ac:dyDescent="0.35">
      <c r="A30" s="48"/>
      <c r="B30" s="656" t="s">
        <v>76</v>
      </c>
      <c r="C30" s="657"/>
      <c r="D30" s="657"/>
      <c r="E30" s="657"/>
      <c r="F30" s="657"/>
      <c r="G30" s="657"/>
      <c r="H30" s="657"/>
      <c r="I30" s="657"/>
      <c r="J30" s="657"/>
      <c r="K30" s="657"/>
      <c r="L30" s="657"/>
      <c r="M30" s="657"/>
      <c r="N30" s="657"/>
      <c r="O30" s="657"/>
      <c r="P30" s="658"/>
      <c r="Q30" s="658"/>
      <c r="R30" s="658"/>
      <c r="S30" s="659"/>
      <c r="W30" s="416" t="s">
        <v>210</v>
      </c>
      <c r="X30" s="21"/>
      <c r="Y30" s="21"/>
      <c r="Z30" s="21"/>
      <c r="AA30" s="21"/>
      <c r="AB30" s="33"/>
      <c r="AC30" s="21"/>
      <c r="AD30" s="21"/>
      <c r="AE30" s="185"/>
      <c r="AF30" s="21"/>
      <c r="AG30" s="21"/>
      <c r="AH30" s="185"/>
      <c r="AI30" s="21"/>
      <c r="AJ30" s="21"/>
      <c r="AK30" s="185"/>
      <c r="AL30" s="21"/>
      <c r="AM30" s="21"/>
      <c r="AN30" s="185"/>
      <c r="AO30" s="21"/>
      <c r="AP30" s="21"/>
      <c r="AQ30" s="185"/>
      <c r="AR30" s="21"/>
      <c r="AS30" s="21"/>
      <c r="AT30" s="185"/>
      <c r="AU30" s="21"/>
      <c r="AV30" s="21"/>
      <c r="AW30" s="185"/>
      <c r="AX30" s="21"/>
      <c r="AY30" s="21"/>
      <c r="AZ30" s="185"/>
      <c r="BA30" s="21"/>
      <c r="BB30" s="21"/>
      <c r="BC30" s="185"/>
      <c r="BD30" s="21"/>
      <c r="BE30" s="21"/>
      <c r="BF30" s="185"/>
      <c r="BG30" s="21"/>
      <c r="BH30" s="21"/>
      <c r="BI30" s="185"/>
    </row>
    <row r="31" spans="1:62" x14ac:dyDescent="0.3">
      <c r="A31" s="20"/>
      <c r="B31" s="202"/>
      <c r="C31" s="203"/>
      <c r="D31" s="203"/>
      <c r="E31" s="203"/>
      <c r="F31" s="204"/>
      <c r="G31" s="204"/>
      <c r="H31" s="204"/>
      <c r="I31" s="204"/>
      <c r="J31" s="174"/>
      <c r="K31" s="174"/>
      <c r="L31" s="174"/>
      <c r="M31" s="174"/>
      <c r="N31" s="174"/>
      <c r="O31" s="174"/>
      <c r="P31" s="174"/>
      <c r="Q31" s="174"/>
      <c r="R31" s="174"/>
      <c r="S31" s="155"/>
      <c r="W31" s="36"/>
      <c r="X31" s="44"/>
      <c r="Y31" s="44"/>
      <c r="Z31" s="44"/>
      <c r="AA31" s="44"/>
      <c r="AB31" s="45"/>
      <c r="AC31" s="44"/>
      <c r="AD31" s="44"/>
      <c r="AE31" s="186"/>
      <c r="AF31" s="44"/>
      <c r="AG31" s="44"/>
      <c r="AH31" s="186"/>
      <c r="AI31" s="44"/>
      <c r="AJ31" s="44"/>
      <c r="AK31" s="186"/>
      <c r="AL31" s="44"/>
      <c r="AM31" s="44"/>
      <c r="AN31" s="186"/>
      <c r="AO31" s="44"/>
      <c r="AP31" s="44"/>
      <c r="AQ31" s="186"/>
      <c r="AR31" s="44"/>
      <c r="AS31" s="44"/>
      <c r="AT31" s="186"/>
      <c r="AU31" s="44"/>
      <c r="AV31" s="44"/>
      <c r="AW31" s="186"/>
      <c r="AX31" s="44"/>
      <c r="AY31" s="44"/>
      <c r="AZ31" s="186"/>
      <c r="BA31" s="44"/>
      <c r="BB31" s="44"/>
      <c r="BC31" s="186"/>
      <c r="BD31" s="44"/>
      <c r="BE31" s="44"/>
      <c r="BF31" s="186"/>
      <c r="BG31" s="44"/>
      <c r="BH31" s="44"/>
      <c r="BI31" s="186"/>
      <c r="BJ31" s="46"/>
    </row>
    <row r="32" spans="1:62" ht="73.5" customHeight="1" x14ac:dyDescent="0.3">
      <c r="A32" s="20"/>
      <c r="B32" s="154"/>
      <c r="C32" s="616" t="s">
        <v>3</v>
      </c>
      <c r="D32" s="616"/>
      <c r="E32" s="616"/>
      <c r="F32" s="123" t="s">
        <v>65</v>
      </c>
      <c r="G32" s="123" t="s">
        <v>224</v>
      </c>
      <c r="H32" s="123" t="s">
        <v>225</v>
      </c>
      <c r="I32" s="123" t="s">
        <v>67</v>
      </c>
      <c r="J32" s="123" t="s">
        <v>139</v>
      </c>
      <c r="K32" s="123" t="s">
        <v>140</v>
      </c>
      <c r="L32" s="123" t="s">
        <v>141</v>
      </c>
      <c r="M32" s="123" t="s">
        <v>71</v>
      </c>
      <c r="N32" s="123" t="s">
        <v>226</v>
      </c>
      <c r="O32" s="123" t="s">
        <v>227</v>
      </c>
      <c r="P32" s="123" t="s">
        <v>135</v>
      </c>
      <c r="Q32" s="123" t="s">
        <v>136</v>
      </c>
      <c r="R32" s="123" t="s">
        <v>142</v>
      </c>
      <c r="S32" s="152" t="s">
        <v>143</v>
      </c>
      <c r="W32" s="22"/>
      <c r="X32" s="48"/>
      <c r="Y32" s="48"/>
      <c r="Z32" s="617" t="s">
        <v>158</v>
      </c>
      <c r="AA32" s="617"/>
      <c r="AB32" s="617"/>
      <c r="AC32" s="617"/>
      <c r="AD32" s="617"/>
      <c r="AE32" s="617"/>
      <c r="AF32" s="617"/>
      <c r="AG32" s="617"/>
      <c r="AH32" s="617"/>
      <c r="AI32" s="617"/>
      <c r="AJ32" s="617"/>
      <c r="AK32" s="617"/>
      <c r="AL32" s="617"/>
      <c r="AM32" s="617"/>
      <c r="AN32" s="617"/>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282"/>
    </row>
    <row r="33" spans="2:62" x14ac:dyDescent="0.3">
      <c r="B33" s="154"/>
      <c r="C33" s="616"/>
      <c r="D33" s="616"/>
      <c r="E33" s="616"/>
      <c r="F33" s="128" t="s">
        <v>1</v>
      </c>
      <c r="G33" s="128" t="s">
        <v>1</v>
      </c>
      <c r="H33" s="128" t="s">
        <v>1</v>
      </c>
      <c r="I33" s="129" t="s">
        <v>1</v>
      </c>
      <c r="J33" s="129" t="s">
        <v>1</v>
      </c>
      <c r="K33" s="128" t="s">
        <v>1</v>
      </c>
      <c r="L33" s="130" t="s">
        <v>1</v>
      </c>
      <c r="M33" s="130" t="s">
        <v>1</v>
      </c>
      <c r="N33" s="130" t="s">
        <v>1</v>
      </c>
      <c r="O33" s="130" t="s">
        <v>1</v>
      </c>
      <c r="P33" s="130" t="s">
        <v>1</v>
      </c>
      <c r="Q33" s="130" t="s">
        <v>1</v>
      </c>
      <c r="R33" s="130" t="s">
        <v>1</v>
      </c>
      <c r="S33" s="131" t="s">
        <v>1</v>
      </c>
      <c r="W33" s="22"/>
      <c r="X33" s="618" t="s">
        <v>108</v>
      </c>
      <c r="Y33" s="618"/>
      <c r="Z33" s="619" t="s">
        <v>82</v>
      </c>
      <c r="AA33" s="619"/>
      <c r="AB33" s="619"/>
      <c r="AC33" s="619"/>
      <c r="AD33" s="619"/>
      <c r="AE33" s="619"/>
      <c r="AF33" s="619"/>
      <c r="AG33" s="619"/>
      <c r="AH33" s="619"/>
      <c r="AI33" s="619"/>
      <c r="AJ33" s="619"/>
      <c r="AK33" s="619"/>
      <c r="AL33" s="619"/>
      <c r="AM33" s="619"/>
      <c r="AN33" s="619"/>
      <c r="AO33" s="619"/>
      <c r="AP33" s="619"/>
      <c r="AQ33" s="619"/>
      <c r="AR33" s="619"/>
      <c r="AS33" s="619"/>
      <c r="AT33" s="619"/>
      <c r="AU33" s="619"/>
      <c r="AV33" s="619"/>
      <c r="AW33" s="619"/>
      <c r="AX33" s="619"/>
      <c r="AY33" s="619"/>
      <c r="AZ33" s="619"/>
      <c r="BA33" s="619"/>
      <c r="BB33" s="619"/>
      <c r="BC33" s="619"/>
      <c r="BD33" s="619"/>
      <c r="BE33" s="619"/>
      <c r="BF33" s="619"/>
      <c r="BG33" s="619"/>
      <c r="BH33" s="619"/>
      <c r="BI33" s="620"/>
      <c r="BJ33" s="282"/>
    </row>
    <row r="34" spans="2:62" x14ac:dyDescent="0.3">
      <c r="B34" s="154"/>
      <c r="C34" s="621" t="s">
        <v>4</v>
      </c>
      <c r="D34" s="622"/>
      <c r="E34" s="622"/>
      <c r="F34" s="207"/>
      <c r="G34" s="207"/>
      <c r="H34" s="207"/>
      <c r="I34" s="207"/>
      <c r="J34" s="207"/>
      <c r="K34" s="207"/>
      <c r="L34" s="207"/>
      <c r="M34" s="207"/>
      <c r="N34" s="207"/>
      <c r="O34" s="207"/>
      <c r="P34" s="207"/>
      <c r="Q34" s="207"/>
      <c r="R34" s="207"/>
      <c r="S34" s="208"/>
      <c r="W34" s="22"/>
      <c r="X34" s="618"/>
      <c r="Y34" s="618"/>
      <c r="Z34" s="546">
        <v>41913</v>
      </c>
      <c r="AA34" s="546"/>
      <c r="AB34" s="546"/>
      <c r="AC34" s="546">
        <v>41944</v>
      </c>
      <c r="AD34" s="546"/>
      <c r="AE34" s="546"/>
      <c r="AF34" s="546">
        <v>41974</v>
      </c>
      <c r="AG34" s="546"/>
      <c r="AH34" s="546"/>
      <c r="AI34" s="546">
        <v>42005</v>
      </c>
      <c r="AJ34" s="546"/>
      <c r="AK34" s="546"/>
      <c r="AL34" s="546">
        <v>42036</v>
      </c>
      <c r="AM34" s="546"/>
      <c r="AN34" s="546"/>
      <c r="AO34" s="546">
        <v>42064</v>
      </c>
      <c r="AP34" s="546"/>
      <c r="AQ34" s="546"/>
      <c r="AR34" s="546">
        <v>42095</v>
      </c>
      <c r="AS34" s="546"/>
      <c r="AT34" s="546"/>
      <c r="AU34" s="546">
        <v>42125</v>
      </c>
      <c r="AV34" s="546"/>
      <c r="AW34" s="546"/>
      <c r="AX34" s="546">
        <v>42156</v>
      </c>
      <c r="AY34" s="546"/>
      <c r="AZ34" s="546"/>
      <c r="BA34" s="546">
        <v>42186</v>
      </c>
      <c r="BB34" s="546"/>
      <c r="BC34" s="546"/>
      <c r="BD34" s="546">
        <v>42217</v>
      </c>
      <c r="BE34" s="546"/>
      <c r="BF34" s="546"/>
      <c r="BG34" s="546">
        <v>42248</v>
      </c>
      <c r="BH34" s="546"/>
      <c r="BI34" s="556"/>
      <c r="BJ34" s="282"/>
    </row>
    <row r="35" spans="2:62" ht="39" customHeight="1" x14ac:dyDescent="0.3">
      <c r="B35" s="154"/>
      <c r="C35" s="621" t="s">
        <v>5</v>
      </c>
      <c r="D35" s="622"/>
      <c r="E35" s="622"/>
      <c r="F35" s="207"/>
      <c r="G35" s="207"/>
      <c r="H35" s="207"/>
      <c r="I35" s="207"/>
      <c r="J35" s="207"/>
      <c r="K35" s="207"/>
      <c r="L35" s="207"/>
      <c r="M35" s="207"/>
      <c r="N35" s="207"/>
      <c r="O35" s="207"/>
      <c r="P35" s="207"/>
      <c r="Q35" s="207"/>
      <c r="R35" s="207"/>
      <c r="S35" s="208"/>
      <c r="W35" s="22"/>
      <c r="X35" s="618"/>
      <c r="Y35" s="618"/>
      <c r="Z35" s="125" t="s">
        <v>233</v>
      </c>
      <c r="AA35" s="125" t="s">
        <v>234</v>
      </c>
      <c r="AB35" s="53" t="s">
        <v>107</v>
      </c>
      <c r="AC35" s="125" t="s">
        <v>233</v>
      </c>
      <c r="AD35" s="125" t="s">
        <v>234</v>
      </c>
      <c r="AE35" s="53" t="s">
        <v>107</v>
      </c>
      <c r="AF35" s="125" t="s">
        <v>233</v>
      </c>
      <c r="AG35" s="125" t="s">
        <v>234</v>
      </c>
      <c r="AH35" s="53" t="s">
        <v>107</v>
      </c>
      <c r="AI35" s="125" t="s">
        <v>233</v>
      </c>
      <c r="AJ35" s="125" t="s">
        <v>234</v>
      </c>
      <c r="AK35" s="53" t="s">
        <v>107</v>
      </c>
      <c r="AL35" s="125" t="s">
        <v>233</v>
      </c>
      <c r="AM35" s="125" t="s">
        <v>234</v>
      </c>
      <c r="AN35" s="53" t="s">
        <v>107</v>
      </c>
      <c r="AO35" s="125" t="s">
        <v>233</v>
      </c>
      <c r="AP35" s="125" t="s">
        <v>234</v>
      </c>
      <c r="AQ35" s="53" t="s">
        <v>107</v>
      </c>
      <c r="AR35" s="125" t="s">
        <v>233</v>
      </c>
      <c r="AS35" s="125" t="s">
        <v>234</v>
      </c>
      <c r="AT35" s="53" t="s">
        <v>107</v>
      </c>
      <c r="AU35" s="125" t="s">
        <v>233</v>
      </c>
      <c r="AV35" s="125" t="s">
        <v>234</v>
      </c>
      <c r="AW35" s="53" t="s">
        <v>107</v>
      </c>
      <c r="AX35" s="125" t="s">
        <v>233</v>
      </c>
      <c r="AY35" s="125" t="s">
        <v>234</v>
      </c>
      <c r="AZ35" s="53" t="s">
        <v>107</v>
      </c>
      <c r="BA35" s="125" t="s">
        <v>113</v>
      </c>
      <c r="BB35" s="125" t="s">
        <v>230</v>
      </c>
      <c r="BC35" s="53" t="s">
        <v>107</v>
      </c>
      <c r="BD35" s="125" t="s">
        <v>233</v>
      </c>
      <c r="BE35" s="125" t="s">
        <v>234</v>
      </c>
      <c r="BF35" s="53" t="s">
        <v>107</v>
      </c>
      <c r="BG35" s="125" t="s">
        <v>233</v>
      </c>
      <c r="BH35" s="125" t="s">
        <v>234</v>
      </c>
      <c r="BI35" s="206" t="s">
        <v>107</v>
      </c>
      <c r="BJ35" s="282"/>
    </row>
    <row r="36" spans="2:62" ht="15" customHeight="1" x14ac:dyDescent="0.3">
      <c r="B36" s="154"/>
      <c r="C36" s="621" t="s">
        <v>10</v>
      </c>
      <c r="D36" s="622"/>
      <c r="E36" s="622"/>
      <c r="F36" s="207"/>
      <c r="G36" s="207"/>
      <c r="H36" s="207"/>
      <c r="I36" s="207"/>
      <c r="J36" s="207"/>
      <c r="K36" s="207"/>
      <c r="L36" s="207"/>
      <c r="M36" s="207"/>
      <c r="N36" s="207"/>
      <c r="O36" s="207"/>
      <c r="P36" s="207"/>
      <c r="Q36" s="207"/>
      <c r="R36" s="207"/>
      <c r="S36" s="208"/>
      <c r="W36" s="22"/>
      <c r="X36" s="559" t="s">
        <v>83</v>
      </c>
      <c r="Y36" s="211">
        <v>41944</v>
      </c>
      <c r="Z36" s="626"/>
      <c r="AA36" s="626"/>
      <c r="AB36" s="425"/>
      <c r="AC36" s="59"/>
      <c r="AD36" s="59"/>
      <c r="AE36" s="425"/>
      <c r="AF36" s="59"/>
      <c r="AG36" s="59"/>
      <c r="AH36" s="188"/>
      <c r="AI36" s="59"/>
      <c r="AJ36" s="59"/>
      <c r="AK36" s="188"/>
      <c r="AL36" s="59"/>
      <c r="AM36" s="59"/>
      <c r="AN36" s="188"/>
      <c r="AO36" s="59"/>
      <c r="AP36" s="59"/>
      <c r="AQ36" s="188"/>
      <c r="AR36" s="59"/>
      <c r="AS36" s="59"/>
      <c r="AT36" s="188"/>
      <c r="AU36" s="59"/>
      <c r="AV36" s="59"/>
      <c r="AW36" s="188"/>
      <c r="AX36" s="59"/>
      <c r="AY36" s="59"/>
      <c r="AZ36" s="188"/>
      <c r="BA36" s="59"/>
      <c r="BB36" s="59"/>
      <c r="BC36" s="188"/>
      <c r="BD36" s="59"/>
      <c r="BE36" s="59"/>
      <c r="BF36" s="188"/>
      <c r="BG36" s="59"/>
      <c r="BH36" s="59"/>
      <c r="BI36" s="279"/>
      <c r="BJ36" s="282"/>
    </row>
    <row r="37" spans="2:62" x14ac:dyDescent="0.3">
      <c r="B37" s="154"/>
      <c r="C37" s="621" t="s">
        <v>9</v>
      </c>
      <c r="D37" s="622"/>
      <c r="E37" s="622"/>
      <c r="F37" s="207"/>
      <c r="G37" s="207"/>
      <c r="H37" s="207"/>
      <c r="I37" s="207"/>
      <c r="J37" s="207"/>
      <c r="K37" s="207"/>
      <c r="L37" s="207"/>
      <c r="M37" s="207"/>
      <c r="N37" s="207"/>
      <c r="O37" s="207"/>
      <c r="P37" s="207"/>
      <c r="Q37" s="207"/>
      <c r="R37" s="207"/>
      <c r="S37" s="208"/>
      <c r="W37" s="22"/>
      <c r="X37" s="559"/>
      <c r="Y37" s="211">
        <f>Y36+31</f>
        <v>41975</v>
      </c>
      <c r="Z37" s="626"/>
      <c r="AA37" s="626"/>
      <c r="AB37" s="425"/>
      <c r="AC37" s="626"/>
      <c r="AD37" s="626"/>
      <c r="AE37" s="427"/>
      <c r="AF37" s="59"/>
      <c r="AG37" s="59"/>
      <c r="AH37" s="188"/>
      <c r="AI37" s="59"/>
      <c r="AJ37" s="59"/>
      <c r="AK37" s="188"/>
      <c r="AL37" s="59"/>
      <c r="AM37" s="59"/>
      <c r="AN37" s="188"/>
      <c r="AO37" s="59"/>
      <c r="AP37" s="59"/>
      <c r="AQ37" s="188"/>
      <c r="AR37" s="59"/>
      <c r="AS37" s="59"/>
      <c r="AT37" s="188"/>
      <c r="AU37" s="59"/>
      <c r="AV37" s="59"/>
      <c r="AW37" s="188"/>
      <c r="AX37" s="59"/>
      <c r="AY37" s="59"/>
      <c r="AZ37" s="188"/>
      <c r="BA37" s="59"/>
      <c r="BB37" s="59"/>
      <c r="BC37" s="188"/>
      <c r="BD37" s="59"/>
      <c r="BE37" s="59"/>
      <c r="BF37" s="188"/>
      <c r="BG37" s="59"/>
      <c r="BH37" s="59"/>
      <c r="BI37" s="279"/>
      <c r="BJ37" s="282"/>
    </row>
    <row r="38" spans="2:62" x14ac:dyDescent="0.3">
      <c r="B38" s="154"/>
      <c r="C38" s="621" t="s">
        <v>8</v>
      </c>
      <c r="D38" s="622"/>
      <c r="E38" s="622"/>
      <c r="F38" s="207"/>
      <c r="G38" s="207"/>
      <c r="H38" s="207"/>
      <c r="I38" s="207"/>
      <c r="J38" s="207"/>
      <c r="K38" s="207"/>
      <c r="L38" s="207"/>
      <c r="M38" s="207"/>
      <c r="N38" s="207"/>
      <c r="O38" s="207"/>
      <c r="P38" s="207"/>
      <c r="Q38" s="207"/>
      <c r="R38" s="207"/>
      <c r="S38" s="208"/>
      <c r="W38" s="22"/>
      <c r="X38" s="559"/>
      <c r="Y38" s="211">
        <f t="shared" ref="Y38:Y94" si="2">Y37+31</f>
        <v>42006</v>
      </c>
      <c r="Z38" s="626"/>
      <c r="AA38" s="626"/>
      <c r="AB38" s="425"/>
      <c r="AC38" s="626"/>
      <c r="AD38" s="626"/>
      <c r="AE38" s="427"/>
      <c r="AF38" s="626"/>
      <c r="AG38" s="626"/>
      <c r="AH38" s="425"/>
      <c r="AI38" s="59"/>
      <c r="AJ38" s="59"/>
      <c r="AK38" s="188"/>
      <c r="AL38" s="59"/>
      <c r="AM38" s="59"/>
      <c r="AN38" s="188"/>
      <c r="AO38" s="59"/>
      <c r="AP38" s="59"/>
      <c r="AQ38" s="188"/>
      <c r="AR38" s="59"/>
      <c r="AS38" s="59"/>
      <c r="AT38" s="188"/>
      <c r="AU38" s="59"/>
      <c r="AV38" s="59"/>
      <c r="AW38" s="188"/>
      <c r="AX38" s="59"/>
      <c r="AY38" s="59"/>
      <c r="AZ38" s="188"/>
      <c r="BA38" s="59"/>
      <c r="BB38" s="59"/>
      <c r="BC38" s="188"/>
      <c r="BD38" s="59"/>
      <c r="BE38" s="59"/>
      <c r="BF38" s="188"/>
      <c r="BG38" s="59"/>
      <c r="BH38" s="59"/>
      <c r="BI38" s="279"/>
      <c r="BJ38" s="282"/>
    </row>
    <row r="39" spans="2:62" x14ac:dyDescent="0.3">
      <c r="B39" s="154"/>
      <c r="C39" s="621" t="s">
        <v>152</v>
      </c>
      <c r="D39" s="622"/>
      <c r="E39" s="622"/>
      <c r="F39" s="207"/>
      <c r="G39" s="207"/>
      <c r="H39" s="207"/>
      <c r="I39" s="207"/>
      <c r="J39" s="207"/>
      <c r="K39" s="207"/>
      <c r="L39" s="207"/>
      <c r="M39" s="207"/>
      <c r="N39" s="207"/>
      <c r="O39" s="207"/>
      <c r="P39" s="207"/>
      <c r="Q39" s="207"/>
      <c r="R39" s="207"/>
      <c r="S39" s="208"/>
      <c r="W39" s="22"/>
      <c r="X39" s="559"/>
      <c r="Y39" s="211">
        <f t="shared" si="2"/>
        <v>42037</v>
      </c>
      <c r="Z39" s="626"/>
      <c r="AA39" s="626"/>
      <c r="AB39" s="425"/>
      <c r="AC39" s="626"/>
      <c r="AD39" s="626"/>
      <c r="AE39" s="427"/>
      <c r="AF39" s="626"/>
      <c r="AG39" s="626"/>
      <c r="AH39" s="425"/>
      <c r="AI39" s="626"/>
      <c r="AJ39" s="626"/>
      <c r="AK39" s="425"/>
      <c r="AL39" s="59"/>
      <c r="AM39" s="59"/>
      <c r="AN39" s="188"/>
      <c r="AO39" s="59"/>
      <c r="AP39" s="59"/>
      <c r="AQ39" s="188"/>
      <c r="AR39" s="59"/>
      <c r="AS39" s="59"/>
      <c r="AT39" s="188"/>
      <c r="AU39" s="59"/>
      <c r="AV39" s="59"/>
      <c r="AW39" s="188"/>
      <c r="AX39" s="59"/>
      <c r="AY39" s="59"/>
      <c r="AZ39" s="188"/>
      <c r="BA39" s="59"/>
      <c r="BB39" s="59"/>
      <c r="BC39" s="188"/>
      <c r="BD39" s="59"/>
      <c r="BE39" s="59"/>
      <c r="BF39" s="188"/>
      <c r="BG39" s="59"/>
      <c r="BH39" s="59"/>
      <c r="BI39" s="279"/>
      <c r="BJ39" s="282"/>
    </row>
    <row r="40" spans="2:62" x14ac:dyDescent="0.3">
      <c r="B40" s="154"/>
      <c r="C40" s="621" t="s">
        <v>153</v>
      </c>
      <c r="D40" s="622"/>
      <c r="E40" s="622"/>
      <c r="F40" s="207"/>
      <c r="G40" s="207"/>
      <c r="H40" s="207"/>
      <c r="I40" s="207"/>
      <c r="J40" s="207"/>
      <c r="K40" s="207"/>
      <c r="L40" s="207"/>
      <c r="M40" s="207"/>
      <c r="N40" s="207"/>
      <c r="O40" s="207"/>
      <c r="P40" s="207"/>
      <c r="Q40" s="207"/>
      <c r="R40" s="207"/>
      <c r="S40" s="208"/>
      <c r="W40" s="22"/>
      <c r="X40" s="559"/>
      <c r="Y40" s="211">
        <f t="shared" si="2"/>
        <v>42068</v>
      </c>
      <c r="Z40" s="626"/>
      <c r="AA40" s="626"/>
      <c r="AB40" s="425"/>
      <c r="AC40" s="626"/>
      <c r="AD40" s="626"/>
      <c r="AE40" s="427"/>
      <c r="AF40" s="626"/>
      <c r="AG40" s="626"/>
      <c r="AH40" s="425"/>
      <c r="AI40" s="626"/>
      <c r="AJ40" s="626"/>
      <c r="AK40" s="425"/>
      <c r="AL40" s="626"/>
      <c r="AM40" s="626"/>
      <c r="AN40" s="188"/>
      <c r="AO40" s="59"/>
      <c r="AP40" s="59"/>
      <c r="AQ40" s="188"/>
      <c r="AR40" s="59"/>
      <c r="AS40" s="59"/>
      <c r="AT40" s="188"/>
      <c r="AU40" s="59"/>
      <c r="AV40" s="59"/>
      <c r="AW40" s="188"/>
      <c r="AX40" s="59"/>
      <c r="AY40" s="59"/>
      <c r="AZ40" s="188"/>
      <c r="BA40" s="59"/>
      <c r="BB40" s="59"/>
      <c r="BC40" s="188"/>
      <c r="BD40" s="59"/>
      <c r="BE40" s="59"/>
      <c r="BF40" s="188"/>
      <c r="BG40" s="59"/>
      <c r="BH40" s="59"/>
      <c r="BI40" s="279"/>
      <c r="BJ40" s="282"/>
    </row>
    <row r="41" spans="2:62" x14ac:dyDescent="0.3">
      <c r="B41" s="154"/>
      <c r="C41" s="621" t="s">
        <v>154</v>
      </c>
      <c r="D41" s="622"/>
      <c r="E41" s="622"/>
      <c r="F41" s="207"/>
      <c r="G41" s="207"/>
      <c r="H41" s="207"/>
      <c r="I41" s="207"/>
      <c r="J41" s="207"/>
      <c r="K41" s="207"/>
      <c r="L41" s="207"/>
      <c r="M41" s="207"/>
      <c r="N41" s="207"/>
      <c r="O41" s="207"/>
      <c r="P41" s="207"/>
      <c r="Q41" s="207"/>
      <c r="R41" s="207"/>
      <c r="S41" s="208"/>
      <c r="W41" s="22"/>
      <c r="X41" s="559"/>
      <c r="Y41" s="211">
        <f t="shared" si="2"/>
        <v>42099</v>
      </c>
      <c r="Z41" s="626"/>
      <c r="AA41" s="626"/>
      <c r="AB41" s="425"/>
      <c r="AC41" s="626"/>
      <c r="AD41" s="626"/>
      <c r="AE41" s="427"/>
      <c r="AF41" s="626"/>
      <c r="AG41" s="626"/>
      <c r="AH41" s="425"/>
      <c r="AI41" s="626"/>
      <c r="AJ41" s="626"/>
      <c r="AK41" s="425"/>
      <c r="AL41" s="626"/>
      <c r="AM41" s="626"/>
      <c r="AN41" s="188"/>
      <c r="AO41" s="626"/>
      <c r="AP41" s="626"/>
      <c r="AQ41" s="434"/>
      <c r="AR41" s="59"/>
      <c r="AS41" s="59"/>
      <c r="AT41" s="188"/>
      <c r="AU41" s="59"/>
      <c r="AV41" s="59"/>
      <c r="AW41" s="188"/>
      <c r="AX41" s="59"/>
      <c r="AY41" s="59"/>
      <c r="AZ41" s="188"/>
      <c r="BA41" s="59"/>
      <c r="BB41" s="59"/>
      <c r="BC41" s="188"/>
      <c r="BD41" s="59"/>
      <c r="BE41" s="59"/>
      <c r="BF41" s="188"/>
      <c r="BG41" s="59"/>
      <c r="BH41" s="59"/>
      <c r="BI41" s="279"/>
      <c r="BJ41" s="282"/>
    </row>
    <row r="42" spans="2:62" x14ac:dyDescent="0.3">
      <c r="B42" s="154"/>
      <c r="C42" s="616" t="s">
        <v>11</v>
      </c>
      <c r="D42" s="616"/>
      <c r="E42" s="616"/>
      <c r="F42" s="209">
        <f>SUM(F34:F41)</f>
        <v>0</v>
      </c>
      <c r="G42" s="209">
        <f t="shared" ref="G42:S42" si="3">SUM(G34:G41)</f>
        <v>0</v>
      </c>
      <c r="H42" s="209">
        <f t="shared" si="3"/>
        <v>0</v>
      </c>
      <c r="I42" s="209">
        <f t="shared" si="3"/>
        <v>0</v>
      </c>
      <c r="J42" s="209">
        <f t="shared" si="3"/>
        <v>0</v>
      </c>
      <c r="K42" s="209">
        <f>SUM(K34:K41)</f>
        <v>0</v>
      </c>
      <c r="L42" s="209">
        <f t="shared" si="3"/>
        <v>0</v>
      </c>
      <c r="M42" s="209">
        <f t="shared" si="3"/>
        <v>0</v>
      </c>
      <c r="N42" s="209">
        <f t="shared" si="3"/>
        <v>0</v>
      </c>
      <c r="O42" s="209">
        <f t="shared" si="3"/>
        <v>0</v>
      </c>
      <c r="P42" s="209">
        <f t="shared" si="3"/>
        <v>0</v>
      </c>
      <c r="Q42" s="209">
        <f t="shared" si="3"/>
        <v>0</v>
      </c>
      <c r="R42" s="209">
        <f t="shared" si="3"/>
        <v>0</v>
      </c>
      <c r="S42" s="210">
        <f t="shared" si="3"/>
        <v>0</v>
      </c>
      <c r="W42" s="22"/>
      <c r="X42" s="559"/>
      <c r="Y42" s="211">
        <f t="shared" si="2"/>
        <v>42130</v>
      </c>
      <c r="Z42" s="626"/>
      <c r="AA42" s="626"/>
      <c r="AB42" s="425"/>
      <c r="AC42" s="626"/>
      <c r="AD42" s="626"/>
      <c r="AE42" s="427"/>
      <c r="AF42" s="626"/>
      <c r="AG42" s="626"/>
      <c r="AH42" s="425"/>
      <c r="AI42" s="626"/>
      <c r="AJ42" s="626"/>
      <c r="AK42" s="425"/>
      <c r="AL42" s="626"/>
      <c r="AM42" s="626"/>
      <c r="AN42" s="188"/>
      <c r="AO42" s="626"/>
      <c r="AP42" s="626"/>
      <c r="AQ42" s="332"/>
      <c r="AR42" s="626"/>
      <c r="AS42" s="626"/>
      <c r="AT42" s="434"/>
      <c r="AU42" s="59"/>
      <c r="AV42" s="59"/>
      <c r="AW42" s="188"/>
      <c r="AX42" s="59"/>
      <c r="AY42" s="59"/>
      <c r="AZ42" s="188"/>
      <c r="BA42" s="59"/>
      <c r="BB42" s="59"/>
      <c r="BC42" s="188"/>
      <c r="BD42" s="59"/>
      <c r="BE42" s="59"/>
      <c r="BF42" s="188"/>
      <c r="BG42" s="59"/>
      <c r="BH42" s="59"/>
      <c r="BI42" s="279"/>
      <c r="BJ42" s="282"/>
    </row>
    <row r="43" spans="2:62" ht="15" thickBot="1" x14ac:dyDescent="0.35">
      <c r="B43" s="197"/>
      <c r="C43" s="187"/>
      <c r="D43" s="187"/>
      <c r="E43" s="187"/>
      <c r="F43" s="187"/>
      <c r="G43" s="187"/>
      <c r="H43" s="187"/>
      <c r="I43" s="187"/>
      <c r="J43" s="187"/>
      <c r="K43" s="187"/>
      <c r="L43" s="187"/>
      <c r="M43" s="187"/>
      <c r="N43" s="187"/>
      <c r="O43" s="187"/>
      <c r="P43" s="187"/>
      <c r="Q43" s="187"/>
      <c r="R43" s="187"/>
      <c r="S43" s="205"/>
      <c r="W43" s="22"/>
      <c r="X43" s="559"/>
      <c r="Y43" s="211">
        <f t="shared" si="2"/>
        <v>42161</v>
      </c>
      <c r="Z43" s="626"/>
      <c r="AA43" s="626"/>
      <c r="AB43" s="425"/>
      <c r="AC43" s="626"/>
      <c r="AD43" s="626"/>
      <c r="AE43" s="427"/>
      <c r="AF43" s="626"/>
      <c r="AG43" s="626"/>
      <c r="AH43" s="425"/>
      <c r="AI43" s="626"/>
      <c r="AJ43" s="626"/>
      <c r="AK43" s="425"/>
      <c r="AL43" s="626"/>
      <c r="AM43" s="626"/>
      <c r="AN43" s="188"/>
      <c r="AO43" s="626"/>
      <c r="AP43" s="626"/>
      <c r="AQ43" s="332"/>
      <c r="AR43" s="626"/>
      <c r="AS43" s="626"/>
      <c r="AT43" s="332"/>
      <c r="AU43" s="626"/>
      <c r="AV43" s="626"/>
      <c r="AW43" s="434"/>
      <c r="AX43" s="59"/>
      <c r="AY43" s="59"/>
      <c r="AZ43" s="188"/>
      <c r="BA43" s="59"/>
      <c r="BB43" s="59"/>
      <c r="BC43" s="188"/>
      <c r="BD43" s="59"/>
      <c r="BE43" s="59"/>
      <c r="BF43" s="188"/>
      <c r="BG43" s="59"/>
      <c r="BH43" s="59"/>
      <c r="BI43" s="279"/>
      <c r="BJ43" s="282"/>
    </row>
    <row r="44" spans="2:62" x14ac:dyDescent="0.3">
      <c r="W44" s="22"/>
      <c r="X44" s="559"/>
      <c r="Y44" s="211">
        <f t="shared" si="2"/>
        <v>42192</v>
      </c>
      <c r="Z44" s="13"/>
      <c r="AA44" s="13"/>
      <c r="AB44" s="66">
        <f>(Z44-AA44)*0.1</f>
        <v>0</v>
      </c>
      <c r="AC44" s="626"/>
      <c r="AD44" s="626"/>
      <c r="AE44" s="427"/>
      <c r="AF44" s="626"/>
      <c r="AG44" s="626"/>
      <c r="AH44" s="425"/>
      <c r="AI44" s="626"/>
      <c r="AJ44" s="626"/>
      <c r="AK44" s="425"/>
      <c r="AL44" s="626"/>
      <c r="AM44" s="626"/>
      <c r="AN44" s="188"/>
      <c r="AO44" s="626"/>
      <c r="AP44" s="626"/>
      <c r="AQ44" s="332"/>
      <c r="AR44" s="626"/>
      <c r="AS44" s="626"/>
      <c r="AT44" s="332"/>
      <c r="AU44" s="626"/>
      <c r="AV44" s="626"/>
      <c r="AW44" s="332"/>
      <c r="AX44" s="626"/>
      <c r="AY44" s="626"/>
      <c r="AZ44" s="434"/>
      <c r="BA44" s="59"/>
      <c r="BB44" s="59"/>
      <c r="BC44" s="188"/>
      <c r="BD44" s="59"/>
      <c r="BE44" s="59"/>
      <c r="BF44" s="188"/>
      <c r="BG44" s="59"/>
      <c r="BH44" s="59"/>
      <c r="BI44" s="279"/>
      <c r="BJ44" s="282"/>
    </row>
    <row r="45" spans="2:62" x14ac:dyDescent="0.3">
      <c r="W45" s="22"/>
      <c r="X45" s="559"/>
      <c r="Y45" s="211">
        <f t="shared" si="2"/>
        <v>42223</v>
      </c>
      <c r="Z45" s="13"/>
      <c r="AA45" s="13"/>
      <c r="AB45" s="66">
        <f>(Z45-AA45)*0.2</f>
        <v>0</v>
      </c>
      <c r="AC45" s="14"/>
      <c r="AD45" s="14"/>
      <c r="AE45" s="66">
        <f>(AC45-AD45)*0.1</f>
        <v>0</v>
      </c>
      <c r="AF45" s="626"/>
      <c r="AG45" s="626"/>
      <c r="AH45" s="425"/>
      <c r="AI45" s="626"/>
      <c r="AJ45" s="626"/>
      <c r="AK45" s="425"/>
      <c r="AL45" s="626"/>
      <c r="AM45" s="626"/>
      <c r="AN45" s="188"/>
      <c r="AO45" s="626"/>
      <c r="AP45" s="626"/>
      <c r="AQ45" s="332"/>
      <c r="AR45" s="626"/>
      <c r="AS45" s="626"/>
      <c r="AT45" s="332"/>
      <c r="AU45" s="626"/>
      <c r="AV45" s="626"/>
      <c r="AW45" s="332"/>
      <c r="AX45" s="626"/>
      <c r="AY45" s="626"/>
      <c r="AZ45" s="332"/>
      <c r="BA45" s="626"/>
      <c r="BB45" s="626"/>
      <c r="BC45" s="434"/>
      <c r="BD45" s="59"/>
      <c r="BE45" s="59"/>
      <c r="BF45" s="188"/>
      <c r="BG45" s="59"/>
      <c r="BH45" s="59"/>
      <c r="BI45" s="279"/>
      <c r="BJ45" s="282"/>
    </row>
    <row r="46" spans="2:62" x14ac:dyDescent="0.3">
      <c r="C46" s="29"/>
      <c r="D46" s="30" t="s">
        <v>46</v>
      </c>
      <c r="F46" s="201"/>
      <c r="G46" s="201"/>
      <c r="H46" s="201"/>
      <c r="W46" s="22"/>
      <c r="X46" s="559"/>
      <c r="Y46" s="211">
        <f t="shared" si="2"/>
        <v>42254</v>
      </c>
      <c r="Z46" s="13"/>
      <c r="AA46" s="13"/>
      <c r="AB46" s="66">
        <f>(Z46-AA46)*0.3</f>
        <v>0</v>
      </c>
      <c r="AC46" s="14"/>
      <c r="AD46" s="14"/>
      <c r="AE46" s="66">
        <f>(AC46-AD46)*0.2</f>
        <v>0</v>
      </c>
      <c r="AF46" s="14"/>
      <c r="AG46" s="14"/>
      <c r="AH46" s="66">
        <f>(AF46-AG46)*0.1</f>
        <v>0</v>
      </c>
      <c r="AI46" s="626"/>
      <c r="AJ46" s="626"/>
      <c r="AK46" s="425"/>
      <c r="AL46" s="626"/>
      <c r="AM46" s="626"/>
      <c r="AN46" s="188"/>
      <c r="AO46" s="626"/>
      <c r="AP46" s="626"/>
      <c r="AQ46" s="332"/>
      <c r="AR46" s="626"/>
      <c r="AS46" s="626"/>
      <c r="AT46" s="332"/>
      <c r="AU46" s="626"/>
      <c r="AV46" s="626"/>
      <c r="AW46" s="332"/>
      <c r="AX46" s="626"/>
      <c r="AY46" s="626"/>
      <c r="AZ46" s="332"/>
      <c r="BA46" s="626"/>
      <c r="BB46" s="626"/>
      <c r="BC46" s="332"/>
      <c r="BD46" s="626"/>
      <c r="BE46" s="626"/>
      <c r="BF46" s="434"/>
      <c r="BG46" s="59"/>
      <c r="BH46" s="59"/>
      <c r="BI46" s="279"/>
      <c r="BJ46" s="282"/>
    </row>
    <row r="47" spans="2:62" x14ac:dyDescent="0.3">
      <c r="W47" s="22"/>
      <c r="X47" s="559"/>
      <c r="Y47" s="211">
        <f t="shared" si="2"/>
        <v>42285</v>
      </c>
      <c r="Z47" s="13"/>
      <c r="AA47" s="13"/>
      <c r="AB47" s="66">
        <f>(Z47-AA47)*0.4</f>
        <v>0</v>
      </c>
      <c r="AC47" s="14"/>
      <c r="AD47" s="14"/>
      <c r="AE47" s="66">
        <f>(AC47-AD47)*0.3</f>
        <v>0</v>
      </c>
      <c r="AF47" s="14"/>
      <c r="AG47" s="14"/>
      <c r="AH47" s="66">
        <f>(AF47-AG47)*0.2</f>
        <v>0</v>
      </c>
      <c r="AI47" s="14"/>
      <c r="AJ47" s="14"/>
      <c r="AK47" s="66">
        <f>(AI47-AJ47)*0.1</f>
        <v>0</v>
      </c>
      <c r="AL47" s="626"/>
      <c r="AM47" s="626"/>
      <c r="AN47" s="188"/>
      <c r="AO47" s="626"/>
      <c r="AP47" s="626"/>
      <c r="AQ47" s="332"/>
      <c r="AR47" s="626"/>
      <c r="AS47" s="626"/>
      <c r="AT47" s="332"/>
      <c r="AU47" s="626"/>
      <c r="AV47" s="626"/>
      <c r="AW47" s="332"/>
      <c r="AX47" s="626"/>
      <c r="AY47" s="626"/>
      <c r="AZ47" s="332"/>
      <c r="BA47" s="626"/>
      <c r="BB47" s="626"/>
      <c r="BC47" s="332"/>
      <c r="BD47" s="626"/>
      <c r="BE47" s="626"/>
      <c r="BF47" s="332"/>
      <c r="BG47" s="626"/>
      <c r="BH47" s="626"/>
      <c r="BI47" s="333"/>
      <c r="BJ47" s="282"/>
    </row>
    <row r="48" spans="2:62" x14ac:dyDescent="0.3">
      <c r="W48" s="22"/>
      <c r="X48" s="559"/>
      <c r="Y48" s="211">
        <f t="shared" si="2"/>
        <v>42316</v>
      </c>
      <c r="Z48" s="13"/>
      <c r="AA48" s="13"/>
      <c r="AB48" s="66">
        <f>(Z48-AA48)*0.5</f>
        <v>0</v>
      </c>
      <c r="AC48" s="14"/>
      <c r="AD48" s="14"/>
      <c r="AE48" s="66">
        <f>(AC48-AD48)*0.4</f>
        <v>0</v>
      </c>
      <c r="AF48" s="14"/>
      <c r="AG48" s="14"/>
      <c r="AH48" s="66">
        <f>(AF48-AG48)*0.3</f>
        <v>0</v>
      </c>
      <c r="AI48" s="14"/>
      <c r="AJ48" s="14"/>
      <c r="AK48" s="66">
        <f>(AI48-AJ48)*0.2</f>
        <v>0</v>
      </c>
      <c r="AL48" s="14"/>
      <c r="AM48" s="14"/>
      <c r="AN48" s="66">
        <f>(AL48-AM48)*0.1</f>
        <v>0</v>
      </c>
      <c r="AO48" s="626"/>
      <c r="AP48" s="626"/>
      <c r="AQ48" s="332"/>
      <c r="AR48" s="626"/>
      <c r="AS48" s="626"/>
      <c r="AT48" s="332"/>
      <c r="AU48" s="626"/>
      <c r="AV48" s="626"/>
      <c r="AW48" s="332"/>
      <c r="AX48" s="626"/>
      <c r="AY48" s="626"/>
      <c r="AZ48" s="332"/>
      <c r="BA48" s="626"/>
      <c r="BB48" s="626"/>
      <c r="BC48" s="332"/>
      <c r="BD48" s="626"/>
      <c r="BE48" s="626"/>
      <c r="BF48" s="332"/>
      <c r="BG48" s="626"/>
      <c r="BH48" s="626"/>
      <c r="BI48" s="334"/>
      <c r="BJ48" s="282"/>
    </row>
    <row r="49" spans="23:62" x14ac:dyDescent="0.3">
      <c r="W49" s="22"/>
      <c r="X49" s="559"/>
      <c r="Y49" s="211">
        <f t="shared" si="2"/>
        <v>42347</v>
      </c>
      <c r="Z49" s="12"/>
      <c r="AA49" s="12"/>
      <c r="AB49" s="66">
        <f t="shared" ref="AB49:AB94" si="4">(Z49-AA49)*0.5</f>
        <v>0</v>
      </c>
      <c r="AC49" s="14"/>
      <c r="AD49" s="14"/>
      <c r="AE49" s="66">
        <f>(AC49-AD49)*0.5</f>
        <v>0</v>
      </c>
      <c r="AF49" s="14"/>
      <c r="AG49" s="14"/>
      <c r="AH49" s="66">
        <f>(AF49-AG49)*0.4</f>
        <v>0</v>
      </c>
      <c r="AI49" s="14"/>
      <c r="AJ49" s="14"/>
      <c r="AK49" s="66">
        <f>(AI49-AJ49)*0.3</f>
        <v>0</v>
      </c>
      <c r="AL49" s="14"/>
      <c r="AM49" s="14"/>
      <c r="AN49" s="66">
        <f>(AL49-AM49)*0.2</f>
        <v>0</v>
      </c>
      <c r="AO49" s="14"/>
      <c r="AP49" s="14"/>
      <c r="AQ49" s="66">
        <f>(AO49-AP49)*0.1</f>
        <v>0</v>
      </c>
      <c r="AR49" s="626"/>
      <c r="AS49" s="626"/>
      <c r="AT49" s="332"/>
      <c r="AU49" s="626"/>
      <c r="AV49" s="626"/>
      <c r="AW49" s="332"/>
      <c r="AX49" s="626"/>
      <c r="AY49" s="626"/>
      <c r="AZ49" s="332"/>
      <c r="BA49" s="626"/>
      <c r="BB49" s="626"/>
      <c r="BC49" s="332"/>
      <c r="BD49" s="626"/>
      <c r="BE49" s="626"/>
      <c r="BF49" s="332"/>
      <c r="BG49" s="626"/>
      <c r="BH49" s="626"/>
      <c r="BI49" s="334"/>
      <c r="BJ49" s="282"/>
    </row>
    <row r="50" spans="23:62" x14ac:dyDescent="0.3">
      <c r="W50" s="78"/>
      <c r="X50" s="559"/>
      <c r="Y50" s="211">
        <f t="shared" si="2"/>
        <v>42378</v>
      </c>
      <c r="Z50" s="12"/>
      <c r="AA50" s="12"/>
      <c r="AB50" s="66">
        <f t="shared" si="4"/>
        <v>0</v>
      </c>
      <c r="AC50" s="12"/>
      <c r="AD50" s="12"/>
      <c r="AE50" s="66">
        <f t="shared" ref="AE50:AE82" si="5">(AC50-AD50)*0.5</f>
        <v>0</v>
      </c>
      <c r="AF50" s="14"/>
      <c r="AG50" s="14"/>
      <c r="AH50" s="66">
        <f>(AF50-AG50)*0.5</f>
        <v>0</v>
      </c>
      <c r="AI50" s="14"/>
      <c r="AJ50" s="14"/>
      <c r="AK50" s="66">
        <f>(AI50-AJ50)*0.4</f>
        <v>0</v>
      </c>
      <c r="AL50" s="14"/>
      <c r="AM50" s="14"/>
      <c r="AN50" s="66">
        <f>(AL50-AM50)*0.3</f>
        <v>0</v>
      </c>
      <c r="AO50" s="14"/>
      <c r="AP50" s="14"/>
      <c r="AQ50" s="66">
        <f>(AO50-AP50)*0.2</f>
        <v>0</v>
      </c>
      <c r="AR50" s="14"/>
      <c r="AS50" s="14"/>
      <c r="AT50" s="66">
        <f>(AR50-AS50)*0.1</f>
        <v>0</v>
      </c>
      <c r="AU50" s="626"/>
      <c r="AV50" s="626"/>
      <c r="AW50" s="332"/>
      <c r="AX50" s="626"/>
      <c r="AY50" s="626"/>
      <c r="AZ50" s="332"/>
      <c r="BA50" s="626"/>
      <c r="BB50" s="626"/>
      <c r="BC50" s="332"/>
      <c r="BD50" s="626"/>
      <c r="BE50" s="626"/>
      <c r="BF50" s="332"/>
      <c r="BG50" s="626"/>
      <c r="BH50" s="626"/>
      <c r="BI50" s="334"/>
      <c r="BJ50" s="282"/>
    </row>
    <row r="51" spans="23:62" x14ac:dyDescent="0.3">
      <c r="W51" s="78"/>
      <c r="X51" s="559"/>
      <c r="Y51" s="211">
        <f t="shared" si="2"/>
        <v>42409</v>
      </c>
      <c r="Z51" s="12"/>
      <c r="AA51" s="12"/>
      <c r="AB51" s="66">
        <f t="shared" si="4"/>
        <v>0</v>
      </c>
      <c r="AC51" s="12"/>
      <c r="AD51" s="12"/>
      <c r="AE51" s="66">
        <f t="shared" si="5"/>
        <v>0</v>
      </c>
      <c r="AF51" s="12"/>
      <c r="AG51" s="12"/>
      <c r="AH51" s="66">
        <f t="shared" ref="AH51:AH94" si="6">(AF51-AG51)*0.5</f>
        <v>0</v>
      </c>
      <c r="AI51" s="14"/>
      <c r="AJ51" s="14"/>
      <c r="AK51" s="66">
        <f>(AI51-AJ51)*0.5</f>
        <v>0</v>
      </c>
      <c r="AL51" s="14"/>
      <c r="AM51" s="14"/>
      <c r="AN51" s="66">
        <f>(AL51-AM51)*0.4</f>
        <v>0</v>
      </c>
      <c r="AO51" s="14"/>
      <c r="AP51" s="14"/>
      <c r="AQ51" s="66">
        <f>(AO51-AP51)*0.3</f>
        <v>0</v>
      </c>
      <c r="AR51" s="14"/>
      <c r="AS51" s="14"/>
      <c r="AT51" s="66">
        <f>(AR51-AS51)*0.2</f>
        <v>0</v>
      </c>
      <c r="AU51" s="14"/>
      <c r="AV51" s="14"/>
      <c r="AW51" s="66">
        <f>(AU51-AV51)*0.1</f>
        <v>0</v>
      </c>
      <c r="AX51" s="626"/>
      <c r="AY51" s="626"/>
      <c r="AZ51" s="332"/>
      <c r="BA51" s="626"/>
      <c r="BB51" s="626"/>
      <c r="BC51" s="332"/>
      <c r="BD51" s="626"/>
      <c r="BE51" s="626"/>
      <c r="BF51" s="332"/>
      <c r="BG51" s="626"/>
      <c r="BH51" s="626"/>
      <c r="BI51" s="334"/>
      <c r="BJ51" s="282"/>
    </row>
    <row r="52" spans="23:62" x14ac:dyDescent="0.3">
      <c r="W52" s="84"/>
      <c r="X52" s="559"/>
      <c r="Y52" s="211">
        <f t="shared" si="2"/>
        <v>42440</v>
      </c>
      <c r="Z52" s="12"/>
      <c r="AA52" s="12"/>
      <c r="AB52" s="66">
        <f t="shared" si="4"/>
        <v>0</v>
      </c>
      <c r="AC52" s="12"/>
      <c r="AD52" s="12"/>
      <c r="AE52" s="66">
        <f t="shared" si="5"/>
        <v>0</v>
      </c>
      <c r="AF52" s="12"/>
      <c r="AG52" s="12"/>
      <c r="AH52" s="66">
        <f t="shared" si="6"/>
        <v>0</v>
      </c>
      <c r="AI52" s="12"/>
      <c r="AJ52" s="12"/>
      <c r="AK52" s="66">
        <f t="shared" ref="AK52:AK82" si="7">(AI52-AJ52)*0.5</f>
        <v>0</v>
      </c>
      <c r="AL52" s="14"/>
      <c r="AM52" s="14"/>
      <c r="AN52" s="66">
        <f>(AL52-AM52)*0.5</f>
        <v>0</v>
      </c>
      <c r="AO52" s="14"/>
      <c r="AP52" s="14"/>
      <c r="AQ52" s="66">
        <f>(AO52-AP52)*0.4</f>
        <v>0</v>
      </c>
      <c r="AR52" s="14"/>
      <c r="AS52" s="14"/>
      <c r="AT52" s="66">
        <f>(AR52-AS52)*0.3</f>
        <v>0</v>
      </c>
      <c r="AU52" s="14"/>
      <c r="AV52" s="14"/>
      <c r="AW52" s="66">
        <f>(AU52-AV52)*0.2</f>
        <v>0</v>
      </c>
      <c r="AX52" s="14"/>
      <c r="AY52" s="14"/>
      <c r="AZ52" s="66">
        <f>(AX52-AY52)*0.1</f>
        <v>0</v>
      </c>
      <c r="BA52" s="626"/>
      <c r="BB52" s="626"/>
      <c r="BC52" s="332"/>
      <c r="BD52" s="626"/>
      <c r="BE52" s="626"/>
      <c r="BF52" s="332"/>
      <c r="BG52" s="626"/>
      <c r="BH52" s="626"/>
      <c r="BI52" s="334"/>
      <c r="BJ52" s="282"/>
    </row>
    <row r="53" spans="23:62" x14ac:dyDescent="0.3">
      <c r="W53" s="84"/>
      <c r="X53" s="559"/>
      <c r="Y53" s="211">
        <f t="shared" si="2"/>
        <v>42471</v>
      </c>
      <c r="Z53" s="12"/>
      <c r="AA53" s="12"/>
      <c r="AB53" s="66">
        <f t="shared" si="4"/>
        <v>0</v>
      </c>
      <c r="AC53" s="12"/>
      <c r="AD53" s="12"/>
      <c r="AE53" s="66">
        <f t="shared" si="5"/>
        <v>0</v>
      </c>
      <c r="AF53" s="12"/>
      <c r="AG53" s="12"/>
      <c r="AH53" s="66">
        <f t="shared" si="6"/>
        <v>0</v>
      </c>
      <c r="AI53" s="12"/>
      <c r="AJ53" s="12"/>
      <c r="AK53" s="66">
        <f t="shared" si="7"/>
        <v>0</v>
      </c>
      <c r="AL53" s="12"/>
      <c r="AM53" s="12"/>
      <c r="AN53" s="66">
        <f t="shared" ref="AN53:AN82" si="8">(AL53-AM53)*0.5</f>
        <v>0</v>
      </c>
      <c r="AO53" s="14"/>
      <c r="AP53" s="14"/>
      <c r="AQ53" s="66">
        <f>(AO53-AP53)*0.5</f>
        <v>0</v>
      </c>
      <c r="AR53" s="14"/>
      <c r="AS53" s="14"/>
      <c r="AT53" s="66">
        <f>(AR53-AS53)*0.4</f>
        <v>0</v>
      </c>
      <c r="AU53" s="14"/>
      <c r="AV53" s="14"/>
      <c r="AW53" s="66">
        <f>(AU53-AV53)*0.3</f>
        <v>0</v>
      </c>
      <c r="AX53" s="14"/>
      <c r="AY53" s="14"/>
      <c r="AZ53" s="66">
        <f>(AX53-AY53)*0.2</f>
        <v>0</v>
      </c>
      <c r="BA53" s="14"/>
      <c r="BB53" s="14"/>
      <c r="BC53" s="66">
        <f>(BA53-BB53)*0.1</f>
        <v>0</v>
      </c>
      <c r="BD53" s="626"/>
      <c r="BE53" s="626"/>
      <c r="BF53" s="332"/>
      <c r="BG53" s="626"/>
      <c r="BH53" s="626"/>
      <c r="BI53" s="334"/>
      <c r="BJ53" s="282"/>
    </row>
    <row r="54" spans="23:62" x14ac:dyDescent="0.3">
      <c r="W54" s="84"/>
      <c r="X54" s="559"/>
      <c r="Y54" s="211">
        <f t="shared" si="2"/>
        <v>42502</v>
      </c>
      <c r="Z54" s="12"/>
      <c r="AA54" s="12"/>
      <c r="AB54" s="66">
        <f t="shared" si="4"/>
        <v>0</v>
      </c>
      <c r="AC54" s="12"/>
      <c r="AD54" s="12"/>
      <c r="AE54" s="66">
        <f t="shared" si="5"/>
        <v>0</v>
      </c>
      <c r="AF54" s="12"/>
      <c r="AG54" s="12"/>
      <c r="AH54" s="66">
        <f t="shared" si="6"/>
        <v>0</v>
      </c>
      <c r="AI54" s="12"/>
      <c r="AJ54" s="12"/>
      <c r="AK54" s="66">
        <f t="shared" si="7"/>
        <v>0</v>
      </c>
      <c r="AL54" s="12"/>
      <c r="AM54" s="12"/>
      <c r="AN54" s="66">
        <f t="shared" si="8"/>
        <v>0</v>
      </c>
      <c r="AO54" s="12"/>
      <c r="AP54" s="12"/>
      <c r="AQ54" s="66">
        <f t="shared" ref="AQ54:AQ94" si="9">(AO54-AP54)*0.5</f>
        <v>0</v>
      </c>
      <c r="AR54" s="14"/>
      <c r="AS54" s="14"/>
      <c r="AT54" s="66">
        <f>(AR54-AS54)*0.5</f>
        <v>0</v>
      </c>
      <c r="AU54" s="14"/>
      <c r="AV54" s="14"/>
      <c r="AW54" s="66">
        <f>(AU54-AV54)*0.4</f>
        <v>0</v>
      </c>
      <c r="AX54" s="14"/>
      <c r="AY54" s="14"/>
      <c r="AZ54" s="66">
        <f>(AX54-AY54)*0.3</f>
        <v>0</v>
      </c>
      <c r="BA54" s="14"/>
      <c r="BB54" s="14"/>
      <c r="BC54" s="66">
        <f>(BA54-BB54)*0.2</f>
        <v>0</v>
      </c>
      <c r="BD54" s="14"/>
      <c r="BE54" s="14"/>
      <c r="BF54" s="66">
        <f>(BD54-BE54)*0.1</f>
        <v>0</v>
      </c>
      <c r="BG54" s="626"/>
      <c r="BH54" s="626"/>
      <c r="BI54" s="334"/>
      <c r="BJ54" s="282"/>
    </row>
    <row r="55" spans="23:62" x14ac:dyDescent="0.3">
      <c r="W55" s="84"/>
      <c r="X55" s="559"/>
      <c r="Y55" s="211">
        <f t="shared" si="2"/>
        <v>42533</v>
      </c>
      <c r="Z55" s="12"/>
      <c r="AA55" s="12"/>
      <c r="AB55" s="66">
        <f t="shared" si="4"/>
        <v>0</v>
      </c>
      <c r="AC55" s="12"/>
      <c r="AD55" s="12"/>
      <c r="AE55" s="66">
        <f t="shared" si="5"/>
        <v>0</v>
      </c>
      <c r="AF55" s="12"/>
      <c r="AG55" s="12"/>
      <c r="AH55" s="66">
        <f t="shared" si="6"/>
        <v>0</v>
      </c>
      <c r="AI55" s="12"/>
      <c r="AJ55" s="12"/>
      <c r="AK55" s="66">
        <f t="shared" si="7"/>
        <v>0</v>
      </c>
      <c r="AL55" s="12"/>
      <c r="AM55" s="12"/>
      <c r="AN55" s="66">
        <f t="shared" si="8"/>
        <v>0</v>
      </c>
      <c r="AO55" s="12"/>
      <c r="AP55" s="12"/>
      <c r="AQ55" s="66">
        <f t="shared" si="9"/>
        <v>0</v>
      </c>
      <c r="AR55" s="12"/>
      <c r="AS55" s="12"/>
      <c r="AT55" s="66">
        <f t="shared" ref="AT55:AT94" si="10">(AR55-AS55)*0.5</f>
        <v>0</v>
      </c>
      <c r="AU55" s="14"/>
      <c r="AV55" s="14"/>
      <c r="AW55" s="66">
        <f>(AU55-AV55)*0.5</f>
        <v>0</v>
      </c>
      <c r="AX55" s="14"/>
      <c r="AY55" s="14"/>
      <c r="AZ55" s="66">
        <f>(AX55-AY55)*0.4</f>
        <v>0</v>
      </c>
      <c r="BA55" s="14"/>
      <c r="BB55" s="14"/>
      <c r="BC55" s="66">
        <f>(BA55-BB55)*0.3</f>
        <v>0</v>
      </c>
      <c r="BD55" s="14"/>
      <c r="BE55" s="14"/>
      <c r="BF55" s="66">
        <f>(BD55-BE55)*0.2</f>
        <v>0</v>
      </c>
      <c r="BG55" s="14"/>
      <c r="BH55" s="14"/>
      <c r="BI55" s="280">
        <f>(BG55-BH55)*0.1</f>
        <v>0</v>
      </c>
      <c r="BJ55" s="282"/>
    </row>
    <row r="56" spans="23:62" x14ac:dyDescent="0.3">
      <c r="W56" s="84"/>
      <c r="X56" s="559"/>
      <c r="Y56" s="211">
        <f t="shared" si="2"/>
        <v>42564</v>
      </c>
      <c r="Z56" s="12"/>
      <c r="AA56" s="12"/>
      <c r="AB56" s="66">
        <f t="shared" si="4"/>
        <v>0</v>
      </c>
      <c r="AC56" s="12"/>
      <c r="AD56" s="12"/>
      <c r="AE56" s="66">
        <f t="shared" si="5"/>
        <v>0</v>
      </c>
      <c r="AF56" s="12"/>
      <c r="AG56" s="12"/>
      <c r="AH56" s="66">
        <f t="shared" si="6"/>
        <v>0</v>
      </c>
      <c r="AI56" s="12"/>
      <c r="AJ56" s="12"/>
      <c r="AK56" s="66">
        <f t="shared" si="7"/>
        <v>0</v>
      </c>
      <c r="AL56" s="12"/>
      <c r="AM56" s="12"/>
      <c r="AN56" s="66">
        <f t="shared" si="8"/>
        <v>0</v>
      </c>
      <c r="AO56" s="12"/>
      <c r="AP56" s="12"/>
      <c r="AQ56" s="66">
        <f t="shared" si="9"/>
        <v>0</v>
      </c>
      <c r="AR56" s="12"/>
      <c r="AS56" s="12"/>
      <c r="AT56" s="66">
        <f t="shared" si="10"/>
        <v>0</v>
      </c>
      <c r="AU56" s="12"/>
      <c r="AV56" s="12"/>
      <c r="AW56" s="66">
        <f t="shared" ref="AW56:AW94" si="11">(AU56-AV56)*0.5</f>
        <v>0</v>
      </c>
      <c r="AX56" s="14"/>
      <c r="AY56" s="14"/>
      <c r="AZ56" s="66">
        <f>(AX56-AY56)*0.5</f>
        <v>0</v>
      </c>
      <c r="BA56" s="14"/>
      <c r="BB56" s="14"/>
      <c r="BC56" s="66">
        <f>(BA56-BB56)*0.4</f>
        <v>0</v>
      </c>
      <c r="BD56" s="14"/>
      <c r="BE56" s="14"/>
      <c r="BF56" s="66">
        <f>(BD56-BE56)*0.3</f>
        <v>0</v>
      </c>
      <c r="BG56" s="14"/>
      <c r="BH56" s="14"/>
      <c r="BI56" s="280">
        <f>(BG56-BH56)*0.2</f>
        <v>0</v>
      </c>
      <c r="BJ56" s="282"/>
    </row>
    <row r="57" spans="23:62" x14ac:dyDescent="0.3">
      <c r="W57" s="84"/>
      <c r="X57" s="559"/>
      <c r="Y57" s="211">
        <f t="shared" si="2"/>
        <v>42595</v>
      </c>
      <c r="Z57" s="12"/>
      <c r="AA57" s="12"/>
      <c r="AB57" s="66">
        <f t="shared" si="4"/>
        <v>0</v>
      </c>
      <c r="AC57" s="12"/>
      <c r="AD57" s="12"/>
      <c r="AE57" s="66">
        <f t="shared" si="5"/>
        <v>0</v>
      </c>
      <c r="AF57" s="12"/>
      <c r="AG57" s="12"/>
      <c r="AH57" s="66">
        <f t="shared" si="6"/>
        <v>0</v>
      </c>
      <c r="AI57" s="12"/>
      <c r="AJ57" s="12"/>
      <c r="AK57" s="66">
        <f t="shared" si="7"/>
        <v>0</v>
      </c>
      <c r="AL57" s="12"/>
      <c r="AM57" s="12"/>
      <c r="AN57" s="66">
        <f t="shared" si="8"/>
        <v>0</v>
      </c>
      <c r="AO57" s="12"/>
      <c r="AP57" s="12"/>
      <c r="AQ57" s="66">
        <f t="shared" si="9"/>
        <v>0</v>
      </c>
      <c r="AR57" s="12"/>
      <c r="AS57" s="12"/>
      <c r="AT57" s="66">
        <f t="shared" si="10"/>
        <v>0</v>
      </c>
      <c r="AU57" s="12"/>
      <c r="AV57" s="12"/>
      <c r="AW57" s="66">
        <f t="shared" si="11"/>
        <v>0</v>
      </c>
      <c r="AX57" s="12"/>
      <c r="AY57" s="12"/>
      <c r="AZ57" s="66">
        <f t="shared" ref="AZ57:AZ94" si="12">(AX57-AY57)*0.5</f>
        <v>0</v>
      </c>
      <c r="BA57" s="14"/>
      <c r="BB57" s="14"/>
      <c r="BC57" s="66">
        <f>(BA57-BB57)*0.5</f>
        <v>0</v>
      </c>
      <c r="BD57" s="14"/>
      <c r="BE57" s="14"/>
      <c r="BF57" s="66">
        <f>(BD57-BE57)*0.4</f>
        <v>0</v>
      </c>
      <c r="BG57" s="14"/>
      <c r="BH57" s="14"/>
      <c r="BI57" s="280">
        <f>(BG57-BH57)*0.3</f>
        <v>0</v>
      </c>
      <c r="BJ57" s="282"/>
    </row>
    <row r="58" spans="23:62" x14ac:dyDescent="0.3">
      <c r="W58" s="84"/>
      <c r="X58" s="559"/>
      <c r="Y58" s="211">
        <f t="shared" si="2"/>
        <v>42626</v>
      </c>
      <c r="Z58" s="12"/>
      <c r="AA58" s="12"/>
      <c r="AB58" s="66">
        <f t="shared" si="4"/>
        <v>0</v>
      </c>
      <c r="AC58" s="12"/>
      <c r="AD58" s="12"/>
      <c r="AE58" s="66">
        <f t="shared" si="5"/>
        <v>0</v>
      </c>
      <c r="AF58" s="12"/>
      <c r="AG58" s="12"/>
      <c r="AH58" s="66">
        <f t="shared" si="6"/>
        <v>0</v>
      </c>
      <c r="AI58" s="12"/>
      <c r="AJ58" s="12"/>
      <c r="AK58" s="66">
        <f t="shared" si="7"/>
        <v>0</v>
      </c>
      <c r="AL58" s="12"/>
      <c r="AM58" s="12"/>
      <c r="AN58" s="66">
        <f t="shared" si="8"/>
        <v>0</v>
      </c>
      <c r="AO58" s="12"/>
      <c r="AP58" s="12"/>
      <c r="AQ58" s="66">
        <f t="shared" si="9"/>
        <v>0</v>
      </c>
      <c r="AR58" s="12"/>
      <c r="AS58" s="12"/>
      <c r="AT58" s="66">
        <f t="shared" si="10"/>
        <v>0</v>
      </c>
      <c r="AU58" s="12"/>
      <c r="AV58" s="12"/>
      <c r="AW58" s="66">
        <f t="shared" si="11"/>
        <v>0</v>
      </c>
      <c r="AX58" s="12"/>
      <c r="AY58" s="12"/>
      <c r="AZ58" s="66">
        <f t="shared" si="12"/>
        <v>0</v>
      </c>
      <c r="BA58" s="12"/>
      <c r="BB58" s="12"/>
      <c r="BC58" s="66">
        <f t="shared" ref="BC58:BC93" si="13">(BA58-BB58)*0.5</f>
        <v>0</v>
      </c>
      <c r="BD58" s="14"/>
      <c r="BE58" s="14"/>
      <c r="BF58" s="66">
        <f>(BD58-BE58)*0.5</f>
        <v>0</v>
      </c>
      <c r="BG58" s="14"/>
      <c r="BH58" s="14"/>
      <c r="BI58" s="280">
        <f>(BG58-BH58)*0.4</f>
        <v>0</v>
      </c>
      <c r="BJ58" s="282"/>
    </row>
    <row r="59" spans="23:62" x14ac:dyDescent="0.3">
      <c r="W59" s="84"/>
      <c r="X59" s="559"/>
      <c r="Y59" s="211">
        <f t="shared" si="2"/>
        <v>42657</v>
      </c>
      <c r="Z59" s="12"/>
      <c r="AA59" s="12"/>
      <c r="AB59" s="66">
        <f t="shared" si="4"/>
        <v>0</v>
      </c>
      <c r="AC59" s="12"/>
      <c r="AD59" s="12"/>
      <c r="AE59" s="66">
        <f t="shared" si="5"/>
        <v>0</v>
      </c>
      <c r="AF59" s="12"/>
      <c r="AG59" s="12"/>
      <c r="AH59" s="66">
        <f t="shared" si="6"/>
        <v>0</v>
      </c>
      <c r="AI59" s="12"/>
      <c r="AJ59" s="12"/>
      <c r="AK59" s="66">
        <f t="shared" si="7"/>
        <v>0</v>
      </c>
      <c r="AL59" s="12"/>
      <c r="AM59" s="12"/>
      <c r="AN59" s="66">
        <f t="shared" si="8"/>
        <v>0</v>
      </c>
      <c r="AO59" s="12"/>
      <c r="AP59" s="12"/>
      <c r="AQ59" s="66">
        <f t="shared" si="9"/>
        <v>0</v>
      </c>
      <c r="AR59" s="12"/>
      <c r="AS59" s="12"/>
      <c r="AT59" s="66">
        <f t="shared" si="10"/>
        <v>0</v>
      </c>
      <c r="AU59" s="12"/>
      <c r="AV59" s="12"/>
      <c r="AW59" s="66">
        <f t="shared" si="11"/>
        <v>0</v>
      </c>
      <c r="AX59" s="12"/>
      <c r="AY59" s="12"/>
      <c r="AZ59" s="66">
        <f t="shared" si="12"/>
        <v>0</v>
      </c>
      <c r="BA59" s="12"/>
      <c r="BB59" s="12"/>
      <c r="BC59" s="66">
        <f t="shared" si="13"/>
        <v>0</v>
      </c>
      <c r="BD59" s="12"/>
      <c r="BE59" s="12"/>
      <c r="BF59" s="66">
        <f t="shared" ref="BF59:BF94" si="14">(BD59-BE59)*0.5</f>
        <v>0</v>
      </c>
      <c r="BG59" s="14"/>
      <c r="BH59" s="14"/>
      <c r="BI59" s="280">
        <f>(BG59-BH59)*0.5</f>
        <v>0</v>
      </c>
      <c r="BJ59" s="282"/>
    </row>
    <row r="60" spans="23:62" x14ac:dyDescent="0.3">
      <c r="W60" s="84"/>
      <c r="X60" s="559"/>
      <c r="Y60" s="211">
        <f t="shared" si="2"/>
        <v>42688</v>
      </c>
      <c r="Z60" s="12"/>
      <c r="AA60" s="12"/>
      <c r="AB60" s="66">
        <f t="shared" si="4"/>
        <v>0</v>
      </c>
      <c r="AC60" s="12"/>
      <c r="AD60" s="12"/>
      <c r="AE60" s="66">
        <f t="shared" si="5"/>
        <v>0</v>
      </c>
      <c r="AF60" s="12"/>
      <c r="AG60" s="12"/>
      <c r="AH60" s="66">
        <f t="shared" si="6"/>
        <v>0</v>
      </c>
      <c r="AI60" s="12"/>
      <c r="AJ60" s="12"/>
      <c r="AK60" s="66">
        <f t="shared" si="7"/>
        <v>0</v>
      </c>
      <c r="AL60" s="12"/>
      <c r="AM60" s="12"/>
      <c r="AN60" s="66">
        <f t="shared" si="8"/>
        <v>0</v>
      </c>
      <c r="AO60" s="12"/>
      <c r="AP60" s="12"/>
      <c r="AQ60" s="66">
        <f t="shared" si="9"/>
        <v>0</v>
      </c>
      <c r="AR60" s="12"/>
      <c r="AS60" s="12"/>
      <c r="AT60" s="66">
        <f t="shared" si="10"/>
        <v>0</v>
      </c>
      <c r="AU60" s="12"/>
      <c r="AV60" s="12"/>
      <c r="AW60" s="66">
        <f t="shared" si="11"/>
        <v>0</v>
      </c>
      <c r="AX60" s="12"/>
      <c r="AY60" s="12"/>
      <c r="AZ60" s="66">
        <f t="shared" si="12"/>
        <v>0</v>
      </c>
      <c r="BA60" s="12"/>
      <c r="BB60" s="12"/>
      <c r="BC60" s="66">
        <f t="shared" si="13"/>
        <v>0</v>
      </c>
      <c r="BD60" s="12"/>
      <c r="BE60" s="12"/>
      <c r="BF60" s="66">
        <f t="shared" si="14"/>
        <v>0</v>
      </c>
      <c r="BG60" s="12"/>
      <c r="BH60" s="12"/>
      <c r="BI60" s="280">
        <f t="shared" ref="BI60:BI94" si="15">(BG60-BH60)*0.5</f>
        <v>0</v>
      </c>
      <c r="BJ60" s="282"/>
    </row>
    <row r="61" spans="23:62" x14ac:dyDescent="0.3">
      <c r="W61" s="84"/>
      <c r="X61" s="559"/>
      <c r="Y61" s="211">
        <f t="shared" si="2"/>
        <v>42719</v>
      </c>
      <c r="Z61" s="12"/>
      <c r="AA61" s="12"/>
      <c r="AB61" s="66">
        <f t="shared" si="4"/>
        <v>0</v>
      </c>
      <c r="AC61" s="12"/>
      <c r="AD61" s="12"/>
      <c r="AE61" s="66">
        <f t="shared" si="5"/>
        <v>0</v>
      </c>
      <c r="AF61" s="12"/>
      <c r="AG61" s="12"/>
      <c r="AH61" s="66">
        <f t="shared" si="6"/>
        <v>0</v>
      </c>
      <c r="AI61" s="12"/>
      <c r="AJ61" s="12"/>
      <c r="AK61" s="66">
        <f t="shared" si="7"/>
        <v>0</v>
      </c>
      <c r="AL61" s="12"/>
      <c r="AM61" s="12"/>
      <c r="AN61" s="66">
        <f t="shared" si="8"/>
        <v>0</v>
      </c>
      <c r="AO61" s="12"/>
      <c r="AP61" s="12"/>
      <c r="AQ61" s="66">
        <f t="shared" si="9"/>
        <v>0</v>
      </c>
      <c r="AR61" s="12"/>
      <c r="AS61" s="12"/>
      <c r="AT61" s="66">
        <f t="shared" si="10"/>
        <v>0</v>
      </c>
      <c r="AU61" s="12"/>
      <c r="AV61" s="12"/>
      <c r="AW61" s="66">
        <f t="shared" si="11"/>
        <v>0</v>
      </c>
      <c r="AX61" s="12"/>
      <c r="AY61" s="12"/>
      <c r="AZ61" s="66">
        <f t="shared" si="12"/>
        <v>0</v>
      </c>
      <c r="BA61" s="12"/>
      <c r="BB61" s="12"/>
      <c r="BC61" s="66">
        <f t="shared" si="13"/>
        <v>0</v>
      </c>
      <c r="BD61" s="12"/>
      <c r="BE61" s="12"/>
      <c r="BF61" s="66">
        <f t="shared" si="14"/>
        <v>0</v>
      </c>
      <c r="BG61" s="12"/>
      <c r="BH61" s="12"/>
      <c r="BI61" s="66">
        <f t="shared" si="15"/>
        <v>0</v>
      </c>
      <c r="BJ61" s="23"/>
    </row>
    <row r="62" spans="23:62" x14ac:dyDescent="0.3">
      <c r="W62" s="84"/>
      <c r="X62" s="559"/>
      <c r="Y62" s="211">
        <f t="shared" si="2"/>
        <v>42750</v>
      </c>
      <c r="Z62" s="12"/>
      <c r="AA62" s="12"/>
      <c r="AB62" s="66">
        <f t="shared" si="4"/>
        <v>0</v>
      </c>
      <c r="AC62" s="12"/>
      <c r="AD62" s="12"/>
      <c r="AE62" s="66">
        <f t="shared" si="5"/>
        <v>0</v>
      </c>
      <c r="AF62" s="12"/>
      <c r="AG62" s="12"/>
      <c r="AH62" s="66">
        <f t="shared" si="6"/>
        <v>0</v>
      </c>
      <c r="AI62" s="12"/>
      <c r="AJ62" s="12"/>
      <c r="AK62" s="66">
        <f t="shared" si="7"/>
        <v>0</v>
      </c>
      <c r="AL62" s="12"/>
      <c r="AM62" s="12"/>
      <c r="AN62" s="66">
        <f t="shared" si="8"/>
        <v>0</v>
      </c>
      <c r="AO62" s="12"/>
      <c r="AP62" s="12"/>
      <c r="AQ62" s="66">
        <f t="shared" si="9"/>
        <v>0</v>
      </c>
      <c r="AR62" s="12"/>
      <c r="AS62" s="12"/>
      <c r="AT62" s="66">
        <f t="shared" si="10"/>
        <v>0</v>
      </c>
      <c r="AU62" s="12"/>
      <c r="AV62" s="12"/>
      <c r="AW62" s="66">
        <f t="shared" si="11"/>
        <v>0</v>
      </c>
      <c r="AX62" s="12"/>
      <c r="AY62" s="12"/>
      <c r="AZ62" s="66">
        <f t="shared" si="12"/>
        <v>0</v>
      </c>
      <c r="BA62" s="12"/>
      <c r="BB62" s="12"/>
      <c r="BC62" s="66">
        <f t="shared" si="13"/>
        <v>0</v>
      </c>
      <c r="BD62" s="12"/>
      <c r="BE62" s="12"/>
      <c r="BF62" s="66">
        <f t="shared" si="14"/>
        <v>0</v>
      </c>
      <c r="BG62" s="12"/>
      <c r="BH62" s="12"/>
      <c r="BI62" s="66">
        <f t="shared" si="15"/>
        <v>0</v>
      </c>
      <c r="BJ62" s="23"/>
    </row>
    <row r="63" spans="23:62" x14ac:dyDescent="0.3">
      <c r="W63" s="84"/>
      <c r="X63" s="559"/>
      <c r="Y63" s="211">
        <f t="shared" si="2"/>
        <v>42781</v>
      </c>
      <c r="Z63" s="12"/>
      <c r="AA63" s="12"/>
      <c r="AB63" s="66">
        <f t="shared" si="4"/>
        <v>0</v>
      </c>
      <c r="AC63" s="12"/>
      <c r="AD63" s="12"/>
      <c r="AE63" s="66">
        <f t="shared" si="5"/>
        <v>0</v>
      </c>
      <c r="AF63" s="12"/>
      <c r="AG63" s="12"/>
      <c r="AH63" s="66">
        <f t="shared" si="6"/>
        <v>0</v>
      </c>
      <c r="AI63" s="12"/>
      <c r="AJ63" s="12"/>
      <c r="AK63" s="66">
        <f t="shared" si="7"/>
        <v>0</v>
      </c>
      <c r="AL63" s="12"/>
      <c r="AM63" s="12"/>
      <c r="AN63" s="66">
        <f t="shared" si="8"/>
        <v>0</v>
      </c>
      <c r="AO63" s="12"/>
      <c r="AP63" s="12"/>
      <c r="AQ63" s="66">
        <f t="shared" si="9"/>
        <v>0</v>
      </c>
      <c r="AR63" s="12"/>
      <c r="AS63" s="12"/>
      <c r="AT63" s="66">
        <f t="shared" si="10"/>
        <v>0</v>
      </c>
      <c r="AU63" s="12"/>
      <c r="AV63" s="12"/>
      <c r="AW63" s="66">
        <f t="shared" si="11"/>
        <v>0</v>
      </c>
      <c r="AX63" s="12"/>
      <c r="AY63" s="12"/>
      <c r="AZ63" s="66">
        <f t="shared" si="12"/>
        <v>0</v>
      </c>
      <c r="BA63" s="12"/>
      <c r="BB63" s="12"/>
      <c r="BC63" s="66">
        <f t="shared" si="13"/>
        <v>0</v>
      </c>
      <c r="BD63" s="12"/>
      <c r="BE63" s="12"/>
      <c r="BF63" s="66">
        <f t="shared" si="14"/>
        <v>0</v>
      </c>
      <c r="BG63" s="12"/>
      <c r="BH63" s="12"/>
      <c r="BI63" s="66">
        <f t="shared" si="15"/>
        <v>0</v>
      </c>
      <c r="BJ63" s="23"/>
    </row>
    <row r="64" spans="23:62" x14ac:dyDescent="0.3">
      <c r="W64" s="84"/>
      <c r="X64" s="559"/>
      <c r="Y64" s="211">
        <f t="shared" si="2"/>
        <v>42812</v>
      </c>
      <c r="Z64" s="12"/>
      <c r="AA64" s="12"/>
      <c r="AB64" s="66">
        <f t="shared" si="4"/>
        <v>0</v>
      </c>
      <c r="AC64" s="12"/>
      <c r="AD64" s="12"/>
      <c r="AE64" s="66">
        <f t="shared" si="5"/>
        <v>0</v>
      </c>
      <c r="AF64" s="12"/>
      <c r="AG64" s="12"/>
      <c r="AH64" s="66">
        <f t="shared" si="6"/>
        <v>0</v>
      </c>
      <c r="AI64" s="12"/>
      <c r="AJ64" s="12"/>
      <c r="AK64" s="66">
        <f t="shared" si="7"/>
        <v>0</v>
      </c>
      <c r="AL64" s="12"/>
      <c r="AM64" s="12"/>
      <c r="AN64" s="66">
        <f t="shared" si="8"/>
        <v>0</v>
      </c>
      <c r="AO64" s="12"/>
      <c r="AP64" s="12"/>
      <c r="AQ64" s="66">
        <f t="shared" si="9"/>
        <v>0</v>
      </c>
      <c r="AR64" s="12"/>
      <c r="AS64" s="12"/>
      <c r="AT64" s="66">
        <f t="shared" si="10"/>
        <v>0</v>
      </c>
      <c r="AU64" s="12"/>
      <c r="AV64" s="12"/>
      <c r="AW64" s="66">
        <f t="shared" si="11"/>
        <v>0</v>
      </c>
      <c r="AX64" s="12"/>
      <c r="AY64" s="12"/>
      <c r="AZ64" s="66">
        <f t="shared" si="12"/>
        <v>0</v>
      </c>
      <c r="BA64" s="12"/>
      <c r="BB64" s="12"/>
      <c r="BC64" s="66">
        <f t="shared" si="13"/>
        <v>0</v>
      </c>
      <c r="BD64" s="12"/>
      <c r="BE64" s="12"/>
      <c r="BF64" s="66">
        <f t="shared" si="14"/>
        <v>0</v>
      </c>
      <c r="BG64" s="12"/>
      <c r="BH64" s="12"/>
      <c r="BI64" s="66">
        <f t="shared" si="15"/>
        <v>0</v>
      </c>
      <c r="BJ64" s="23"/>
    </row>
    <row r="65" spans="19:63" x14ac:dyDescent="0.3">
      <c r="W65" s="84"/>
      <c r="X65" s="559"/>
      <c r="Y65" s="211">
        <f t="shared" si="2"/>
        <v>42843</v>
      </c>
      <c r="Z65" s="12"/>
      <c r="AA65" s="12"/>
      <c r="AB65" s="66">
        <f t="shared" si="4"/>
        <v>0</v>
      </c>
      <c r="AC65" s="12"/>
      <c r="AD65" s="12"/>
      <c r="AE65" s="66">
        <f t="shared" si="5"/>
        <v>0</v>
      </c>
      <c r="AF65" s="12"/>
      <c r="AG65" s="12"/>
      <c r="AH65" s="66">
        <f t="shared" si="6"/>
        <v>0</v>
      </c>
      <c r="AI65" s="12"/>
      <c r="AJ65" s="12"/>
      <c r="AK65" s="66">
        <f t="shared" si="7"/>
        <v>0</v>
      </c>
      <c r="AL65" s="12"/>
      <c r="AM65" s="12"/>
      <c r="AN65" s="66">
        <f t="shared" si="8"/>
        <v>0</v>
      </c>
      <c r="AO65" s="12"/>
      <c r="AP65" s="12"/>
      <c r="AQ65" s="66">
        <f t="shared" si="9"/>
        <v>0</v>
      </c>
      <c r="AR65" s="12"/>
      <c r="AS65" s="12"/>
      <c r="AT65" s="66">
        <f t="shared" si="10"/>
        <v>0</v>
      </c>
      <c r="AU65" s="12"/>
      <c r="AV65" s="12"/>
      <c r="AW65" s="66">
        <f t="shared" si="11"/>
        <v>0</v>
      </c>
      <c r="AX65" s="12"/>
      <c r="AY65" s="12"/>
      <c r="AZ65" s="66">
        <f t="shared" si="12"/>
        <v>0</v>
      </c>
      <c r="BA65" s="12"/>
      <c r="BB65" s="12"/>
      <c r="BC65" s="66">
        <f t="shared" si="13"/>
        <v>0</v>
      </c>
      <c r="BD65" s="12"/>
      <c r="BE65" s="12"/>
      <c r="BF65" s="66">
        <f t="shared" si="14"/>
        <v>0</v>
      </c>
      <c r="BG65" s="12"/>
      <c r="BH65" s="12"/>
      <c r="BI65" s="66">
        <f t="shared" si="15"/>
        <v>0</v>
      </c>
      <c r="BJ65" s="23"/>
    </row>
    <row r="66" spans="19:63" x14ac:dyDescent="0.3">
      <c r="W66" s="84"/>
      <c r="X66" s="559"/>
      <c r="Y66" s="211">
        <f t="shared" si="2"/>
        <v>42874</v>
      </c>
      <c r="Z66" s="12"/>
      <c r="AA66" s="12"/>
      <c r="AB66" s="66">
        <f t="shared" si="4"/>
        <v>0</v>
      </c>
      <c r="AC66" s="12"/>
      <c r="AD66" s="12"/>
      <c r="AE66" s="66">
        <f t="shared" si="5"/>
        <v>0</v>
      </c>
      <c r="AF66" s="12"/>
      <c r="AG66" s="12"/>
      <c r="AH66" s="66">
        <f t="shared" si="6"/>
        <v>0</v>
      </c>
      <c r="AI66" s="12"/>
      <c r="AJ66" s="12"/>
      <c r="AK66" s="66">
        <f t="shared" si="7"/>
        <v>0</v>
      </c>
      <c r="AL66" s="12"/>
      <c r="AM66" s="12"/>
      <c r="AN66" s="66">
        <f t="shared" si="8"/>
        <v>0</v>
      </c>
      <c r="AO66" s="12"/>
      <c r="AP66" s="12"/>
      <c r="AQ66" s="66">
        <f t="shared" si="9"/>
        <v>0</v>
      </c>
      <c r="AR66" s="12"/>
      <c r="AS66" s="12"/>
      <c r="AT66" s="66">
        <f t="shared" si="10"/>
        <v>0</v>
      </c>
      <c r="AU66" s="12"/>
      <c r="AV66" s="12"/>
      <c r="AW66" s="66">
        <f t="shared" si="11"/>
        <v>0</v>
      </c>
      <c r="AX66" s="12"/>
      <c r="AY66" s="12"/>
      <c r="AZ66" s="66">
        <f t="shared" si="12"/>
        <v>0</v>
      </c>
      <c r="BA66" s="12"/>
      <c r="BB66" s="12"/>
      <c r="BC66" s="66">
        <f t="shared" si="13"/>
        <v>0</v>
      </c>
      <c r="BD66" s="12"/>
      <c r="BE66" s="12"/>
      <c r="BF66" s="66">
        <f t="shared" si="14"/>
        <v>0</v>
      </c>
      <c r="BG66" s="12"/>
      <c r="BH66" s="12"/>
      <c r="BI66" s="66">
        <f t="shared" si="15"/>
        <v>0</v>
      </c>
      <c r="BJ66" s="23"/>
    </row>
    <row r="67" spans="19:63" x14ac:dyDescent="0.3">
      <c r="W67" s="84"/>
      <c r="X67" s="559"/>
      <c r="Y67" s="211">
        <f t="shared" si="2"/>
        <v>42905</v>
      </c>
      <c r="Z67" s="12"/>
      <c r="AA67" s="12"/>
      <c r="AB67" s="66">
        <f t="shared" si="4"/>
        <v>0</v>
      </c>
      <c r="AC67" s="12"/>
      <c r="AD67" s="12"/>
      <c r="AE67" s="66">
        <f t="shared" si="5"/>
        <v>0</v>
      </c>
      <c r="AF67" s="12"/>
      <c r="AG67" s="12"/>
      <c r="AH67" s="66">
        <f t="shared" si="6"/>
        <v>0</v>
      </c>
      <c r="AI67" s="12"/>
      <c r="AJ67" s="12"/>
      <c r="AK67" s="66">
        <f t="shared" si="7"/>
        <v>0</v>
      </c>
      <c r="AL67" s="12"/>
      <c r="AM67" s="12"/>
      <c r="AN67" s="66">
        <f t="shared" si="8"/>
        <v>0</v>
      </c>
      <c r="AO67" s="12"/>
      <c r="AP67" s="12"/>
      <c r="AQ67" s="66">
        <f t="shared" si="9"/>
        <v>0</v>
      </c>
      <c r="AR67" s="12"/>
      <c r="AS67" s="12"/>
      <c r="AT67" s="66">
        <f t="shared" si="10"/>
        <v>0</v>
      </c>
      <c r="AU67" s="12"/>
      <c r="AV67" s="12"/>
      <c r="AW67" s="66">
        <f t="shared" si="11"/>
        <v>0</v>
      </c>
      <c r="AX67" s="12"/>
      <c r="AY67" s="12"/>
      <c r="AZ67" s="66">
        <f t="shared" si="12"/>
        <v>0</v>
      </c>
      <c r="BA67" s="12"/>
      <c r="BB67" s="12"/>
      <c r="BC67" s="66">
        <f t="shared" si="13"/>
        <v>0</v>
      </c>
      <c r="BD67" s="12"/>
      <c r="BE67" s="12"/>
      <c r="BF67" s="66">
        <f t="shared" si="14"/>
        <v>0</v>
      </c>
      <c r="BG67" s="12"/>
      <c r="BH67" s="12"/>
      <c r="BI67" s="66">
        <f t="shared" si="15"/>
        <v>0</v>
      </c>
      <c r="BJ67" s="23"/>
    </row>
    <row r="68" spans="19:63" x14ac:dyDescent="0.3">
      <c r="W68" s="84"/>
      <c r="X68" s="559"/>
      <c r="Y68" s="211">
        <f t="shared" si="2"/>
        <v>42936</v>
      </c>
      <c r="Z68" s="12"/>
      <c r="AA68" s="12"/>
      <c r="AB68" s="66">
        <f t="shared" si="4"/>
        <v>0</v>
      </c>
      <c r="AC68" s="12"/>
      <c r="AD68" s="12"/>
      <c r="AE68" s="66">
        <f t="shared" si="5"/>
        <v>0</v>
      </c>
      <c r="AF68" s="12"/>
      <c r="AG68" s="12"/>
      <c r="AH68" s="66">
        <f t="shared" si="6"/>
        <v>0</v>
      </c>
      <c r="AI68" s="12"/>
      <c r="AJ68" s="12"/>
      <c r="AK68" s="66">
        <f t="shared" si="7"/>
        <v>0</v>
      </c>
      <c r="AL68" s="12"/>
      <c r="AM68" s="12"/>
      <c r="AN68" s="66">
        <f t="shared" si="8"/>
        <v>0</v>
      </c>
      <c r="AO68" s="12"/>
      <c r="AP68" s="12"/>
      <c r="AQ68" s="66">
        <f t="shared" si="9"/>
        <v>0</v>
      </c>
      <c r="AR68" s="12"/>
      <c r="AS68" s="12"/>
      <c r="AT68" s="66">
        <f t="shared" si="10"/>
        <v>0</v>
      </c>
      <c r="AU68" s="12"/>
      <c r="AV68" s="12"/>
      <c r="AW68" s="66">
        <f t="shared" si="11"/>
        <v>0</v>
      </c>
      <c r="AX68" s="12"/>
      <c r="AY68" s="12"/>
      <c r="AZ68" s="66">
        <f t="shared" si="12"/>
        <v>0</v>
      </c>
      <c r="BA68" s="12"/>
      <c r="BB68" s="12"/>
      <c r="BC68" s="66">
        <f t="shared" si="13"/>
        <v>0</v>
      </c>
      <c r="BD68" s="12"/>
      <c r="BE68" s="12"/>
      <c r="BF68" s="66">
        <f t="shared" si="14"/>
        <v>0</v>
      </c>
      <c r="BG68" s="12"/>
      <c r="BH68" s="12"/>
      <c r="BI68" s="66">
        <f t="shared" si="15"/>
        <v>0</v>
      </c>
      <c r="BJ68" s="23"/>
    </row>
    <row r="69" spans="19:63" x14ac:dyDescent="0.3">
      <c r="W69" s="84"/>
      <c r="X69" s="559"/>
      <c r="Y69" s="211">
        <f t="shared" si="2"/>
        <v>42967</v>
      </c>
      <c r="Z69" s="12"/>
      <c r="AA69" s="12"/>
      <c r="AB69" s="66">
        <f t="shared" si="4"/>
        <v>0</v>
      </c>
      <c r="AC69" s="12"/>
      <c r="AD69" s="12"/>
      <c r="AE69" s="66">
        <f t="shared" si="5"/>
        <v>0</v>
      </c>
      <c r="AF69" s="12"/>
      <c r="AG69" s="12"/>
      <c r="AH69" s="66">
        <f t="shared" si="6"/>
        <v>0</v>
      </c>
      <c r="AI69" s="12"/>
      <c r="AJ69" s="12"/>
      <c r="AK69" s="66">
        <f t="shared" si="7"/>
        <v>0</v>
      </c>
      <c r="AL69" s="12"/>
      <c r="AM69" s="12"/>
      <c r="AN69" s="66">
        <f t="shared" si="8"/>
        <v>0</v>
      </c>
      <c r="AO69" s="12"/>
      <c r="AP69" s="12"/>
      <c r="AQ69" s="66">
        <f t="shared" si="9"/>
        <v>0</v>
      </c>
      <c r="AR69" s="12"/>
      <c r="AS69" s="12"/>
      <c r="AT69" s="66">
        <f t="shared" si="10"/>
        <v>0</v>
      </c>
      <c r="AU69" s="12"/>
      <c r="AV69" s="12"/>
      <c r="AW69" s="66">
        <f t="shared" si="11"/>
        <v>0</v>
      </c>
      <c r="AX69" s="12"/>
      <c r="AY69" s="12"/>
      <c r="AZ69" s="66">
        <f t="shared" si="12"/>
        <v>0</v>
      </c>
      <c r="BA69" s="12"/>
      <c r="BB69" s="12"/>
      <c r="BC69" s="66">
        <f t="shared" si="13"/>
        <v>0</v>
      </c>
      <c r="BD69" s="12"/>
      <c r="BE69" s="12"/>
      <c r="BF69" s="66">
        <f t="shared" si="14"/>
        <v>0</v>
      </c>
      <c r="BG69" s="12"/>
      <c r="BH69" s="12"/>
      <c r="BI69" s="66">
        <f t="shared" si="15"/>
        <v>0</v>
      </c>
      <c r="BJ69" s="23"/>
    </row>
    <row r="70" spans="19:63" x14ac:dyDescent="0.3">
      <c r="W70" s="84"/>
      <c r="X70" s="559"/>
      <c r="Y70" s="211">
        <f t="shared" si="2"/>
        <v>42998</v>
      </c>
      <c r="Z70" s="12"/>
      <c r="AA70" s="12"/>
      <c r="AB70" s="66">
        <f t="shared" si="4"/>
        <v>0</v>
      </c>
      <c r="AC70" s="12"/>
      <c r="AD70" s="12"/>
      <c r="AE70" s="66">
        <f t="shared" si="5"/>
        <v>0</v>
      </c>
      <c r="AF70" s="12"/>
      <c r="AG70" s="12"/>
      <c r="AH70" s="66">
        <f t="shared" si="6"/>
        <v>0</v>
      </c>
      <c r="AI70" s="12"/>
      <c r="AJ70" s="12"/>
      <c r="AK70" s="66">
        <f t="shared" si="7"/>
        <v>0</v>
      </c>
      <c r="AL70" s="12"/>
      <c r="AM70" s="12"/>
      <c r="AN70" s="66">
        <f t="shared" si="8"/>
        <v>0</v>
      </c>
      <c r="AO70" s="12"/>
      <c r="AP70" s="12"/>
      <c r="AQ70" s="66">
        <f t="shared" si="9"/>
        <v>0</v>
      </c>
      <c r="AR70" s="12"/>
      <c r="AS70" s="12"/>
      <c r="AT70" s="66">
        <f t="shared" si="10"/>
        <v>0</v>
      </c>
      <c r="AU70" s="12"/>
      <c r="AV70" s="12"/>
      <c r="AW70" s="66">
        <f t="shared" si="11"/>
        <v>0</v>
      </c>
      <c r="AX70" s="12"/>
      <c r="AY70" s="12"/>
      <c r="AZ70" s="66">
        <f t="shared" si="12"/>
        <v>0</v>
      </c>
      <c r="BA70" s="12"/>
      <c r="BB70" s="12"/>
      <c r="BC70" s="66">
        <f t="shared" si="13"/>
        <v>0</v>
      </c>
      <c r="BD70" s="12"/>
      <c r="BE70" s="12"/>
      <c r="BF70" s="66">
        <f t="shared" si="14"/>
        <v>0</v>
      </c>
      <c r="BG70" s="12"/>
      <c r="BH70" s="12"/>
      <c r="BI70" s="66">
        <f t="shared" si="15"/>
        <v>0</v>
      </c>
      <c r="BJ70" s="23"/>
    </row>
    <row r="71" spans="19:63" x14ac:dyDescent="0.3">
      <c r="W71" s="84"/>
      <c r="X71" s="559"/>
      <c r="Y71" s="211">
        <f t="shared" si="2"/>
        <v>43029</v>
      </c>
      <c r="Z71" s="12"/>
      <c r="AA71" s="12"/>
      <c r="AB71" s="66">
        <f t="shared" si="4"/>
        <v>0</v>
      </c>
      <c r="AC71" s="12"/>
      <c r="AD71" s="12"/>
      <c r="AE71" s="66">
        <f t="shared" si="5"/>
        <v>0</v>
      </c>
      <c r="AF71" s="12"/>
      <c r="AG71" s="12"/>
      <c r="AH71" s="66">
        <f t="shared" si="6"/>
        <v>0</v>
      </c>
      <c r="AI71" s="12"/>
      <c r="AJ71" s="12"/>
      <c r="AK71" s="66">
        <f t="shared" si="7"/>
        <v>0</v>
      </c>
      <c r="AL71" s="12"/>
      <c r="AM71" s="12"/>
      <c r="AN71" s="66">
        <f t="shared" si="8"/>
        <v>0</v>
      </c>
      <c r="AO71" s="12"/>
      <c r="AP71" s="12"/>
      <c r="AQ71" s="66">
        <f t="shared" si="9"/>
        <v>0</v>
      </c>
      <c r="AR71" s="12"/>
      <c r="AS71" s="12"/>
      <c r="AT71" s="66">
        <f t="shared" si="10"/>
        <v>0</v>
      </c>
      <c r="AU71" s="12"/>
      <c r="AV71" s="12"/>
      <c r="AW71" s="66">
        <f t="shared" si="11"/>
        <v>0</v>
      </c>
      <c r="AX71" s="12"/>
      <c r="AY71" s="12"/>
      <c r="AZ71" s="66">
        <f t="shared" si="12"/>
        <v>0</v>
      </c>
      <c r="BA71" s="12"/>
      <c r="BB71" s="12"/>
      <c r="BC71" s="66">
        <f t="shared" si="13"/>
        <v>0</v>
      </c>
      <c r="BD71" s="12"/>
      <c r="BE71" s="12"/>
      <c r="BF71" s="66">
        <f t="shared" si="14"/>
        <v>0</v>
      </c>
      <c r="BG71" s="12"/>
      <c r="BH71" s="12"/>
      <c r="BI71" s="66">
        <f t="shared" si="15"/>
        <v>0</v>
      </c>
      <c r="BJ71" s="23"/>
    </row>
    <row r="72" spans="19:63" x14ac:dyDescent="0.3">
      <c r="W72" s="84"/>
      <c r="X72" s="559"/>
      <c r="Y72" s="211">
        <f t="shared" si="2"/>
        <v>43060</v>
      </c>
      <c r="Z72" s="12"/>
      <c r="AA72" s="12"/>
      <c r="AB72" s="66">
        <f t="shared" si="4"/>
        <v>0</v>
      </c>
      <c r="AC72" s="12"/>
      <c r="AD72" s="12"/>
      <c r="AE72" s="66">
        <f t="shared" si="5"/>
        <v>0</v>
      </c>
      <c r="AF72" s="12"/>
      <c r="AG72" s="12"/>
      <c r="AH72" s="66">
        <f t="shared" si="6"/>
        <v>0</v>
      </c>
      <c r="AI72" s="12"/>
      <c r="AJ72" s="12"/>
      <c r="AK72" s="66">
        <f t="shared" si="7"/>
        <v>0</v>
      </c>
      <c r="AL72" s="12"/>
      <c r="AM72" s="12"/>
      <c r="AN72" s="66">
        <f t="shared" si="8"/>
        <v>0</v>
      </c>
      <c r="AO72" s="12"/>
      <c r="AP72" s="12"/>
      <c r="AQ72" s="66">
        <f t="shared" si="9"/>
        <v>0</v>
      </c>
      <c r="AR72" s="12"/>
      <c r="AS72" s="12"/>
      <c r="AT72" s="66">
        <f t="shared" si="10"/>
        <v>0</v>
      </c>
      <c r="AU72" s="12"/>
      <c r="AV72" s="12"/>
      <c r="AW72" s="66">
        <f t="shared" si="11"/>
        <v>0</v>
      </c>
      <c r="AX72" s="12"/>
      <c r="AY72" s="12"/>
      <c r="AZ72" s="66">
        <f t="shared" si="12"/>
        <v>0</v>
      </c>
      <c r="BA72" s="12"/>
      <c r="BB72" s="12"/>
      <c r="BC72" s="66">
        <f t="shared" si="13"/>
        <v>0</v>
      </c>
      <c r="BD72" s="12"/>
      <c r="BE72" s="12"/>
      <c r="BF72" s="66">
        <f t="shared" si="14"/>
        <v>0</v>
      </c>
      <c r="BG72" s="12"/>
      <c r="BH72" s="12"/>
      <c r="BI72" s="66">
        <f t="shared" si="15"/>
        <v>0</v>
      </c>
      <c r="BJ72" s="23"/>
    </row>
    <row r="73" spans="19:63" s="288" customFormat="1" x14ac:dyDescent="0.3">
      <c r="S73" s="289"/>
      <c r="U73" s="21"/>
      <c r="V73" s="185"/>
      <c r="W73" s="84"/>
      <c r="X73" s="559"/>
      <c r="Y73" s="211">
        <f t="shared" si="2"/>
        <v>43091</v>
      </c>
      <c r="Z73" s="12"/>
      <c r="AA73" s="12"/>
      <c r="AB73" s="66">
        <f t="shared" si="4"/>
        <v>0</v>
      </c>
      <c r="AC73" s="12"/>
      <c r="AD73" s="12"/>
      <c r="AE73" s="66">
        <f t="shared" si="5"/>
        <v>0</v>
      </c>
      <c r="AF73" s="12"/>
      <c r="AG73" s="12"/>
      <c r="AH73" s="66">
        <f t="shared" si="6"/>
        <v>0</v>
      </c>
      <c r="AI73" s="12"/>
      <c r="AJ73" s="12"/>
      <c r="AK73" s="66">
        <f t="shared" si="7"/>
        <v>0</v>
      </c>
      <c r="AL73" s="12"/>
      <c r="AM73" s="12"/>
      <c r="AN73" s="66">
        <f t="shared" si="8"/>
        <v>0</v>
      </c>
      <c r="AO73" s="12"/>
      <c r="AP73" s="12"/>
      <c r="AQ73" s="66">
        <f t="shared" si="9"/>
        <v>0</v>
      </c>
      <c r="AR73" s="12"/>
      <c r="AS73" s="12"/>
      <c r="AT73" s="66">
        <f t="shared" si="10"/>
        <v>0</v>
      </c>
      <c r="AU73" s="12"/>
      <c r="AV73" s="12"/>
      <c r="AW73" s="66">
        <f t="shared" si="11"/>
        <v>0</v>
      </c>
      <c r="AX73" s="12"/>
      <c r="AY73" s="12"/>
      <c r="AZ73" s="66">
        <f t="shared" si="12"/>
        <v>0</v>
      </c>
      <c r="BA73" s="12"/>
      <c r="BB73" s="12"/>
      <c r="BC73" s="66">
        <f t="shared" si="13"/>
        <v>0</v>
      </c>
      <c r="BD73" s="12"/>
      <c r="BE73" s="12"/>
      <c r="BF73" s="66">
        <f t="shared" si="14"/>
        <v>0</v>
      </c>
      <c r="BG73" s="12"/>
      <c r="BH73" s="12"/>
      <c r="BI73" s="66">
        <f t="shared" si="15"/>
        <v>0</v>
      </c>
      <c r="BJ73" s="23"/>
      <c r="BK73" s="20"/>
    </row>
    <row r="74" spans="19:63" x14ac:dyDescent="0.3">
      <c r="W74" s="84"/>
      <c r="X74" s="559"/>
      <c r="Y74" s="211">
        <f t="shared" si="2"/>
        <v>43122</v>
      </c>
      <c r="Z74" s="12"/>
      <c r="AA74" s="12"/>
      <c r="AB74" s="66">
        <f t="shared" si="4"/>
        <v>0</v>
      </c>
      <c r="AC74" s="12"/>
      <c r="AD74" s="12"/>
      <c r="AE74" s="66">
        <f t="shared" si="5"/>
        <v>0</v>
      </c>
      <c r="AF74" s="12"/>
      <c r="AG74" s="12"/>
      <c r="AH74" s="66">
        <f t="shared" si="6"/>
        <v>0</v>
      </c>
      <c r="AI74" s="12"/>
      <c r="AJ74" s="12"/>
      <c r="AK74" s="66">
        <f t="shared" si="7"/>
        <v>0</v>
      </c>
      <c r="AL74" s="12"/>
      <c r="AM74" s="12"/>
      <c r="AN74" s="66">
        <f t="shared" si="8"/>
        <v>0</v>
      </c>
      <c r="AO74" s="12"/>
      <c r="AP74" s="12"/>
      <c r="AQ74" s="66">
        <f t="shared" si="9"/>
        <v>0</v>
      </c>
      <c r="AR74" s="12"/>
      <c r="AS74" s="12"/>
      <c r="AT74" s="66">
        <f t="shared" si="10"/>
        <v>0</v>
      </c>
      <c r="AU74" s="12"/>
      <c r="AV74" s="12"/>
      <c r="AW74" s="66">
        <f t="shared" si="11"/>
        <v>0</v>
      </c>
      <c r="AX74" s="12"/>
      <c r="AY74" s="12"/>
      <c r="AZ74" s="66">
        <f t="shared" si="12"/>
        <v>0</v>
      </c>
      <c r="BA74" s="12"/>
      <c r="BB74" s="12"/>
      <c r="BC74" s="66">
        <f t="shared" si="13"/>
        <v>0</v>
      </c>
      <c r="BD74" s="12"/>
      <c r="BE74" s="12"/>
      <c r="BF74" s="66">
        <f t="shared" si="14"/>
        <v>0</v>
      </c>
      <c r="BG74" s="12"/>
      <c r="BH74" s="12"/>
      <c r="BI74" s="66">
        <f t="shared" si="15"/>
        <v>0</v>
      </c>
      <c r="BJ74" s="23"/>
    </row>
    <row r="75" spans="19:63" x14ac:dyDescent="0.3">
      <c r="W75" s="84"/>
      <c r="X75" s="559"/>
      <c r="Y75" s="211">
        <f t="shared" si="2"/>
        <v>43153</v>
      </c>
      <c r="Z75" s="12"/>
      <c r="AA75" s="12"/>
      <c r="AB75" s="66">
        <f t="shared" si="4"/>
        <v>0</v>
      </c>
      <c r="AC75" s="12"/>
      <c r="AD75" s="12"/>
      <c r="AE75" s="66">
        <f t="shared" si="5"/>
        <v>0</v>
      </c>
      <c r="AF75" s="12"/>
      <c r="AG75" s="12"/>
      <c r="AH75" s="66">
        <f t="shared" si="6"/>
        <v>0</v>
      </c>
      <c r="AI75" s="12"/>
      <c r="AJ75" s="12"/>
      <c r="AK75" s="66">
        <f t="shared" si="7"/>
        <v>0</v>
      </c>
      <c r="AL75" s="12"/>
      <c r="AM75" s="12"/>
      <c r="AN75" s="66">
        <f t="shared" si="8"/>
        <v>0</v>
      </c>
      <c r="AO75" s="12"/>
      <c r="AP75" s="12"/>
      <c r="AQ75" s="66">
        <f t="shared" si="9"/>
        <v>0</v>
      </c>
      <c r="AR75" s="12"/>
      <c r="AS75" s="12"/>
      <c r="AT75" s="66">
        <f t="shared" si="10"/>
        <v>0</v>
      </c>
      <c r="AU75" s="12"/>
      <c r="AV75" s="12"/>
      <c r="AW75" s="66">
        <f t="shared" si="11"/>
        <v>0</v>
      </c>
      <c r="AX75" s="12"/>
      <c r="AY75" s="12"/>
      <c r="AZ75" s="66">
        <f t="shared" si="12"/>
        <v>0</v>
      </c>
      <c r="BA75" s="12"/>
      <c r="BB75" s="12"/>
      <c r="BC75" s="66">
        <f t="shared" si="13"/>
        <v>0</v>
      </c>
      <c r="BD75" s="12"/>
      <c r="BE75" s="12"/>
      <c r="BF75" s="66">
        <f t="shared" si="14"/>
        <v>0</v>
      </c>
      <c r="BG75" s="12"/>
      <c r="BH75" s="12"/>
      <c r="BI75" s="66">
        <f t="shared" si="15"/>
        <v>0</v>
      </c>
      <c r="BJ75" s="23"/>
    </row>
    <row r="76" spans="19:63" x14ac:dyDescent="0.3">
      <c r="W76" s="84"/>
      <c r="X76" s="559"/>
      <c r="Y76" s="211">
        <f t="shared" si="2"/>
        <v>43184</v>
      </c>
      <c r="Z76" s="12"/>
      <c r="AA76" s="12"/>
      <c r="AB76" s="66">
        <f t="shared" si="4"/>
        <v>0</v>
      </c>
      <c r="AC76" s="12"/>
      <c r="AD76" s="12"/>
      <c r="AE76" s="66">
        <f t="shared" si="5"/>
        <v>0</v>
      </c>
      <c r="AF76" s="12"/>
      <c r="AG76" s="12"/>
      <c r="AH76" s="66">
        <f t="shared" si="6"/>
        <v>0</v>
      </c>
      <c r="AI76" s="12"/>
      <c r="AJ76" s="12"/>
      <c r="AK76" s="66">
        <f t="shared" si="7"/>
        <v>0</v>
      </c>
      <c r="AL76" s="12"/>
      <c r="AM76" s="12"/>
      <c r="AN76" s="66">
        <f t="shared" si="8"/>
        <v>0</v>
      </c>
      <c r="AO76" s="12"/>
      <c r="AP76" s="12"/>
      <c r="AQ76" s="66">
        <f t="shared" si="9"/>
        <v>0</v>
      </c>
      <c r="AR76" s="12"/>
      <c r="AS76" s="12"/>
      <c r="AT76" s="66">
        <f t="shared" si="10"/>
        <v>0</v>
      </c>
      <c r="AU76" s="12"/>
      <c r="AV76" s="12"/>
      <c r="AW76" s="66">
        <f t="shared" si="11"/>
        <v>0</v>
      </c>
      <c r="AX76" s="12"/>
      <c r="AY76" s="12"/>
      <c r="AZ76" s="66">
        <f t="shared" si="12"/>
        <v>0</v>
      </c>
      <c r="BA76" s="12"/>
      <c r="BB76" s="12"/>
      <c r="BC76" s="66">
        <f t="shared" si="13"/>
        <v>0</v>
      </c>
      <c r="BD76" s="12"/>
      <c r="BE76" s="12"/>
      <c r="BF76" s="66">
        <f t="shared" si="14"/>
        <v>0</v>
      </c>
      <c r="BG76" s="12"/>
      <c r="BH76" s="12"/>
      <c r="BI76" s="66">
        <f t="shared" si="15"/>
        <v>0</v>
      </c>
      <c r="BJ76" s="23"/>
    </row>
    <row r="77" spans="19:63" x14ac:dyDescent="0.3">
      <c r="W77" s="84"/>
      <c r="X77" s="559"/>
      <c r="Y77" s="211">
        <f t="shared" si="2"/>
        <v>43215</v>
      </c>
      <c r="Z77" s="12"/>
      <c r="AA77" s="12"/>
      <c r="AB77" s="66">
        <f t="shared" si="4"/>
        <v>0</v>
      </c>
      <c r="AC77" s="12"/>
      <c r="AD77" s="12"/>
      <c r="AE77" s="66">
        <f t="shared" si="5"/>
        <v>0</v>
      </c>
      <c r="AF77" s="12"/>
      <c r="AG77" s="12"/>
      <c r="AH77" s="66">
        <f t="shared" si="6"/>
        <v>0</v>
      </c>
      <c r="AI77" s="12"/>
      <c r="AJ77" s="12"/>
      <c r="AK77" s="66">
        <f t="shared" si="7"/>
        <v>0</v>
      </c>
      <c r="AL77" s="12"/>
      <c r="AM77" s="12"/>
      <c r="AN77" s="66">
        <f t="shared" si="8"/>
        <v>0</v>
      </c>
      <c r="AO77" s="12"/>
      <c r="AP77" s="12"/>
      <c r="AQ77" s="66">
        <f t="shared" si="9"/>
        <v>0</v>
      </c>
      <c r="AR77" s="12"/>
      <c r="AS77" s="12"/>
      <c r="AT77" s="66">
        <f t="shared" si="10"/>
        <v>0</v>
      </c>
      <c r="AU77" s="12"/>
      <c r="AV77" s="12"/>
      <c r="AW77" s="66">
        <f t="shared" si="11"/>
        <v>0</v>
      </c>
      <c r="AX77" s="12"/>
      <c r="AY77" s="12"/>
      <c r="AZ77" s="66">
        <f t="shared" si="12"/>
        <v>0</v>
      </c>
      <c r="BA77" s="12"/>
      <c r="BB77" s="12"/>
      <c r="BC77" s="66">
        <f t="shared" si="13"/>
        <v>0</v>
      </c>
      <c r="BD77" s="12"/>
      <c r="BE77" s="12"/>
      <c r="BF77" s="66">
        <f t="shared" si="14"/>
        <v>0</v>
      </c>
      <c r="BG77" s="12"/>
      <c r="BH77" s="12"/>
      <c r="BI77" s="66">
        <f t="shared" si="15"/>
        <v>0</v>
      </c>
      <c r="BJ77" s="23"/>
    </row>
    <row r="78" spans="19:63" x14ac:dyDescent="0.3">
      <c r="W78" s="84"/>
      <c r="X78" s="559"/>
      <c r="Y78" s="211">
        <f t="shared" si="2"/>
        <v>43246</v>
      </c>
      <c r="Z78" s="12"/>
      <c r="AA78" s="12"/>
      <c r="AB78" s="66">
        <f t="shared" si="4"/>
        <v>0</v>
      </c>
      <c r="AC78" s="12"/>
      <c r="AD78" s="12"/>
      <c r="AE78" s="66">
        <f t="shared" si="5"/>
        <v>0</v>
      </c>
      <c r="AF78" s="12"/>
      <c r="AG78" s="12"/>
      <c r="AH78" s="66">
        <f t="shared" si="6"/>
        <v>0</v>
      </c>
      <c r="AI78" s="12"/>
      <c r="AJ78" s="12"/>
      <c r="AK78" s="66">
        <f t="shared" si="7"/>
        <v>0</v>
      </c>
      <c r="AL78" s="12"/>
      <c r="AM78" s="12"/>
      <c r="AN78" s="66">
        <f t="shared" si="8"/>
        <v>0</v>
      </c>
      <c r="AO78" s="12"/>
      <c r="AP78" s="12"/>
      <c r="AQ78" s="66">
        <f>(AO78-AP78)*0.5</f>
        <v>0</v>
      </c>
      <c r="AR78" s="12"/>
      <c r="AS78" s="12"/>
      <c r="AT78" s="66">
        <f t="shared" si="10"/>
        <v>0</v>
      </c>
      <c r="AU78" s="12"/>
      <c r="AV78" s="12"/>
      <c r="AW78" s="66">
        <f t="shared" si="11"/>
        <v>0</v>
      </c>
      <c r="AX78" s="12"/>
      <c r="AY78" s="12"/>
      <c r="AZ78" s="66">
        <f t="shared" si="12"/>
        <v>0</v>
      </c>
      <c r="BA78" s="12"/>
      <c r="BB78" s="12"/>
      <c r="BC78" s="66">
        <f t="shared" si="13"/>
        <v>0</v>
      </c>
      <c r="BD78" s="12"/>
      <c r="BE78" s="12"/>
      <c r="BF78" s="66">
        <f t="shared" si="14"/>
        <v>0</v>
      </c>
      <c r="BG78" s="12"/>
      <c r="BH78" s="12"/>
      <c r="BI78" s="66">
        <f t="shared" si="15"/>
        <v>0</v>
      </c>
      <c r="BJ78" s="23"/>
    </row>
    <row r="79" spans="19:63" x14ac:dyDescent="0.3">
      <c r="W79" s="84"/>
      <c r="X79" s="559"/>
      <c r="Y79" s="211">
        <f t="shared" si="2"/>
        <v>43277</v>
      </c>
      <c r="Z79" s="12"/>
      <c r="AA79" s="12"/>
      <c r="AB79" s="66">
        <f t="shared" si="4"/>
        <v>0</v>
      </c>
      <c r="AC79" s="12"/>
      <c r="AD79" s="12"/>
      <c r="AE79" s="66">
        <f t="shared" si="5"/>
        <v>0</v>
      </c>
      <c r="AF79" s="12"/>
      <c r="AG79" s="12"/>
      <c r="AH79" s="66">
        <f t="shared" si="6"/>
        <v>0</v>
      </c>
      <c r="AI79" s="12"/>
      <c r="AJ79" s="12"/>
      <c r="AK79" s="66">
        <f t="shared" si="7"/>
        <v>0</v>
      </c>
      <c r="AL79" s="12"/>
      <c r="AM79" s="12"/>
      <c r="AN79" s="66">
        <f t="shared" si="8"/>
        <v>0</v>
      </c>
      <c r="AO79" s="12"/>
      <c r="AP79" s="12"/>
      <c r="AQ79" s="66">
        <f t="shared" si="9"/>
        <v>0</v>
      </c>
      <c r="AR79" s="12"/>
      <c r="AS79" s="12"/>
      <c r="AT79" s="66">
        <f t="shared" si="10"/>
        <v>0</v>
      </c>
      <c r="AU79" s="12"/>
      <c r="AV79" s="12"/>
      <c r="AW79" s="66">
        <f t="shared" si="11"/>
        <v>0</v>
      </c>
      <c r="AX79" s="12"/>
      <c r="AY79" s="12"/>
      <c r="AZ79" s="66">
        <f t="shared" si="12"/>
        <v>0</v>
      </c>
      <c r="BA79" s="12"/>
      <c r="BB79" s="12"/>
      <c r="BC79" s="66">
        <f t="shared" si="13"/>
        <v>0</v>
      </c>
      <c r="BD79" s="12"/>
      <c r="BE79" s="12"/>
      <c r="BF79" s="66">
        <f t="shared" si="14"/>
        <v>0</v>
      </c>
      <c r="BG79" s="12"/>
      <c r="BH79" s="12"/>
      <c r="BI79" s="66">
        <f t="shared" si="15"/>
        <v>0</v>
      </c>
      <c r="BJ79" s="23"/>
    </row>
    <row r="80" spans="19:63" x14ac:dyDescent="0.3">
      <c r="W80" s="84"/>
      <c r="X80" s="559"/>
      <c r="Y80" s="211">
        <f t="shared" si="2"/>
        <v>43308</v>
      </c>
      <c r="Z80" s="12"/>
      <c r="AA80" s="12"/>
      <c r="AB80" s="66">
        <f t="shared" si="4"/>
        <v>0</v>
      </c>
      <c r="AC80" s="12"/>
      <c r="AD80" s="12"/>
      <c r="AE80" s="66">
        <f t="shared" si="5"/>
        <v>0</v>
      </c>
      <c r="AF80" s="12"/>
      <c r="AG80" s="12"/>
      <c r="AH80" s="66">
        <f t="shared" si="6"/>
        <v>0</v>
      </c>
      <c r="AI80" s="12"/>
      <c r="AJ80" s="12"/>
      <c r="AK80" s="66">
        <f t="shared" si="7"/>
        <v>0</v>
      </c>
      <c r="AL80" s="12"/>
      <c r="AM80" s="12"/>
      <c r="AN80" s="66">
        <f t="shared" si="8"/>
        <v>0</v>
      </c>
      <c r="AO80" s="12"/>
      <c r="AP80" s="12"/>
      <c r="AQ80" s="66">
        <f t="shared" si="9"/>
        <v>0</v>
      </c>
      <c r="AR80" s="12"/>
      <c r="AS80" s="12"/>
      <c r="AT80" s="66">
        <f t="shared" si="10"/>
        <v>0</v>
      </c>
      <c r="AU80" s="12"/>
      <c r="AV80" s="12"/>
      <c r="AW80" s="66">
        <f t="shared" si="11"/>
        <v>0</v>
      </c>
      <c r="AX80" s="12"/>
      <c r="AY80" s="12"/>
      <c r="AZ80" s="66">
        <f t="shared" si="12"/>
        <v>0</v>
      </c>
      <c r="BA80" s="12"/>
      <c r="BB80" s="12"/>
      <c r="BC80" s="66">
        <f t="shared" si="13"/>
        <v>0</v>
      </c>
      <c r="BD80" s="12"/>
      <c r="BE80" s="12"/>
      <c r="BF80" s="66">
        <f t="shared" si="14"/>
        <v>0</v>
      </c>
      <c r="BG80" s="12"/>
      <c r="BH80" s="12"/>
      <c r="BI80" s="66">
        <f t="shared" si="15"/>
        <v>0</v>
      </c>
      <c r="BJ80" s="23"/>
    </row>
    <row r="81" spans="21:63" x14ac:dyDescent="0.3">
      <c r="W81" s="84"/>
      <c r="X81" s="559"/>
      <c r="Y81" s="211">
        <f t="shared" si="2"/>
        <v>43339</v>
      </c>
      <c r="Z81" s="12"/>
      <c r="AA81" s="12"/>
      <c r="AB81" s="66">
        <f t="shared" si="4"/>
        <v>0</v>
      </c>
      <c r="AC81" s="12"/>
      <c r="AD81" s="12"/>
      <c r="AE81" s="66">
        <f t="shared" si="5"/>
        <v>0</v>
      </c>
      <c r="AF81" s="12"/>
      <c r="AG81" s="12"/>
      <c r="AH81" s="66">
        <f>(AF81-AG81)*0.5</f>
        <v>0</v>
      </c>
      <c r="AI81" s="12"/>
      <c r="AJ81" s="12"/>
      <c r="AK81" s="66">
        <f t="shared" si="7"/>
        <v>0</v>
      </c>
      <c r="AL81" s="12"/>
      <c r="AM81" s="12"/>
      <c r="AN81" s="66">
        <f t="shared" si="8"/>
        <v>0</v>
      </c>
      <c r="AO81" s="12"/>
      <c r="AP81" s="12"/>
      <c r="AQ81" s="66">
        <f t="shared" si="9"/>
        <v>0</v>
      </c>
      <c r="AR81" s="12"/>
      <c r="AS81" s="12"/>
      <c r="AT81" s="66">
        <f t="shared" si="10"/>
        <v>0</v>
      </c>
      <c r="AU81" s="12"/>
      <c r="AV81" s="12"/>
      <c r="AW81" s="66">
        <f t="shared" si="11"/>
        <v>0</v>
      </c>
      <c r="AX81" s="12"/>
      <c r="AY81" s="12"/>
      <c r="AZ81" s="66">
        <f t="shared" si="12"/>
        <v>0</v>
      </c>
      <c r="BA81" s="12"/>
      <c r="BB81" s="12"/>
      <c r="BC81" s="66">
        <f t="shared" si="13"/>
        <v>0</v>
      </c>
      <c r="BD81" s="12"/>
      <c r="BE81" s="12"/>
      <c r="BF81" s="66">
        <f t="shared" si="14"/>
        <v>0</v>
      </c>
      <c r="BG81" s="12"/>
      <c r="BH81" s="12"/>
      <c r="BI81" s="66">
        <f t="shared" si="15"/>
        <v>0</v>
      </c>
      <c r="BJ81" s="23"/>
    </row>
    <row r="82" spans="21:63" x14ac:dyDescent="0.3">
      <c r="W82" s="84"/>
      <c r="X82" s="559"/>
      <c r="Y82" s="211">
        <f t="shared" si="2"/>
        <v>43370</v>
      </c>
      <c r="Z82" s="12"/>
      <c r="AA82" s="12"/>
      <c r="AB82" s="66">
        <f t="shared" si="4"/>
        <v>0</v>
      </c>
      <c r="AC82" s="12"/>
      <c r="AD82" s="12"/>
      <c r="AE82" s="66">
        <f t="shared" si="5"/>
        <v>0</v>
      </c>
      <c r="AF82" s="12"/>
      <c r="AG82" s="12"/>
      <c r="AH82" s="66">
        <f t="shared" si="6"/>
        <v>0</v>
      </c>
      <c r="AI82" s="12"/>
      <c r="AJ82" s="12"/>
      <c r="AK82" s="66">
        <f t="shared" si="7"/>
        <v>0</v>
      </c>
      <c r="AL82" s="12"/>
      <c r="AM82" s="12"/>
      <c r="AN82" s="66">
        <f t="shared" si="8"/>
        <v>0</v>
      </c>
      <c r="AO82" s="12"/>
      <c r="AP82" s="12"/>
      <c r="AQ82" s="66">
        <f t="shared" si="9"/>
        <v>0</v>
      </c>
      <c r="AR82" s="12"/>
      <c r="AS82" s="12"/>
      <c r="AT82" s="66">
        <f>(AR82-AS82)*0.5</f>
        <v>0</v>
      </c>
      <c r="AU82" s="12"/>
      <c r="AV82" s="12"/>
      <c r="AW82" s="66">
        <f t="shared" si="11"/>
        <v>0</v>
      </c>
      <c r="AX82" s="12"/>
      <c r="AY82" s="12"/>
      <c r="AZ82" s="66">
        <f t="shared" si="12"/>
        <v>0</v>
      </c>
      <c r="BA82" s="12"/>
      <c r="BB82" s="12"/>
      <c r="BC82" s="66">
        <f t="shared" si="13"/>
        <v>0</v>
      </c>
      <c r="BD82" s="12"/>
      <c r="BE82" s="12"/>
      <c r="BF82" s="66">
        <f>(BD82-BE82)*0.5</f>
        <v>0</v>
      </c>
      <c r="BG82" s="12"/>
      <c r="BH82" s="12"/>
      <c r="BI82" s="66">
        <f t="shared" si="15"/>
        <v>0</v>
      </c>
      <c r="BJ82" s="23"/>
    </row>
    <row r="83" spans="21:63" x14ac:dyDescent="0.3">
      <c r="W83" s="84"/>
      <c r="X83" s="559"/>
      <c r="Y83" s="211">
        <f t="shared" si="2"/>
        <v>43401</v>
      </c>
      <c r="Z83" s="12"/>
      <c r="AA83" s="12"/>
      <c r="AB83" s="66">
        <f t="shared" si="4"/>
        <v>0</v>
      </c>
      <c r="AC83" s="12"/>
      <c r="AD83" s="12"/>
      <c r="AE83" s="66">
        <f>(AC83-AD83)*0.5</f>
        <v>0</v>
      </c>
      <c r="AF83" s="12"/>
      <c r="AG83" s="12"/>
      <c r="AH83" s="66">
        <f t="shared" si="6"/>
        <v>0</v>
      </c>
      <c r="AI83" s="12"/>
      <c r="AJ83" s="12"/>
      <c r="AK83" s="66">
        <f>(AI83-AJ83)*0.5</f>
        <v>0</v>
      </c>
      <c r="AL83" s="12"/>
      <c r="AM83" s="12"/>
      <c r="AN83" s="66">
        <f>(AL83-AM83)*0.5</f>
        <v>0</v>
      </c>
      <c r="AO83" s="12"/>
      <c r="AP83" s="12"/>
      <c r="AQ83" s="66">
        <f t="shared" si="9"/>
        <v>0</v>
      </c>
      <c r="AR83" s="12"/>
      <c r="AS83" s="12"/>
      <c r="AT83" s="66">
        <f t="shared" si="10"/>
        <v>0</v>
      </c>
      <c r="AU83" s="12"/>
      <c r="AV83" s="12"/>
      <c r="AW83" s="66">
        <f t="shared" si="11"/>
        <v>0</v>
      </c>
      <c r="AX83" s="12"/>
      <c r="AY83" s="12"/>
      <c r="AZ83" s="66">
        <f t="shared" si="12"/>
        <v>0</v>
      </c>
      <c r="BA83" s="12"/>
      <c r="BB83" s="12"/>
      <c r="BC83" s="66">
        <f t="shared" si="13"/>
        <v>0</v>
      </c>
      <c r="BD83" s="12"/>
      <c r="BE83" s="12"/>
      <c r="BF83" s="66">
        <f t="shared" si="14"/>
        <v>0</v>
      </c>
      <c r="BG83" s="12"/>
      <c r="BH83" s="12"/>
      <c r="BI83" s="66">
        <f t="shared" si="15"/>
        <v>0</v>
      </c>
      <c r="BJ83" s="23"/>
    </row>
    <row r="84" spans="21:63" x14ac:dyDescent="0.3">
      <c r="W84" s="84"/>
      <c r="X84" s="559"/>
      <c r="Y84" s="211">
        <f t="shared" si="2"/>
        <v>43432</v>
      </c>
      <c r="Z84" s="12"/>
      <c r="AA84" s="12"/>
      <c r="AB84" s="66">
        <f t="shared" si="4"/>
        <v>0</v>
      </c>
      <c r="AC84" s="12"/>
      <c r="AD84" s="12"/>
      <c r="AE84" s="66">
        <f t="shared" ref="AE84:AE93" si="16">(AC84-AD84)*0.5</f>
        <v>0</v>
      </c>
      <c r="AF84" s="12"/>
      <c r="AG84" s="12"/>
      <c r="AH84" s="66">
        <f t="shared" si="6"/>
        <v>0</v>
      </c>
      <c r="AI84" s="12"/>
      <c r="AJ84" s="12"/>
      <c r="AK84" s="66">
        <f t="shared" ref="AK84:AK94" si="17">(AI84-AJ84)*0.5</f>
        <v>0</v>
      </c>
      <c r="AL84" s="12"/>
      <c r="AM84" s="12"/>
      <c r="AN84" s="66">
        <f t="shared" ref="AN84:AN93" si="18">(AL84-AM84)*0.5</f>
        <v>0</v>
      </c>
      <c r="AO84" s="12"/>
      <c r="AP84" s="12"/>
      <c r="AQ84" s="66">
        <f t="shared" si="9"/>
        <v>0</v>
      </c>
      <c r="AR84" s="12"/>
      <c r="AS84" s="12"/>
      <c r="AT84" s="66">
        <f t="shared" si="10"/>
        <v>0</v>
      </c>
      <c r="AU84" s="12"/>
      <c r="AV84" s="12"/>
      <c r="AW84" s="66">
        <f t="shared" si="11"/>
        <v>0</v>
      </c>
      <c r="AX84" s="12"/>
      <c r="AY84" s="12"/>
      <c r="AZ84" s="66">
        <f t="shared" si="12"/>
        <v>0</v>
      </c>
      <c r="BA84" s="12"/>
      <c r="BB84" s="12"/>
      <c r="BC84" s="66">
        <f t="shared" si="13"/>
        <v>0</v>
      </c>
      <c r="BD84" s="12"/>
      <c r="BE84" s="12"/>
      <c r="BF84" s="66">
        <f t="shared" si="14"/>
        <v>0</v>
      </c>
      <c r="BG84" s="12"/>
      <c r="BH84" s="12"/>
      <c r="BI84" s="66">
        <f t="shared" si="15"/>
        <v>0</v>
      </c>
      <c r="BJ84" s="23"/>
    </row>
    <row r="85" spans="21:63" x14ac:dyDescent="0.3">
      <c r="W85" s="84"/>
      <c r="X85" s="559"/>
      <c r="Y85" s="211">
        <f t="shared" si="2"/>
        <v>43463</v>
      </c>
      <c r="Z85" s="12"/>
      <c r="AA85" s="12"/>
      <c r="AB85" s="66">
        <f t="shared" si="4"/>
        <v>0</v>
      </c>
      <c r="AC85" s="12"/>
      <c r="AD85" s="12"/>
      <c r="AE85" s="66">
        <f t="shared" si="16"/>
        <v>0</v>
      </c>
      <c r="AF85" s="12"/>
      <c r="AG85" s="12"/>
      <c r="AH85" s="66">
        <f t="shared" si="6"/>
        <v>0</v>
      </c>
      <c r="AI85" s="12"/>
      <c r="AJ85" s="12"/>
      <c r="AK85" s="66">
        <f t="shared" si="17"/>
        <v>0</v>
      </c>
      <c r="AL85" s="12"/>
      <c r="AM85" s="12"/>
      <c r="AN85" s="66">
        <f t="shared" si="18"/>
        <v>0</v>
      </c>
      <c r="AO85" s="12"/>
      <c r="AP85" s="12"/>
      <c r="AQ85" s="66">
        <f t="shared" si="9"/>
        <v>0</v>
      </c>
      <c r="AR85" s="12"/>
      <c r="AS85" s="12"/>
      <c r="AT85" s="66">
        <f t="shared" si="10"/>
        <v>0</v>
      </c>
      <c r="AU85" s="12"/>
      <c r="AV85" s="12"/>
      <c r="AW85" s="66">
        <f t="shared" si="11"/>
        <v>0</v>
      </c>
      <c r="AX85" s="12"/>
      <c r="AY85" s="12"/>
      <c r="AZ85" s="66">
        <f t="shared" si="12"/>
        <v>0</v>
      </c>
      <c r="BA85" s="12"/>
      <c r="BB85" s="12"/>
      <c r="BC85" s="66">
        <f t="shared" si="13"/>
        <v>0</v>
      </c>
      <c r="BD85" s="12"/>
      <c r="BE85" s="12"/>
      <c r="BF85" s="66">
        <f t="shared" si="14"/>
        <v>0</v>
      </c>
      <c r="BG85" s="12"/>
      <c r="BH85" s="12"/>
      <c r="BI85" s="66">
        <f t="shared" si="15"/>
        <v>0</v>
      </c>
      <c r="BJ85" s="23"/>
    </row>
    <row r="86" spans="21:63" x14ac:dyDescent="0.3">
      <c r="W86" s="84"/>
      <c r="X86" s="559"/>
      <c r="Y86" s="211">
        <f t="shared" si="2"/>
        <v>43494</v>
      </c>
      <c r="Z86" s="12"/>
      <c r="AA86" s="12"/>
      <c r="AB86" s="66">
        <f t="shared" si="4"/>
        <v>0</v>
      </c>
      <c r="AC86" s="12"/>
      <c r="AD86" s="12"/>
      <c r="AE86" s="66">
        <f t="shared" si="16"/>
        <v>0</v>
      </c>
      <c r="AF86" s="12"/>
      <c r="AG86" s="12"/>
      <c r="AH86" s="66">
        <f t="shared" si="6"/>
        <v>0</v>
      </c>
      <c r="AI86" s="12"/>
      <c r="AJ86" s="12"/>
      <c r="AK86" s="66">
        <f t="shared" si="17"/>
        <v>0</v>
      </c>
      <c r="AL86" s="12"/>
      <c r="AM86" s="12"/>
      <c r="AN86" s="66">
        <f t="shared" si="18"/>
        <v>0</v>
      </c>
      <c r="AO86" s="12"/>
      <c r="AP86" s="12"/>
      <c r="AQ86" s="66">
        <f t="shared" si="9"/>
        <v>0</v>
      </c>
      <c r="AR86" s="12"/>
      <c r="AS86" s="12"/>
      <c r="AT86" s="66">
        <f t="shared" si="10"/>
        <v>0</v>
      </c>
      <c r="AU86" s="12"/>
      <c r="AV86" s="12"/>
      <c r="AW86" s="66">
        <f t="shared" si="11"/>
        <v>0</v>
      </c>
      <c r="AX86" s="12"/>
      <c r="AY86" s="12"/>
      <c r="AZ86" s="66">
        <f t="shared" si="12"/>
        <v>0</v>
      </c>
      <c r="BA86" s="12"/>
      <c r="BB86" s="12"/>
      <c r="BC86" s="66">
        <f t="shared" si="13"/>
        <v>0</v>
      </c>
      <c r="BD86" s="12"/>
      <c r="BE86" s="12"/>
      <c r="BF86" s="66">
        <f t="shared" si="14"/>
        <v>0</v>
      </c>
      <c r="BG86" s="12"/>
      <c r="BH86" s="12"/>
      <c r="BI86" s="66">
        <f t="shared" si="15"/>
        <v>0</v>
      </c>
      <c r="BJ86" s="23"/>
    </row>
    <row r="87" spans="21:63" x14ac:dyDescent="0.3">
      <c r="W87" s="84"/>
      <c r="X87" s="559"/>
      <c r="Y87" s="211">
        <f t="shared" si="2"/>
        <v>43525</v>
      </c>
      <c r="Z87" s="12"/>
      <c r="AA87" s="12"/>
      <c r="AB87" s="66">
        <f t="shared" si="4"/>
        <v>0</v>
      </c>
      <c r="AC87" s="12"/>
      <c r="AD87" s="12"/>
      <c r="AE87" s="66">
        <f t="shared" si="16"/>
        <v>0</v>
      </c>
      <c r="AF87" s="12"/>
      <c r="AG87" s="12"/>
      <c r="AH87" s="66">
        <f t="shared" si="6"/>
        <v>0</v>
      </c>
      <c r="AI87" s="12"/>
      <c r="AJ87" s="12"/>
      <c r="AK87" s="66">
        <f t="shared" si="17"/>
        <v>0</v>
      </c>
      <c r="AL87" s="12"/>
      <c r="AM87" s="12"/>
      <c r="AN87" s="66">
        <f t="shared" si="18"/>
        <v>0</v>
      </c>
      <c r="AO87" s="12"/>
      <c r="AP87" s="12"/>
      <c r="AQ87" s="66">
        <f t="shared" si="9"/>
        <v>0</v>
      </c>
      <c r="AR87" s="12"/>
      <c r="AS87" s="12"/>
      <c r="AT87" s="66">
        <f t="shared" si="10"/>
        <v>0</v>
      </c>
      <c r="AU87" s="12"/>
      <c r="AV87" s="12"/>
      <c r="AW87" s="66">
        <f t="shared" si="11"/>
        <v>0</v>
      </c>
      <c r="AX87" s="12"/>
      <c r="AY87" s="12"/>
      <c r="AZ87" s="66">
        <f t="shared" si="12"/>
        <v>0</v>
      </c>
      <c r="BA87" s="12"/>
      <c r="BB87" s="12"/>
      <c r="BC87" s="66">
        <f t="shared" si="13"/>
        <v>0</v>
      </c>
      <c r="BD87" s="12"/>
      <c r="BE87" s="12"/>
      <c r="BF87" s="66">
        <f t="shared" si="14"/>
        <v>0</v>
      </c>
      <c r="BG87" s="12"/>
      <c r="BH87" s="12"/>
      <c r="BI87" s="66">
        <f t="shared" si="15"/>
        <v>0</v>
      </c>
      <c r="BJ87" s="23"/>
    </row>
    <row r="88" spans="21:63" x14ac:dyDescent="0.3">
      <c r="W88" s="84"/>
      <c r="X88" s="559"/>
      <c r="Y88" s="211">
        <f t="shared" si="2"/>
        <v>43556</v>
      </c>
      <c r="Z88" s="12"/>
      <c r="AA88" s="12"/>
      <c r="AB88" s="66">
        <f t="shared" si="4"/>
        <v>0</v>
      </c>
      <c r="AC88" s="12"/>
      <c r="AD88" s="12"/>
      <c r="AE88" s="66">
        <f t="shared" si="16"/>
        <v>0</v>
      </c>
      <c r="AF88" s="12"/>
      <c r="AG88" s="12"/>
      <c r="AH88" s="66">
        <f t="shared" si="6"/>
        <v>0</v>
      </c>
      <c r="AI88" s="12"/>
      <c r="AJ88" s="12"/>
      <c r="AK88" s="66">
        <f t="shared" si="17"/>
        <v>0</v>
      </c>
      <c r="AL88" s="12"/>
      <c r="AM88" s="12"/>
      <c r="AN88" s="66">
        <f t="shared" si="18"/>
        <v>0</v>
      </c>
      <c r="AO88" s="12"/>
      <c r="AP88" s="12"/>
      <c r="AQ88" s="66">
        <f t="shared" si="9"/>
        <v>0</v>
      </c>
      <c r="AR88" s="12"/>
      <c r="AS88" s="12"/>
      <c r="AT88" s="66">
        <f t="shared" si="10"/>
        <v>0</v>
      </c>
      <c r="AU88" s="12"/>
      <c r="AV88" s="12"/>
      <c r="AW88" s="66">
        <f t="shared" si="11"/>
        <v>0</v>
      </c>
      <c r="AX88" s="12"/>
      <c r="AY88" s="12"/>
      <c r="AZ88" s="66">
        <f t="shared" si="12"/>
        <v>0</v>
      </c>
      <c r="BA88" s="12"/>
      <c r="BB88" s="12"/>
      <c r="BC88" s="66">
        <f t="shared" si="13"/>
        <v>0</v>
      </c>
      <c r="BD88" s="12"/>
      <c r="BE88" s="12"/>
      <c r="BF88" s="66">
        <f t="shared" si="14"/>
        <v>0</v>
      </c>
      <c r="BG88" s="12"/>
      <c r="BH88" s="12"/>
      <c r="BI88" s="66">
        <f t="shared" si="15"/>
        <v>0</v>
      </c>
      <c r="BJ88" s="23"/>
    </row>
    <row r="89" spans="21:63" x14ac:dyDescent="0.3">
      <c r="W89" s="84"/>
      <c r="X89" s="559"/>
      <c r="Y89" s="211">
        <f t="shared" si="2"/>
        <v>43587</v>
      </c>
      <c r="Z89" s="12"/>
      <c r="AA89" s="12"/>
      <c r="AB89" s="66">
        <f t="shared" si="4"/>
        <v>0</v>
      </c>
      <c r="AC89" s="12"/>
      <c r="AD89" s="12"/>
      <c r="AE89" s="66">
        <f t="shared" si="16"/>
        <v>0</v>
      </c>
      <c r="AF89" s="12"/>
      <c r="AG89" s="12"/>
      <c r="AH89" s="66">
        <f t="shared" si="6"/>
        <v>0</v>
      </c>
      <c r="AI89" s="12"/>
      <c r="AJ89" s="12"/>
      <c r="AK89" s="66">
        <f t="shared" si="17"/>
        <v>0</v>
      </c>
      <c r="AL89" s="12"/>
      <c r="AM89" s="12"/>
      <c r="AN89" s="66">
        <f t="shared" si="18"/>
        <v>0</v>
      </c>
      <c r="AO89" s="12"/>
      <c r="AP89" s="12"/>
      <c r="AQ89" s="66">
        <f t="shared" si="9"/>
        <v>0</v>
      </c>
      <c r="AR89" s="12"/>
      <c r="AS89" s="12"/>
      <c r="AT89" s="66">
        <f t="shared" si="10"/>
        <v>0</v>
      </c>
      <c r="AU89" s="12"/>
      <c r="AV89" s="12"/>
      <c r="AW89" s="66">
        <f t="shared" si="11"/>
        <v>0</v>
      </c>
      <c r="AX89" s="12"/>
      <c r="AY89" s="12"/>
      <c r="AZ89" s="66">
        <f t="shared" si="12"/>
        <v>0</v>
      </c>
      <c r="BA89" s="12"/>
      <c r="BB89" s="12"/>
      <c r="BC89" s="66">
        <f t="shared" si="13"/>
        <v>0</v>
      </c>
      <c r="BD89" s="12"/>
      <c r="BE89" s="12"/>
      <c r="BF89" s="66">
        <f t="shared" si="14"/>
        <v>0</v>
      </c>
      <c r="BG89" s="12"/>
      <c r="BH89" s="12"/>
      <c r="BI89" s="66">
        <f t="shared" si="15"/>
        <v>0</v>
      </c>
      <c r="BJ89" s="23"/>
    </row>
    <row r="90" spans="21:63" x14ac:dyDescent="0.3">
      <c r="W90" s="84"/>
      <c r="X90" s="559"/>
      <c r="Y90" s="211">
        <f t="shared" si="2"/>
        <v>43618</v>
      </c>
      <c r="Z90" s="12"/>
      <c r="AA90" s="12"/>
      <c r="AB90" s="66">
        <f t="shared" si="4"/>
        <v>0</v>
      </c>
      <c r="AC90" s="12"/>
      <c r="AD90" s="12"/>
      <c r="AE90" s="66">
        <f t="shared" si="16"/>
        <v>0</v>
      </c>
      <c r="AF90" s="12"/>
      <c r="AG90" s="12"/>
      <c r="AH90" s="66">
        <f t="shared" si="6"/>
        <v>0</v>
      </c>
      <c r="AI90" s="12"/>
      <c r="AJ90" s="12"/>
      <c r="AK90" s="66">
        <f t="shared" si="17"/>
        <v>0</v>
      </c>
      <c r="AL90" s="12"/>
      <c r="AM90" s="12"/>
      <c r="AN90" s="66">
        <f t="shared" si="18"/>
        <v>0</v>
      </c>
      <c r="AO90" s="12"/>
      <c r="AP90" s="12"/>
      <c r="AQ90" s="66">
        <f t="shared" si="9"/>
        <v>0</v>
      </c>
      <c r="AR90" s="12"/>
      <c r="AS90" s="12"/>
      <c r="AT90" s="66">
        <f t="shared" si="10"/>
        <v>0</v>
      </c>
      <c r="AU90" s="12"/>
      <c r="AV90" s="12"/>
      <c r="AW90" s="66">
        <f t="shared" si="11"/>
        <v>0</v>
      </c>
      <c r="AX90" s="12"/>
      <c r="AY90" s="12"/>
      <c r="AZ90" s="66">
        <f t="shared" si="12"/>
        <v>0</v>
      </c>
      <c r="BA90" s="12"/>
      <c r="BB90" s="12"/>
      <c r="BC90" s="66">
        <f t="shared" si="13"/>
        <v>0</v>
      </c>
      <c r="BD90" s="12"/>
      <c r="BE90" s="12"/>
      <c r="BF90" s="66">
        <f t="shared" si="14"/>
        <v>0</v>
      </c>
      <c r="BG90" s="12"/>
      <c r="BH90" s="12"/>
      <c r="BI90" s="66">
        <f t="shared" si="15"/>
        <v>0</v>
      </c>
      <c r="BJ90" s="23"/>
    </row>
    <row r="91" spans="21:63" x14ac:dyDescent="0.3">
      <c r="W91" s="84"/>
      <c r="X91" s="559"/>
      <c r="Y91" s="211">
        <f t="shared" si="2"/>
        <v>43649</v>
      </c>
      <c r="Z91" s="12"/>
      <c r="AA91" s="12"/>
      <c r="AB91" s="66">
        <f t="shared" si="4"/>
        <v>0</v>
      </c>
      <c r="AC91" s="12"/>
      <c r="AD91" s="12"/>
      <c r="AE91" s="66">
        <f t="shared" si="16"/>
        <v>0</v>
      </c>
      <c r="AF91" s="12"/>
      <c r="AG91" s="12"/>
      <c r="AH91" s="66">
        <f t="shared" si="6"/>
        <v>0</v>
      </c>
      <c r="AI91" s="12"/>
      <c r="AJ91" s="12"/>
      <c r="AK91" s="66">
        <f t="shared" si="17"/>
        <v>0</v>
      </c>
      <c r="AL91" s="12"/>
      <c r="AM91" s="12"/>
      <c r="AN91" s="66">
        <f t="shared" si="18"/>
        <v>0</v>
      </c>
      <c r="AO91" s="12"/>
      <c r="AP91" s="12"/>
      <c r="AQ91" s="66">
        <f t="shared" si="9"/>
        <v>0</v>
      </c>
      <c r="AR91" s="12"/>
      <c r="AS91" s="12"/>
      <c r="AT91" s="66">
        <f t="shared" si="10"/>
        <v>0</v>
      </c>
      <c r="AU91" s="12"/>
      <c r="AV91" s="12"/>
      <c r="AW91" s="66">
        <f t="shared" si="11"/>
        <v>0</v>
      </c>
      <c r="AX91" s="12"/>
      <c r="AY91" s="12"/>
      <c r="AZ91" s="66">
        <f t="shared" si="12"/>
        <v>0</v>
      </c>
      <c r="BA91" s="12"/>
      <c r="BB91" s="12"/>
      <c r="BC91" s="66">
        <f t="shared" si="13"/>
        <v>0</v>
      </c>
      <c r="BD91" s="12"/>
      <c r="BE91" s="12"/>
      <c r="BF91" s="66">
        <f t="shared" si="14"/>
        <v>0</v>
      </c>
      <c r="BG91" s="12"/>
      <c r="BH91" s="12"/>
      <c r="BI91" s="66">
        <f t="shared" si="15"/>
        <v>0</v>
      </c>
      <c r="BJ91" s="23"/>
    </row>
    <row r="92" spans="21:63" x14ac:dyDescent="0.3">
      <c r="W92" s="84"/>
      <c r="X92" s="559"/>
      <c r="Y92" s="211">
        <f t="shared" si="2"/>
        <v>43680</v>
      </c>
      <c r="Z92" s="12"/>
      <c r="AA92" s="12"/>
      <c r="AB92" s="66">
        <f t="shared" si="4"/>
        <v>0</v>
      </c>
      <c r="AC92" s="12"/>
      <c r="AD92" s="12"/>
      <c r="AE92" s="66">
        <f t="shared" si="16"/>
        <v>0</v>
      </c>
      <c r="AF92" s="12"/>
      <c r="AG92" s="12"/>
      <c r="AH92" s="66">
        <f t="shared" si="6"/>
        <v>0</v>
      </c>
      <c r="AI92" s="12"/>
      <c r="AJ92" s="12"/>
      <c r="AK92" s="66">
        <f t="shared" si="17"/>
        <v>0</v>
      </c>
      <c r="AL92" s="12"/>
      <c r="AM92" s="12"/>
      <c r="AN92" s="66">
        <f t="shared" si="18"/>
        <v>0</v>
      </c>
      <c r="AO92" s="12"/>
      <c r="AP92" s="12"/>
      <c r="AQ92" s="66">
        <f t="shared" si="9"/>
        <v>0</v>
      </c>
      <c r="AR92" s="12"/>
      <c r="AS92" s="12"/>
      <c r="AT92" s="66">
        <f t="shared" si="10"/>
        <v>0</v>
      </c>
      <c r="AU92" s="12"/>
      <c r="AV92" s="12"/>
      <c r="AW92" s="66">
        <f t="shared" si="11"/>
        <v>0</v>
      </c>
      <c r="AX92" s="12"/>
      <c r="AY92" s="12"/>
      <c r="AZ92" s="66">
        <f t="shared" si="12"/>
        <v>0</v>
      </c>
      <c r="BA92" s="12"/>
      <c r="BB92" s="12"/>
      <c r="BC92" s="66">
        <f t="shared" si="13"/>
        <v>0</v>
      </c>
      <c r="BD92" s="12"/>
      <c r="BE92" s="12"/>
      <c r="BF92" s="66">
        <f t="shared" si="14"/>
        <v>0</v>
      </c>
      <c r="BG92" s="12"/>
      <c r="BH92" s="12"/>
      <c r="BI92" s="66">
        <f t="shared" si="15"/>
        <v>0</v>
      </c>
      <c r="BJ92" s="23"/>
    </row>
    <row r="93" spans="21:63" x14ac:dyDescent="0.3">
      <c r="W93" s="84"/>
      <c r="X93" s="559"/>
      <c r="Y93" s="211">
        <f t="shared" si="2"/>
        <v>43711</v>
      </c>
      <c r="Z93" s="12"/>
      <c r="AA93" s="12"/>
      <c r="AB93" s="66">
        <f t="shared" si="4"/>
        <v>0</v>
      </c>
      <c r="AC93" s="12"/>
      <c r="AD93" s="12"/>
      <c r="AE93" s="66">
        <f t="shared" si="16"/>
        <v>0</v>
      </c>
      <c r="AF93" s="12"/>
      <c r="AG93" s="12"/>
      <c r="AH93" s="66">
        <f t="shared" si="6"/>
        <v>0</v>
      </c>
      <c r="AI93" s="12"/>
      <c r="AJ93" s="12"/>
      <c r="AK93" s="66">
        <f t="shared" si="17"/>
        <v>0</v>
      </c>
      <c r="AL93" s="12"/>
      <c r="AM93" s="12"/>
      <c r="AN93" s="66">
        <f t="shared" si="18"/>
        <v>0</v>
      </c>
      <c r="AO93" s="12"/>
      <c r="AP93" s="12"/>
      <c r="AQ93" s="66">
        <f t="shared" si="9"/>
        <v>0</v>
      </c>
      <c r="AR93" s="12"/>
      <c r="AS93" s="12"/>
      <c r="AT93" s="66">
        <f t="shared" si="10"/>
        <v>0</v>
      </c>
      <c r="AU93" s="12"/>
      <c r="AV93" s="12"/>
      <c r="AW93" s="66">
        <f t="shared" si="11"/>
        <v>0</v>
      </c>
      <c r="AX93" s="12"/>
      <c r="AY93" s="12"/>
      <c r="AZ93" s="66">
        <f t="shared" si="12"/>
        <v>0</v>
      </c>
      <c r="BA93" s="12"/>
      <c r="BB93" s="12"/>
      <c r="BC93" s="66">
        <f t="shared" si="13"/>
        <v>0</v>
      </c>
      <c r="BD93" s="12"/>
      <c r="BE93" s="12"/>
      <c r="BF93" s="66">
        <f t="shared" si="14"/>
        <v>0</v>
      </c>
      <c r="BG93" s="12"/>
      <c r="BH93" s="12"/>
      <c r="BI93" s="66">
        <f t="shared" si="15"/>
        <v>0</v>
      </c>
      <c r="BJ93" s="23"/>
    </row>
    <row r="94" spans="21:63" x14ac:dyDescent="0.3">
      <c r="W94" s="84"/>
      <c r="X94" s="559"/>
      <c r="Y94" s="211">
        <f t="shared" si="2"/>
        <v>43742</v>
      </c>
      <c r="Z94" s="12"/>
      <c r="AA94" s="12"/>
      <c r="AB94" s="66">
        <f t="shared" si="4"/>
        <v>0</v>
      </c>
      <c r="AC94" s="12"/>
      <c r="AD94" s="12"/>
      <c r="AE94" s="66">
        <f>(AC94-AD94)*0.5</f>
        <v>0</v>
      </c>
      <c r="AF94" s="12"/>
      <c r="AG94" s="12"/>
      <c r="AH94" s="66">
        <f t="shared" si="6"/>
        <v>0</v>
      </c>
      <c r="AI94" s="12"/>
      <c r="AJ94" s="12"/>
      <c r="AK94" s="66">
        <f t="shared" si="17"/>
        <v>0</v>
      </c>
      <c r="AL94" s="12"/>
      <c r="AM94" s="12"/>
      <c r="AN94" s="66">
        <f>(AL94-AM94)*0.5</f>
        <v>0</v>
      </c>
      <c r="AO94" s="12"/>
      <c r="AP94" s="12"/>
      <c r="AQ94" s="66">
        <f t="shared" si="9"/>
        <v>0</v>
      </c>
      <c r="AR94" s="12"/>
      <c r="AS94" s="12"/>
      <c r="AT94" s="66">
        <f t="shared" si="10"/>
        <v>0</v>
      </c>
      <c r="AU94" s="12"/>
      <c r="AV94" s="12"/>
      <c r="AW94" s="66">
        <f t="shared" si="11"/>
        <v>0</v>
      </c>
      <c r="AX94" s="12"/>
      <c r="AY94" s="12"/>
      <c r="AZ94" s="66">
        <f t="shared" si="12"/>
        <v>0</v>
      </c>
      <c r="BA94" s="12"/>
      <c r="BB94" s="12"/>
      <c r="BC94" s="66">
        <f>(BA94-BB94)*0.5</f>
        <v>0</v>
      </c>
      <c r="BD94" s="12"/>
      <c r="BE94" s="12"/>
      <c r="BF94" s="66">
        <f t="shared" si="14"/>
        <v>0</v>
      </c>
      <c r="BG94" s="12"/>
      <c r="BH94" s="12"/>
      <c r="BI94" s="66">
        <f t="shared" si="15"/>
        <v>0</v>
      </c>
      <c r="BJ94" s="23"/>
    </row>
    <row r="95" spans="21:63" x14ac:dyDescent="0.3">
      <c r="W95" s="84"/>
      <c r="X95" s="20"/>
      <c r="Y95" s="74" t="s">
        <v>85</v>
      </c>
      <c r="Z95" s="75">
        <f t="shared" ref="Z95:BI95" si="19">SUM(Z36:Z94)</f>
        <v>0</v>
      </c>
      <c r="AA95" s="75">
        <f t="shared" si="19"/>
        <v>0</v>
      </c>
      <c r="AB95" s="88">
        <f t="shared" si="19"/>
        <v>0</v>
      </c>
      <c r="AC95" s="75">
        <f t="shared" si="19"/>
        <v>0</v>
      </c>
      <c r="AD95" s="75">
        <f t="shared" si="19"/>
        <v>0</v>
      </c>
      <c r="AE95" s="88">
        <f t="shared" si="19"/>
        <v>0</v>
      </c>
      <c r="AF95" s="75">
        <f t="shared" si="19"/>
        <v>0</v>
      </c>
      <c r="AG95" s="75">
        <f t="shared" si="19"/>
        <v>0</v>
      </c>
      <c r="AH95" s="88">
        <f t="shared" si="19"/>
        <v>0</v>
      </c>
      <c r="AI95" s="75">
        <f t="shared" si="19"/>
        <v>0</v>
      </c>
      <c r="AJ95" s="75">
        <f t="shared" si="19"/>
        <v>0</v>
      </c>
      <c r="AK95" s="88">
        <f t="shared" si="19"/>
        <v>0</v>
      </c>
      <c r="AL95" s="75">
        <f t="shared" si="19"/>
        <v>0</v>
      </c>
      <c r="AM95" s="75">
        <f t="shared" si="19"/>
        <v>0</v>
      </c>
      <c r="AN95" s="88">
        <f t="shared" si="19"/>
        <v>0</v>
      </c>
      <c r="AO95" s="75">
        <f t="shared" si="19"/>
        <v>0</v>
      </c>
      <c r="AP95" s="75">
        <f t="shared" si="19"/>
        <v>0</v>
      </c>
      <c r="AQ95" s="88">
        <f t="shared" si="19"/>
        <v>0</v>
      </c>
      <c r="AR95" s="75">
        <f t="shared" si="19"/>
        <v>0</v>
      </c>
      <c r="AS95" s="75">
        <f t="shared" si="19"/>
        <v>0</v>
      </c>
      <c r="AT95" s="88">
        <f t="shared" si="19"/>
        <v>0</v>
      </c>
      <c r="AU95" s="75">
        <f t="shared" si="19"/>
        <v>0</v>
      </c>
      <c r="AV95" s="75">
        <f t="shared" si="19"/>
        <v>0</v>
      </c>
      <c r="AW95" s="88">
        <f t="shared" si="19"/>
        <v>0</v>
      </c>
      <c r="AX95" s="75">
        <f t="shared" si="19"/>
        <v>0</v>
      </c>
      <c r="AY95" s="75">
        <f t="shared" si="19"/>
        <v>0</v>
      </c>
      <c r="AZ95" s="88">
        <f t="shared" si="19"/>
        <v>0</v>
      </c>
      <c r="BA95" s="75">
        <f t="shared" si="19"/>
        <v>0</v>
      </c>
      <c r="BB95" s="75">
        <f t="shared" si="19"/>
        <v>0</v>
      </c>
      <c r="BC95" s="88">
        <f t="shared" si="19"/>
        <v>0</v>
      </c>
      <c r="BD95" s="75">
        <f t="shared" si="19"/>
        <v>0</v>
      </c>
      <c r="BE95" s="75">
        <f t="shared" si="19"/>
        <v>0</v>
      </c>
      <c r="BF95" s="88">
        <f t="shared" si="19"/>
        <v>0</v>
      </c>
      <c r="BG95" s="75">
        <f t="shared" si="19"/>
        <v>0</v>
      </c>
      <c r="BH95" s="75">
        <f t="shared" si="19"/>
        <v>0</v>
      </c>
      <c r="BI95" s="88">
        <f t="shared" si="19"/>
        <v>0</v>
      </c>
      <c r="BJ95" s="23"/>
    </row>
    <row r="96" spans="21:63" x14ac:dyDescent="0.3">
      <c r="U96" s="288"/>
      <c r="V96" s="288"/>
      <c r="W96" s="90"/>
      <c r="X96" s="290"/>
      <c r="Y96" s="291"/>
      <c r="Z96" s="292"/>
      <c r="AA96" s="292"/>
      <c r="AB96" s="292"/>
      <c r="AC96" s="292"/>
      <c r="AD96" s="292"/>
      <c r="AE96" s="292"/>
      <c r="AF96" s="292"/>
      <c r="AG96" s="292"/>
      <c r="AH96" s="292"/>
      <c r="AI96" s="292"/>
      <c r="AJ96" s="292"/>
      <c r="AK96" s="292"/>
      <c r="AL96" s="292"/>
      <c r="AM96" s="292"/>
      <c r="AN96" s="292"/>
      <c r="AO96" s="292"/>
      <c r="AP96" s="292"/>
      <c r="AQ96" s="292"/>
      <c r="AR96" s="292"/>
      <c r="AS96" s="292"/>
      <c r="AT96" s="292"/>
      <c r="AU96" s="292"/>
      <c r="AV96" s="292"/>
      <c r="AW96" s="292"/>
      <c r="AX96" s="292"/>
      <c r="AY96" s="292"/>
      <c r="AZ96" s="292"/>
      <c r="BA96" s="292"/>
      <c r="BB96" s="292"/>
      <c r="BC96" s="292"/>
      <c r="BD96" s="292"/>
      <c r="BE96" s="292"/>
      <c r="BF96" s="292"/>
      <c r="BG96" s="292"/>
      <c r="BH96" s="292"/>
      <c r="BI96" s="290"/>
      <c r="BJ96" s="293"/>
      <c r="BK96" s="290"/>
    </row>
    <row r="97" spans="23:62" x14ac:dyDescent="0.3">
      <c r="W97" s="22"/>
      <c r="X97" s="20"/>
      <c r="Y97" s="20"/>
      <c r="Z97" s="20"/>
      <c r="AA97" s="20"/>
      <c r="AB97" s="77"/>
      <c r="AC97" s="20"/>
      <c r="AD97" s="20"/>
      <c r="AE97" s="174"/>
      <c r="AF97" s="20"/>
      <c r="AG97" s="20"/>
      <c r="AH97" s="174"/>
      <c r="AI97" s="20"/>
      <c r="AJ97" s="20"/>
      <c r="AK97" s="174"/>
      <c r="AL97" s="20"/>
      <c r="AM97" s="20"/>
      <c r="AN97" s="174"/>
      <c r="AO97" s="20"/>
      <c r="AP97" s="20"/>
      <c r="AQ97" s="174"/>
      <c r="AR97" s="20"/>
      <c r="AS97" s="20"/>
      <c r="AT97" s="174"/>
      <c r="AU97" s="20"/>
      <c r="AV97" s="20"/>
      <c r="AW97" s="174"/>
      <c r="AX97" s="20"/>
      <c r="AY97" s="20"/>
      <c r="AZ97" s="174"/>
      <c r="BA97" s="20"/>
      <c r="BB97" s="20"/>
      <c r="BC97" s="174"/>
      <c r="BD97" s="20"/>
      <c r="BE97" s="20"/>
      <c r="BF97" s="174"/>
      <c r="BG97" s="20"/>
      <c r="BH97" s="20"/>
      <c r="BI97" s="174"/>
      <c r="BJ97" s="23"/>
    </row>
    <row r="98" spans="23:62" x14ac:dyDescent="0.3">
      <c r="W98" s="90"/>
      <c r="X98" s="48"/>
      <c r="Y98" s="48"/>
      <c r="Z98" s="544" t="s">
        <v>158</v>
      </c>
      <c r="AA98" s="544"/>
      <c r="AB98" s="544"/>
      <c r="AC98" s="544"/>
      <c r="AD98" s="544"/>
      <c r="AE98" s="544"/>
      <c r="AF98" s="544"/>
      <c r="AG98" s="544"/>
      <c r="AH98" s="544"/>
      <c r="AI98" s="544"/>
      <c r="AJ98" s="544"/>
      <c r="AK98" s="544"/>
      <c r="AL98" s="544"/>
      <c r="AM98" s="544"/>
      <c r="AN98" s="544"/>
      <c r="AO98" s="544"/>
      <c r="AP98" s="544"/>
      <c r="AQ98" s="544"/>
      <c r="AR98" s="545"/>
      <c r="AS98" s="545"/>
      <c r="AT98" s="545"/>
      <c r="AU98" s="545"/>
      <c r="AV98" s="545"/>
      <c r="AW98" s="545"/>
      <c r="AX98" s="545"/>
      <c r="AY98" s="545"/>
      <c r="AZ98" s="545"/>
      <c r="BA98" s="545"/>
      <c r="BB98" s="545"/>
      <c r="BC98" s="545"/>
      <c r="BD98" s="545"/>
      <c r="BE98" s="545"/>
      <c r="BF98" s="545"/>
      <c r="BG98" s="545"/>
      <c r="BH98" s="545"/>
      <c r="BI98" s="580"/>
      <c r="BJ98" s="282"/>
    </row>
    <row r="99" spans="23:62" x14ac:dyDescent="0.3">
      <c r="W99" s="22"/>
      <c r="X99" s="548" t="s">
        <v>167</v>
      </c>
      <c r="Y99" s="627"/>
      <c r="Z99" s="554" t="s">
        <v>82</v>
      </c>
      <c r="AA99" s="554"/>
      <c r="AB99" s="554"/>
      <c r="AC99" s="554"/>
      <c r="AD99" s="554"/>
      <c r="AE99" s="554"/>
      <c r="AF99" s="554"/>
      <c r="AG99" s="554"/>
      <c r="AH99" s="554"/>
      <c r="AI99" s="554"/>
      <c r="AJ99" s="554"/>
      <c r="AK99" s="554"/>
      <c r="AL99" s="554"/>
      <c r="AM99" s="554"/>
      <c r="AN99" s="554"/>
      <c r="AO99" s="554"/>
      <c r="AP99" s="554"/>
      <c r="AQ99" s="554"/>
      <c r="AR99" s="555"/>
      <c r="AS99" s="555"/>
      <c r="AT99" s="555"/>
      <c r="AU99" s="555"/>
      <c r="AV99" s="555"/>
      <c r="AW99" s="555"/>
      <c r="AX99" s="555"/>
      <c r="AY99" s="555"/>
      <c r="AZ99" s="555"/>
      <c r="BA99" s="555"/>
      <c r="BB99" s="555"/>
      <c r="BC99" s="555"/>
      <c r="BD99" s="555"/>
      <c r="BE99" s="555"/>
      <c r="BF99" s="555"/>
      <c r="BG99" s="555"/>
      <c r="BH99" s="555"/>
      <c r="BI99" s="580"/>
      <c r="BJ99" s="282"/>
    </row>
    <row r="100" spans="23:62" x14ac:dyDescent="0.3">
      <c r="W100" s="22"/>
      <c r="X100" s="550"/>
      <c r="Y100" s="628"/>
      <c r="Z100" s="546">
        <v>41913</v>
      </c>
      <c r="AA100" s="661"/>
      <c r="AB100" s="661"/>
      <c r="AC100" s="546">
        <v>41944</v>
      </c>
      <c r="AD100" s="546"/>
      <c r="AE100" s="554"/>
      <c r="AF100" s="546">
        <v>41974</v>
      </c>
      <c r="AG100" s="546"/>
      <c r="AH100" s="554"/>
      <c r="AI100" s="546">
        <v>42005</v>
      </c>
      <c r="AJ100" s="546"/>
      <c r="AK100" s="554"/>
      <c r="AL100" s="546">
        <v>42036</v>
      </c>
      <c r="AM100" s="546"/>
      <c r="AN100" s="662"/>
      <c r="AO100" s="546">
        <v>42064</v>
      </c>
      <c r="AP100" s="546"/>
      <c r="AQ100" s="662"/>
      <c r="AR100" s="546">
        <v>42095</v>
      </c>
      <c r="AS100" s="546"/>
      <c r="AT100" s="662"/>
      <c r="AU100" s="546">
        <v>42125</v>
      </c>
      <c r="AV100" s="546"/>
      <c r="AW100" s="662"/>
      <c r="AX100" s="546">
        <v>42156</v>
      </c>
      <c r="AY100" s="546"/>
      <c r="AZ100" s="662"/>
      <c r="BA100" s="546">
        <v>42186</v>
      </c>
      <c r="BB100" s="546"/>
      <c r="BC100" s="662"/>
      <c r="BD100" s="546">
        <v>42217</v>
      </c>
      <c r="BE100" s="546"/>
      <c r="BF100" s="662"/>
      <c r="BG100" s="546">
        <v>42248</v>
      </c>
      <c r="BH100" s="546"/>
      <c r="BI100" s="662"/>
      <c r="BJ100" s="282"/>
    </row>
    <row r="101" spans="23:62" ht="43.2" x14ac:dyDescent="0.3">
      <c r="W101" s="22"/>
      <c r="X101" s="552"/>
      <c r="Y101" s="629"/>
      <c r="Z101" s="52" t="s">
        <v>228</v>
      </c>
      <c r="AA101" s="52" t="s">
        <v>229</v>
      </c>
      <c r="AB101" s="53" t="s">
        <v>166</v>
      </c>
      <c r="AC101" s="52" t="s">
        <v>228</v>
      </c>
      <c r="AD101" s="52" t="s">
        <v>229</v>
      </c>
      <c r="AE101" s="53" t="s">
        <v>166</v>
      </c>
      <c r="AF101" s="52" t="s">
        <v>228</v>
      </c>
      <c r="AG101" s="52" t="s">
        <v>229</v>
      </c>
      <c r="AH101" s="53" t="s">
        <v>166</v>
      </c>
      <c r="AI101" s="52" t="s">
        <v>228</v>
      </c>
      <c r="AJ101" s="52" t="s">
        <v>229</v>
      </c>
      <c r="AK101" s="53" t="s">
        <v>166</v>
      </c>
      <c r="AL101" s="52" t="s">
        <v>228</v>
      </c>
      <c r="AM101" s="52" t="s">
        <v>229</v>
      </c>
      <c r="AN101" s="53" t="s">
        <v>166</v>
      </c>
      <c r="AO101" s="52" t="s">
        <v>228</v>
      </c>
      <c r="AP101" s="52" t="s">
        <v>229</v>
      </c>
      <c r="AQ101" s="53" t="s">
        <v>166</v>
      </c>
      <c r="AR101" s="52" t="s">
        <v>228</v>
      </c>
      <c r="AS101" s="52" t="s">
        <v>229</v>
      </c>
      <c r="AT101" s="53" t="s">
        <v>166</v>
      </c>
      <c r="AU101" s="52" t="s">
        <v>228</v>
      </c>
      <c r="AV101" s="52" t="s">
        <v>229</v>
      </c>
      <c r="AW101" s="53" t="s">
        <v>166</v>
      </c>
      <c r="AX101" s="52" t="s">
        <v>228</v>
      </c>
      <c r="AY101" s="52" t="s">
        <v>229</v>
      </c>
      <c r="AZ101" s="53" t="s">
        <v>166</v>
      </c>
      <c r="BA101" s="52" t="s">
        <v>228</v>
      </c>
      <c r="BB101" s="52" t="s">
        <v>229</v>
      </c>
      <c r="BC101" s="53" t="s">
        <v>166</v>
      </c>
      <c r="BD101" s="52" t="s">
        <v>228</v>
      </c>
      <c r="BE101" s="52" t="s">
        <v>229</v>
      </c>
      <c r="BF101" s="53" t="s">
        <v>166</v>
      </c>
      <c r="BG101" s="52" t="s">
        <v>228</v>
      </c>
      <c r="BH101" s="52" t="s">
        <v>229</v>
      </c>
      <c r="BI101" s="53" t="s">
        <v>166</v>
      </c>
      <c r="BJ101" s="23"/>
    </row>
    <row r="102" spans="23:62" ht="15" customHeight="1" x14ac:dyDescent="0.3">
      <c r="W102" s="22"/>
      <c r="X102" s="559" t="s">
        <v>83</v>
      </c>
      <c r="Y102" s="211">
        <v>41944</v>
      </c>
      <c r="Z102" s="626"/>
      <c r="AA102" s="626"/>
      <c r="AB102" s="425"/>
      <c r="AC102" s="59"/>
      <c r="AD102" s="59"/>
      <c r="AE102" s="425"/>
      <c r="AF102" s="59"/>
      <c r="AG102" s="59"/>
      <c r="AH102" s="188"/>
      <c r="AI102" s="59"/>
      <c r="AJ102" s="59"/>
      <c r="AK102" s="188"/>
      <c r="AL102" s="59"/>
      <c r="AM102" s="59"/>
      <c r="AN102" s="188"/>
      <c r="AO102" s="59"/>
      <c r="AP102" s="59"/>
      <c r="AQ102" s="188"/>
      <c r="AR102" s="59"/>
      <c r="AS102" s="59"/>
      <c r="AT102" s="188"/>
      <c r="AU102" s="59"/>
      <c r="AV102" s="59"/>
      <c r="AW102" s="188"/>
      <c r="AX102" s="59"/>
      <c r="AY102" s="59"/>
      <c r="AZ102" s="188"/>
      <c r="BA102" s="59"/>
      <c r="BB102" s="59"/>
      <c r="BC102" s="188"/>
      <c r="BD102" s="59"/>
      <c r="BE102" s="59"/>
      <c r="BF102" s="188"/>
      <c r="BG102" s="59"/>
      <c r="BH102" s="59"/>
      <c r="BI102" s="188"/>
      <c r="BJ102" s="23"/>
    </row>
    <row r="103" spans="23:62" x14ac:dyDescent="0.3">
      <c r="W103" s="22"/>
      <c r="X103" s="559"/>
      <c r="Y103" s="211">
        <f>Y102+31</f>
        <v>41975</v>
      </c>
      <c r="Z103" s="630"/>
      <c r="AA103" s="630"/>
      <c r="AB103" s="425"/>
      <c r="AC103" s="626"/>
      <c r="AD103" s="626"/>
      <c r="AE103" s="427"/>
      <c r="AF103" s="59"/>
      <c r="AG103" s="59"/>
      <c r="AH103" s="188"/>
      <c r="AI103" s="59"/>
      <c r="AJ103" s="59"/>
      <c r="AK103" s="188"/>
      <c r="AL103" s="59"/>
      <c r="AM103" s="59"/>
      <c r="AN103" s="188"/>
      <c r="AO103" s="59"/>
      <c r="AP103" s="59"/>
      <c r="AQ103" s="188"/>
      <c r="AR103" s="59"/>
      <c r="AS103" s="59"/>
      <c r="AT103" s="188"/>
      <c r="AU103" s="59"/>
      <c r="AV103" s="59"/>
      <c r="AW103" s="188"/>
      <c r="AX103" s="59"/>
      <c r="AY103" s="59"/>
      <c r="AZ103" s="188"/>
      <c r="BA103" s="59"/>
      <c r="BB103" s="59"/>
      <c r="BC103" s="188"/>
      <c r="BD103" s="59"/>
      <c r="BE103" s="59"/>
      <c r="BF103" s="188"/>
      <c r="BG103" s="59"/>
      <c r="BH103" s="59"/>
      <c r="BI103" s="188"/>
      <c r="BJ103" s="23"/>
    </row>
    <row r="104" spans="23:62" x14ac:dyDescent="0.3">
      <c r="W104" s="22"/>
      <c r="X104" s="559"/>
      <c r="Y104" s="211">
        <f t="shared" ref="Y104:Y160" si="20">Y103+31</f>
        <v>42006</v>
      </c>
      <c r="Z104" s="630"/>
      <c r="AA104" s="630"/>
      <c r="AB104" s="425"/>
      <c r="AC104" s="630"/>
      <c r="AD104" s="630"/>
      <c r="AE104" s="427"/>
      <c r="AF104" s="626"/>
      <c r="AG104" s="626"/>
      <c r="AH104" s="425"/>
      <c r="AI104" s="59"/>
      <c r="AJ104" s="59"/>
      <c r="AK104" s="188"/>
      <c r="AL104" s="59"/>
      <c r="AM104" s="59"/>
      <c r="AN104" s="188"/>
      <c r="AO104" s="59"/>
      <c r="AP104" s="59"/>
      <c r="AQ104" s="188"/>
      <c r="AR104" s="59"/>
      <c r="AS104" s="59"/>
      <c r="AT104" s="188"/>
      <c r="AU104" s="59"/>
      <c r="AV104" s="59"/>
      <c r="AW104" s="188"/>
      <c r="AX104" s="59"/>
      <c r="AY104" s="59"/>
      <c r="AZ104" s="188"/>
      <c r="BA104" s="59"/>
      <c r="BB104" s="59"/>
      <c r="BC104" s="188"/>
      <c r="BD104" s="59"/>
      <c r="BE104" s="59"/>
      <c r="BF104" s="188"/>
      <c r="BG104" s="59"/>
      <c r="BH104" s="59"/>
      <c r="BI104" s="188"/>
      <c r="BJ104" s="23"/>
    </row>
    <row r="105" spans="23:62" x14ac:dyDescent="0.3">
      <c r="W105" s="22"/>
      <c r="X105" s="559"/>
      <c r="Y105" s="211">
        <f t="shared" si="20"/>
        <v>42037</v>
      </c>
      <c r="Z105" s="630"/>
      <c r="AA105" s="630"/>
      <c r="AB105" s="425"/>
      <c r="AC105" s="630"/>
      <c r="AD105" s="630"/>
      <c r="AE105" s="427"/>
      <c r="AF105" s="630"/>
      <c r="AG105" s="630"/>
      <c r="AH105" s="425"/>
      <c r="AI105" s="626"/>
      <c r="AJ105" s="626"/>
      <c r="AK105" s="425"/>
      <c r="AL105" s="59"/>
      <c r="AM105" s="59"/>
      <c r="AN105" s="188"/>
      <c r="AO105" s="59"/>
      <c r="AP105" s="59"/>
      <c r="AQ105" s="188"/>
      <c r="AR105" s="59"/>
      <c r="AS105" s="59"/>
      <c r="AT105" s="188"/>
      <c r="AU105" s="59"/>
      <c r="AV105" s="59"/>
      <c r="AW105" s="188"/>
      <c r="AX105" s="59"/>
      <c r="AY105" s="59"/>
      <c r="AZ105" s="188"/>
      <c r="BA105" s="59"/>
      <c r="BB105" s="59"/>
      <c r="BC105" s="188"/>
      <c r="BD105" s="59"/>
      <c r="BE105" s="59"/>
      <c r="BF105" s="188"/>
      <c r="BG105" s="59"/>
      <c r="BH105" s="59"/>
      <c r="BI105" s="188"/>
      <c r="BJ105" s="23"/>
    </row>
    <row r="106" spans="23:62" x14ac:dyDescent="0.3">
      <c r="W106" s="22"/>
      <c r="X106" s="559"/>
      <c r="Y106" s="211">
        <f t="shared" si="20"/>
        <v>42068</v>
      </c>
      <c r="Z106" s="630"/>
      <c r="AA106" s="630"/>
      <c r="AB106" s="425"/>
      <c r="AC106" s="630"/>
      <c r="AD106" s="630"/>
      <c r="AE106" s="427"/>
      <c r="AF106" s="630"/>
      <c r="AG106" s="630"/>
      <c r="AH106" s="425"/>
      <c r="AI106" s="630"/>
      <c r="AJ106" s="630"/>
      <c r="AK106" s="425"/>
      <c r="AL106" s="626"/>
      <c r="AM106" s="626"/>
      <c r="AN106" s="434"/>
      <c r="AO106" s="59"/>
      <c r="AP106" s="59"/>
      <c r="AQ106" s="188"/>
      <c r="AR106" s="59"/>
      <c r="AS106" s="59"/>
      <c r="AT106" s="188"/>
      <c r="AU106" s="59"/>
      <c r="AV106" s="59"/>
      <c r="AW106" s="188"/>
      <c r="AX106" s="59"/>
      <c r="AY106" s="59"/>
      <c r="AZ106" s="188"/>
      <c r="BA106" s="59"/>
      <c r="BB106" s="59"/>
      <c r="BC106" s="188"/>
      <c r="BD106" s="59"/>
      <c r="BE106" s="59"/>
      <c r="BF106" s="188"/>
      <c r="BG106" s="59"/>
      <c r="BH106" s="59"/>
      <c r="BI106" s="188"/>
      <c r="BJ106" s="23"/>
    </row>
    <row r="107" spans="23:62" x14ac:dyDescent="0.3">
      <c r="W107" s="22"/>
      <c r="X107" s="559"/>
      <c r="Y107" s="211">
        <f t="shared" si="20"/>
        <v>42099</v>
      </c>
      <c r="Z107" s="630"/>
      <c r="AA107" s="630"/>
      <c r="AB107" s="425"/>
      <c r="AC107" s="630"/>
      <c r="AD107" s="630"/>
      <c r="AE107" s="427"/>
      <c r="AF107" s="630"/>
      <c r="AG107" s="630"/>
      <c r="AH107" s="425"/>
      <c r="AI107" s="630"/>
      <c r="AJ107" s="630"/>
      <c r="AK107" s="425"/>
      <c r="AL107" s="630"/>
      <c r="AM107" s="630"/>
      <c r="AN107" s="332"/>
      <c r="AO107" s="626"/>
      <c r="AP107" s="626"/>
      <c r="AQ107" s="434"/>
      <c r="AR107" s="59"/>
      <c r="AS107" s="59"/>
      <c r="AT107" s="188"/>
      <c r="AU107" s="59"/>
      <c r="AV107" s="59"/>
      <c r="AW107" s="188"/>
      <c r="AX107" s="59"/>
      <c r="AY107" s="59"/>
      <c r="AZ107" s="188"/>
      <c r="BA107" s="59"/>
      <c r="BB107" s="59"/>
      <c r="BC107" s="188"/>
      <c r="BD107" s="59"/>
      <c r="BE107" s="59"/>
      <c r="BF107" s="188"/>
      <c r="BG107" s="59"/>
      <c r="BH107" s="59"/>
      <c r="BI107" s="188"/>
      <c r="BJ107" s="23"/>
    </row>
    <row r="108" spans="23:62" x14ac:dyDescent="0.3">
      <c r="W108" s="22"/>
      <c r="X108" s="559"/>
      <c r="Y108" s="211">
        <f t="shared" si="20"/>
        <v>42130</v>
      </c>
      <c r="Z108" s="630"/>
      <c r="AA108" s="630"/>
      <c r="AB108" s="425"/>
      <c r="AC108" s="630"/>
      <c r="AD108" s="630"/>
      <c r="AE108" s="427"/>
      <c r="AF108" s="630"/>
      <c r="AG108" s="630"/>
      <c r="AH108" s="425"/>
      <c r="AI108" s="630"/>
      <c r="AJ108" s="630"/>
      <c r="AK108" s="425"/>
      <c r="AL108" s="630"/>
      <c r="AM108" s="630"/>
      <c r="AN108" s="332"/>
      <c r="AO108" s="630"/>
      <c r="AP108" s="630"/>
      <c r="AQ108" s="332"/>
      <c r="AR108" s="626"/>
      <c r="AS108" s="626"/>
      <c r="AT108" s="335"/>
      <c r="AU108" s="59"/>
      <c r="AV108" s="59"/>
      <c r="AW108" s="188"/>
      <c r="AX108" s="59"/>
      <c r="AY108" s="59"/>
      <c r="AZ108" s="188"/>
      <c r="BA108" s="59"/>
      <c r="BB108" s="59"/>
      <c r="BC108" s="188"/>
      <c r="BD108" s="59"/>
      <c r="BE108" s="59"/>
      <c r="BF108" s="188"/>
      <c r="BG108" s="59"/>
      <c r="BH108" s="59"/>
      <c r="BI108" s="188"/>
      <c r="BJ108" s="23"/>
    </row>
    <row r="109" spans="23:62" x14ac:dyDescent="0.3">
      <c r="W109" s="22"/>
      <c r="X109" s="559"/>
      <c r="Y109" s="211">
        <f t="shared" si="20"/>
        <v>42161</v>
      </c>
      <c r="Z109" s="630"/>
      <c r="AA109" s="630"/>
      <c r="AB109" s="425"/>
      <c r="AC109" s="630"/>
      <c r="AD109" s="630"/>
      <c r="AE109" s="427"/>
      <c r="AF109" s="630"/>
      <c r="AG109" s="630"/>
      <c r="AH109" s="425"/>
      <c r="AI109" s="630"/>
      <c r="AJ109" s="630"/>
      <c r="AK109" s="425"/>
      <c r="AL109" s="630"/>
      <c r="AM109" s="630"/>
      <c r="AN109" s="332"/>
      <c r="AO109" s="630"/>
      <c r="AP109" s="630"/>
      <c r="AQ109" s="332"/>
      <c r="AR109" s="630"/>
      <c r="AS109" s="630"/>
      <c r="AT109" s="335"/>
      <c r="AU109" s="626"/>
      <c r="AV109" s="626"/>
      <c r="AW109" s="335"/>
      <c r="AX109" s="59"/>
      <c r="AY109" s="59"/>
      <c r="AZ109" s="188"/>
      <c r="BA109" s="59"/>
      <c r="BB109" s="59"/>
      <c r="BC109" s="188"/>
      <c r="BD109" s="59"/>
      <c r="BE109" s="59"/>
      <c r="BF109" s="188"/>
      <c r="BG109" s="59"/>
      <c r="BH109" s="59"/>
      <c r="BI109" s="188"/>
      <c r="BJ109" s="23"/>
    </row>
    <row r="110" spans="23:62" x14ac:dyDescent="0.3">
      <c r="W110" s="22"/>
      <c r="X110" s="559"/>
      <c r="Y110" s="211">
        <f t="shared" si="20"/>
        <v>42192</v>
      </c>
      <c r="Z110" s="13"/>
      <c r="AA110" s="13"/>
      <c r="AB110" s="66">
        <f>(Z110-AA110)*0.1</f>
        <v>0</v>
      </c>
      <c r="AC110" s="630"/>
      <c r="AD110" s="630"/>
      <c r="AE110" s="427"/>
      <c r="AF110" s="630"/>
      <c r="AG110" s="630"/>
      <c r="AH110" s="425"/>
      <c r="AI110" s="630"/>
      <c r="AJ110" s="630"/>
      <c r="AK110" s="425"/>
      <c r="AL110" s="630"/>
      <c r="AM110" s="630"/>
      <c r="AN110" s="332"/>
      <c r="AO110" s="630"/>
      <c r="AP110" s="630"/>
      <c r="AQ110" s="332"/>
      <c r="AR110" s="630"/>
      <c r="AS110" s="630"/>
      <c r="AT110" s="335"/>
      <c r="AU110" s="630"/>
      <c r="AV110" s="630"/>
      <c r="AW110" s="335"/>
      <c r="AX110" s="626"/>
      <c r="AY110" s="626"/>
      <c r="AZ110" s="335"/>
      <c r="BA110" s="59"/>
      <c r="BB110" s="59"/>
      <c r="BC110" s="188"/>
      <c r="BD110" s="59"/>
      <c r="BE110" s="59"/>
      <c r="BF110" s="188"/>
      <c r="BG110" s="59"/>
      <c r="BH110" s="59"/>
      <c r="BI110" s="188"/>
      <c r="BJ110" s="23"/>
    </row>
    <row r="111" spans="23:62" x14ac:dyDescent="0.3">
      <c r="W111" s="22"/>
      <c r="X111" s="559"/>
      <c r="Y111" s="211">
        <f t="shared" si="20"/>
        <v>42223</v>
      </c>
      <c r="Z111" s="13"/>
      <c r="AA111" s="13"/>
      <c r="AB111" s="66">
        <f>(Z111-AA111)*0.2</f>
        <v>0</v>
      </c>
      <c r="AC111" s="14"/>
      <c r="AD111" s="14"/>
      <c r="AE111" s="66">
        <f>(AC111-AD111)*0.1</f>
        <v>0</v>
      </c>
      <c r="AF111" s="630"/>
      <c r="AG111" s="630"/>
      <c r="AH111" s="425"/>
      <c r="AI111" s="630"/>
      <c r="AJ111" s="630"/>
      <c r="AK111" s="425"/>
      <c r="AL111" s="630"/>
      <c r="AM111" s="630"/>
      <c r="AN111" s="332"/>
      <c r="AO111" s="630"/>
      <c r="AP111" s="630"/>
      <c r="AQ111" s="332"/>
      <c r="AR111" s="630"/>
      <c r="AS111" s="630"/>
      <c r="AT111" s="335"/>
      <c r="AU111" s="630"/>
      <c r="AV111" s="630"/>
      <c r="AW111" s="335"/>
      <c r="AX111" s="630"/>
      <c r="AY111" s="630"/>
      <c r="AZ111" s="335"/>
      <c r="BA111" s="626"/>
      <c r="BB111" s="626"/>
      <c r="BC111" s="335"/>
      <c r="BD111" s="59"/>
      <c r="BE111" s="59"/>
      <c r="BF111" s="188"/>
      <c r="BG111" s="59"/>
      <c r="BH111" s="59"/>
      <c r="BI111" s="188"/>
      <c r="BJ111" s="23"/>
    </row>
    <row r="112" spans="23:62" x14ac:dyDescent="0.3">
      <c r="W112" s="22"/>
      <c r="X112" s="559"/>
      <c r="Y112" s="211">
        <f t="shared" si="20"/>
        <v>42254</v>
      </c>
      <c r="Z112" s="13"/>
      <c r="AA112" s="13"/>
      <c r="AB112" s="66">
        <f>(Z112-AA112)*0.3</f>
        <v>0</v>
      </c>
      <c r="AC112" s="14"/>
      <c r="AD112" s="14"/>
      <c r="AE112" s="66">
        <f>(AC112-AD112)*0.2</f>
        <v>0</v>
      </c>
      <c r="AF112" s="14"/>
      <c r="AG112" s="14"/>
      <c r="AH112" s="66">
        <f>(AF112-AG112)*0.1</f>
        <v>0</v>
      </c>
      <c r="AI112" s="630"/>
      <c r="AJ112" s="630"/>
      <c r="AK112" s="425"/>
      <c r="AL112" s="630"/>
      <c r="AM112" s="630"/>
      <c r="AN112" s="332"/>
      <c r="AO112" s="630"/>
      <c r="AP112" s="630"/>
      <c r="AQ112" s="332"/>
      <c r="AR112" s="630"/>
      <c r="AS112" s="630"/>
      <c r="AT112" s="335"/>
      <c r="AU112" s="630"/>
      <c r="AV112" s="630"/>
      <c r="AW112" s="335"/>
      <c r="AX112" s="630"/>
      <c r="AY112" s="630"/>
      <c r="AZ112" s="335"/>
      <c r="BA112" s="630"/>
      <c r="BB112" s="630"/>
      <c r="BC112" s="335"/>
      <c r="BD112" s="626"/>
      <c r="BE112" s="626"/>
      <c r="BF112" s="335"/>
      <c r="BG112" s="59"/>
      <c r="BH112" s="59"/>
      <c r="BI112" s="188"/>
      <c r="BJ112" s="23"/>
    </row>
    <row r="113" spans="23:62" x14ac:dyDescent="0.3">
      <c r="W113" s="22"/>
      <c r="X113" s="559"/>
      <c r="Y113" s="211">
        <f t="shared" si="20"/>
        <v>42285</v>
      </c>
      <c r="Z113" s="13"/>
      <c r="AA113" s="13"/>
      <c r="AB113" s="66">
        <f>(Z113-AA113)*0.4</f>
        <v>0</v>
      </c>
      <c r="AC113" s="14"/>
      <c r="AD113" s="14"/>
      <c r="AE113" s="66">
        <f>(AC113-AD113)*0.3</f>
        <v>0</v>
      </c>
      <c r="AF113" s="14"/>
      <c r="AG113" s="14"/>
      <c r="AH113" s="66">
        <f>(AF113-AG113)*0.2</f>
        <v>0</v>
      </c>
      <c r="AI113" s="14"/>
      <c r="AJ113" s="14"/>
      <c r="AK113" s="66">
        <f>(AI113-AJ113)*0.1</f>
        <v>0</v>
      </c>
      <c r="AL113" s="630"/>
      <c r="AM113" s="630"/>
      <c r="AN113" s="332"/>
      <c r="AO113" s="630"/>
      <c r="AP113" s="630"/>
      <c r="AQ113" s="332"/>
      <c r="AR113" s="630"/>
      <c r="AS113" s="630"/>
      <c r="AT113" s="335"/>
      <c r="AU113" s="630"/>
      <c r="AV113" s="630"/>
      <c r="AW113" s="335"/>
      <c r="AX113" s="630"/>
      <c r="AY113" s="630"/>
      <c r="AZ113" s="335"/>
      <c r="BA113" s="630"/>
      <c r="BB113" s="630"/>
      <c r="BC113" s="335"/>
      <c r="BD113" s="630"/>
      <c r="BE113" s="630"/>
      <c r="BF113" s="335"/>
      <c r="BG113" s="626"/>
      <c r="BH113" s="626"/>
      <c r="BI113" s="335"/>
      <c r="BJ113" s="23"/>
    </row>
    <row r="114" spans="23:62" x14ac:dyDescent="0.3">
      <c r="W114" s="22"/>
      <c r="X114" s="559"/>
      <c r="Y114" s="211">
        <f t="shared" si="20"/>
        <v>42316</v>
      </c>
      <c r="Z114" s="13"/>
      <c r="AA114" s="13"/>
      <c r="AB114" s="66">
        <f t="shared" ref="AB114:AB160" si="21">(Z114-AA114)*0.5</f>
        <v>0</v>
      </c>
      <c r="AC114" s="13"/>
      <c r="AD114" s="13"/>
      <c r="AE114" s="66">
        <f>(AC114-AD114)*0.4</f>
        <v>0</v>
      </c>
      <c r="AF114" s="13"/>
      <c r="AG114" s="13"/>
      <c r="AH114" s="66">
        <f>(AF114-AG114)*0.3</f>
        <v>0</v>
      </c>
      <c r="AI114" s="14"/>
      <c r="AJ114" s="14"/>
      <c r="AK114" s="66">
        <f>(AI114-AJ114)*0.2</f>
        <v>0</v>
      </c>
      <c r="AL114" s="14"/>
      <c r="AM114" s="14"/>
      <c r="AN114" s="66">
        <f>(AL114-AM114)*0.1</f>
        <v>0</v>
      </c>
      <c r="AO114" s="630"/>
      <c r="AP114" s="630"/>
      <c r="AQ114" s="276"/>
      <c r="AR114" s="630"/>
      <c r="AS114" s="630"/>
      <c r="AT114" s="276"/>
      <c r="AU114" s="630"/>
      <c r="AV114" s="630"/>
      <c r="AW114" s="276"/>
      <c r="AX114" s="630"/>
      <c r="AY114" s="630"/>
      <c r="AZ114" s="276"/>
      <c r="BA114" s="630"/>
      <c r="BB114" s="630"/>
      <c r="BC114" s="276"/>
      <c r="BD114" s="630"/>
      <c r="BE114" s="630"/>
      <c r="BF114" s="276"/>
      <c r="BG114" s="630"/>
      <c r="BH114" s="630"/>
      <c r="BI114" s="277"/>
      <c r="BJ114" s="23"/>
    </row>
    <row r="115" spans="23:62" x14ac:dyDescent="0.3">
      <c r="W115" s="22"/>
      <c r="X115" s="559"/>
      <c r="Y115" s="211">
        <f t="shared" si="20"/>
        <v>42347</v>
      </c>
      <c r="Z115" s="12"/>
      <c r="AA115" s="12"/>
      <c r="AB115" s="66">
        <f t="shared" si="21"/>
        <v>0</v>
      </c>
      <c r="AC115" s="13"/>
      <c r="AD115" s="13"/>
      <c r="AE115" s="66">
        <f>(AC115-AD115)*0.5</f>
        <v>0</v>
      </c>
      <c r="AF115" s="13"/>
      <c r="AG115" s="13"/>
      <c r="AH115" s="66">
        <f>(AF115-AG115)*0.4</f>
        <v>0</v>
      </c>
      <c r="AI115" s="14"/>
      <c r="AJ115" s="14"/>
      <c r="AK115" s="66">
        <f>(AI115-AJ115)*0.3</f>
        <v>0</v>
      </c>
      <c r="AL115" s="14"/>
      <c r="AM115" s="14"/>
      <c r="AN115" s="66">
        <f>(AL115-AM115)*0.2</f>
        <v>0</v>
      </c>
      <c r="AO115" s="14"/>
      <c r="AP115" s="14"/>
      <c r="AQ115" s="66">
        <f>(AO115-AP115)*0.1</f>
        <v>0</v>
      </c>
      <c r="AR115" s="630"/>
      <c r="AS115" s="630"/>
      <c r="AT115" s="278"/>
      <c r="AU115" s="630"/>
      <c r="AV115" s="630"/>
      <c r="AW115" s="278"/>
      <c r="AX115" s="630"/>
      <c r="AY115" s="630"/>
      <c r="AZ115" s="278"/>
      <c r="BA115" s="630"/>
      <c r="BB115" s="630"/>
      <c r="BC115" s="278"/>
      <c r="BD115" s="630"/>
      <c r="BE115" s="630"/>
      <c r="BF115" s="278"/>
      <c r="BG115" s="630"/>
      <c r="BH115" s="630"/>
      <c r="BI115" s="278"/>
      <c r="BJ115" s="23"/>
    </row>
    <row r="116" spans="23:62" x14ac:dyDescent="0.3">
      <c r="W116" s="22"/>
      <c r="X116" s="559"/>
      <c r="Y116" s="211">
        <f t="shared" si="20"/>
        <v>42378</v>
      </c>
      <c r="Z116" s="12"/>
      <c r="AA116" s="12"/>
      <c r="AB116" s="66">
        <f t="shared" si="21"/>
        <v>0</v>
      </c>
      <c r="AC116" s="12"/>
      <c r="AD116" s="12"/>
      <c r="AE116" s="66">
        <f t="shared" ref="AE116:AE160" si="22">(AC116-AD116)*0.5</f>
        <v>0</v>
      </c>
      <c r="AF116" s="13"/>
      <c r="AG116" s="13"/>
      <c r="AH116" s="66">
        <f>(AF116-AG116)*0.5</f>
        <v>0</v>
      </c>
      <c r="AI116" s="14"/>
      <c r="AJ116" s="14"/>
      <c r="AK116" s="66">
        <f>(AI116-AJ116)*0.4</f>
        <v>0</v>
      </c>
      <c r="AL116" s="14"/>
      <c r="AM116" s="14"/>
      <c r="AN116" s="66">
        <f>(AL116-AM116)*0.3</f>
        <v>0</v>
      </c>
      <c r="AO116" s="14"/>
      <c r="AP116" s="14"/>
      <c r="AQ116" s="66">
        <f>(AO116-AP116)*0.2</f>
        <v>0</v>
      </c>
      <c r="AR116" s="14"/>
      <c r="AS116" s="14"/>
      <c r="AT116" s="66">
        <f>(AR116-AS116)*0.1</f>
        <v>0</v>
      </c>
      <c r="AU116" s="630"/>
      <c r="AV116" s="630"/>
      <c r="AW116" s="278"/>
      <c r="AX116" s="630"/>
      <c r="AY116" s="630"/>
      <c r="AZ116" s="278"/>
      <c r="BA116" s="630"/>
      <c r="BB116" s="630"/>
      <c r="BC116" s="278"/>
      <c r="BD116" s="630"/>
      <c r="BE116" s="630"/>
      <c r="BF116" s="278"/>
      <c r="BG116" s="630"/>
      <c r="BH116" s="630"/>
      <c r="BI116" s="278"/>
      <c r="BJ116" s="23"/>
    </row>
    <row r="117" spans="23:62" x14ac:dyDescent="0.3">
      <c r="W117" s="22"/>
      <c r="X117" s="559"/>
      <c r="Y117" s="211">
        <f t="shared" si="20"/>
        <v>42409</v>
      </c>
      <c r="Z117" s="12"/>
      <c r="AA117" s="12"/>
      <c r="AB117" s="66">
        <f t="shared" si="21"/>
        <v>0</v>
      </c>
      <c r="AC117" s="12"/>
      <c r="AD117" s="12"/>
      <c r="AE117" s="66">
        <f t="shared" si="22"/>
        <v>0</v>
      </c>
      <c r="AF117" s="12"/>
      <c r="AG117" s="12"/>
      <c r="AH117" s="66">
        <f t="shared" ref="AH117:AH160" si="23">(AF117-AG117)*0.5</f>
        <v>0</v>
      </c>
      <c r="AI117" s="14"/>
      <c r="AJ117" s="14"/>
      <c r="AK117" s="66">
        <f>(AI117-AJ117)*0.5</f>
        <v>0</v>
      </c>
      <c r="AL117" s="14"/>
      <c r="AM117" s="14"/>
      <c r="AN117" s="66">
        <f>(AL117-AM117)*0.4</f>
        <v>0</v>
      </c>
      <c r="AO117" s="14"/>
      <c r="AP117" s="14"/>
      <c r="AQ117" s="66">
        <f>(AO117-AP117)*0.3</f>
        <v>0</v>
      </c>
      <c r="AR117" s="14"/>
      <c r="AS117" s="14"/>
      <c r="AT117" s="66">
        <f>(AR117-AS117)*0.2</f>
        <v>0</v>
      </c>
      <c r="AU117" s="14"/>
      <c r="AV117" s="14"/>
      <c r="AW117" s="66">
        <f>(AU117-AV117)*0.1</f>
        <v>0</v>
      </c>
      <c r="AX117" s="630"/>
      <c r="AY117" s="630"/>
      <c r="AZ117" s="278"/>
      <c r="BA117" s="630"/>
      <c r="BB117" s="630"/>
      <c r="BC117" s="278"/>
      <c r="BD117" s="630"/>
      <c r="BE117" s="630"/>
      <c r="BF117" s="278"/>
      <c r="BG117" s="630"/>
      <c r="BH117" s="630"/>
      <c r="BI117" s="278"/>
      <c r="BJ117" s="23"/>
    </row>
    <row r="118" spans="23:62" x14ac:dyDescent="0.3">
      <c r="W118" s="22"/>
      <c r="X118" s="559"/>
      <c r="Y118" s="211">
        <f t="shared" si="20"/>
        <v>42440</v>
      </c>
      <c r="Z118" s="12"/>
      <c r="AA118" s="12"/>
      <c r="AB118" s="66">
        <f t="shared" si="21"/>
        <v>0</v>
      </c>
      <c r="AC118" s="12"/>
      <c r="AD118" s="12"/>
      <c r="AE118" s="66">
        <f t="shared" si="22"/>
        <v>0</v>
      </c>
      <c r="AF118" s="12"/>
      <c r="AG118" s="12"/>
      <c r="AH118" s="66">
        <f t="shared" si="23"/>
        <v>0</v>
      </c>
      <c r="AI118" s="12"/>
      <c r="AJ118" s="12"/>
      <c r="AK118" s="66">
        <f t="shared" ref="AK118:AK160" si="24">(AI118-AJ118)*0.5</f>
        <v>0</v>
      </c>
      <c r="AL118" s="14"/>
      <c r="AM118" s="14"/>
      <c r="AN118" s="66">
        <f t="shared" ref="AN118:AN160" si="25">(AL118-AM118)*0.5</f>
        <v>0</v>
      </c>
      <c r="AO118" s="14"/>
      <c r="AP118" s="14"/>
      <c r="AQ118" s="66">
        <f>(AO118-AP118)*0.4</f>
        <v>0</v>
      </c>
      <c r="AR118" s="14"/>
      <c r="AS118" s="14"/>
      <c r="AT118" s="66">
        <f>(AR118-AS118)*0.3</f>
        <v>0</v>
      </c>
      <c r="AU118" s="14"/>
      <c r="AV118" s="14"/>
      <c r="AW118" s="66">
        <f>(AU118-AV118)*0.2</f>
        <v>0</v>
      </c>
      <c r="AX118" s="14"/>
      <c r="AY118" s="14"/>
      <c r="AZ118" s="66">
        <f>(AX118-AY118)*0.1</f>
        <v>0</v>
      </c>
      <c r="BA118" s="630"/>
      <c r="BB118" s="630"/>
      <c r="BC118" s="278"/>
      <c r="BD118" s="630"/>
      <c r="BE118" s="630"/>
      <c r="BF118" s="278"/>
      <c r="BG118" s="630"/>
      <c r="BH118" s="630"/>
      <c r="BI118" s="278"/>
      <c r="BJ118" s="23"/>
    </row>
    <row r="119" spans="23:62" x14ac:dyDescent="0.3">
      <c r="W119" s="22"/>
      <c r="X119" s="559"/>
      <c r="Y119" s="211">
        <f t="shared" si="20"/>
        <v>42471</v>
      </c>
      <c r="Z119" s="12"/>
      <c r="AA119" s="12"/>
      <c r="AB119" s="66">
        <f t="shared" si="21"/>
        <v>0</v>
      </c>
      <c r="AC119" s="12"/>
      <c r="AD119" s="12"/>
      <c r="AE119" s="66">
        <f t="shared" si="22"/>
        <v>0</v>
      </c>
      <c r="AF119" s="12"/>
      <c r="AG119" s="12"/>
      <c r="AH119" s="66">
        <f t="shared" si="23"/>
        <v>0</v>
      </c>
      <c r="AI119" s="12"/>
      <c r="AJ119" s="12"/>
      <c r="AK119" s="66">
        <f t="shared" si="24"/>
        <v>0</v>
      </c>
      <c r="AL119" s="12"/>
      <c r="AM119" s="12"/>
      <c r="AN119" s="66">
        <f t="shared" si="25"/>
        <v>0</v>
      </c>
      <c r="AO119" s="14"/>
      <c r="AP119" s="14"/>
      <c r="AQ119" s="66">
        <f>(AO119-AP119)*0.5</f>
        <v>0</v>
      </c>
      <c r="AR119" s="14"/>
      <c r="AS119" s="14"/>
      <c r="AT119" s="66">
        <f>(AR119-AS119)*0.4</f>
        <v>0</v>
      </c>
      <c r="AU119" s="14"/>
      <c r="AV119" s="14"/>
      <c r="AW119" s="66">
        <f>(AU119-AV119)*0.3</f>
        <v>0</v>
      </c>
      <c r="AX119" s="14"/>
      <c r="AY119" s="14"/>
      <c r="AZ119" s="66">
        <f>(AX119-AY119)*0.2</f>
        <v>0</v>
      </c>
      <c r="BA119" s="14"/>
      <c r="BB119" s="14"/>
      <c r="BC119" s="66">
        <f>(BA119-BB119)*0.1</f>
        <v>0</v>
      </c>
      <c r="BD119" s="630"/>
      <c r="BE119" s="630"/>
      <c r="BF119" s="278"/>
      <c r="BG119" s="630"/>
      <c r="BH119" s="630"/>
      <c r="BI119" s="278"/>
      <c r="BJ119" s="23"/>
    </row>
    <row r="120" spans="23:62" x14ac:dyDescent="0.3">
      <c r="W120" s="22"/>
      <c r="X120" s="559"/>
      <c r="Y120" s="211">
        <f t="shared" si="20"/>
        <v>42502</v>
      </c>
      <c r="Z120" s="12"/>
      <c r="AA120" s="12"/>
      <c r="AB120" s="66">
        <f t="shared" si="21"/>
        <v>0</v>
      </c>
      <c r="AC120" s="12"/>
      <c r="AD120" s="12"/>
      <c r="AE120" s="66">
        <f t="shared" si="22"/>
        <v>0</v>
      </c>
      <c r="AF120" s="12"/>
      <c r="AG120" s="12"/>
      <c r="AH120" s="66">
        <f t="shared" si="23"/>
        <v>0</v>
      </c>
      <c r="AI120" s="12"/>
      <c r="AJ120" s="12"/>
      <c r="AK120" s="66">
        <f t="shared" si="24"/>
        <v>0</v>
      </c>
      <c r="AL120" s="12"/>
      <c r="AM120" s="12"/>
      <c r="AN120" s="66">
        <f t="shared" si="25"/>
        <v>0</v>
      </c>
      <c r="AO120" s="12"/>
      <c r="AP120" s="12"/>
      <c r="AQ120" s="66">
        <f t="shared" ref="AQ120:AQ160" si="26">(AO120-AP120)*0.5</f>
        <v>0</v>
      </c>
      <c r="AR120" s="14"/>
      <c r="AS120" s="14"/>
      <c r="AT120" s="66">
        <f>(AR120-AS120)*0.5</f>
        <v>0</v>
      </c>
      <c r="AU120" s="14"/>
      <c r="AV120" s="14"/>
      <c r="AW120" s="66">
        <f>(AU120-AV120)*0.4</f>
        <v>0</v>
      </c>
      <c r="AX120" s="14"/>
      <c r="AY120" s="14"/>
      <c r="AZ120" s="66">
        <f>(AX120-AY120)*0.3</f>
        <v>0</v>
      </c>
      <c r="BA120" s="14"/>
      <c r="BB120" s="14"/>
      <c r="BC120" s="66">
        <f>(BA120-BB120)*0.2</f>
        <v>0</v>
      </c>
      <c r="BD120" s="14"/>
      <c r="BE120" s="14"/>
      <c r="BF120" s="66">
        <f>(BD120-BE120)*0.1</f>
        <v>0</v>
      </c>
      <c r="BG120" s="630"/>
      <c r="BH120" s="630"/>
      <c r="BI120" s="278"/>
      <c r="BJ120" s="23"/>
    </row>
    <row r="121" spans="23:62" x14ac:dyDescent="0.3">
      <c r="W121" s="22"/>
      <c r="X121" s="559"/>
      <c r="Y121" s="211">
        <f t="shared" si="20"/>
        <v>42533</v>
      </c>
      <c r="Z121" s="12"/>
      <c r="AA121" s="12"/>
      <c r="AB121" s="66">
        <f t="shared" si="21"/>
        <v>0</v>
      </c>
      <c r="AC121" s="12"/>
      <c r="AD121" s="12"/>
      <c r="AE121" s="66">
        <f t="shared" si="22"/>
        <v>0</v>
      </c>
      <c r="AF121" s="12"/>
      <c r="AG121" s="12"/>
      <c r="AH121" s="66">
        <f t="shared" si="23"/>
        <v>0</v>
      </c>
      <c r="AI121" s="12"/>
      <c r="AJ121" s="12"/>
      <c r="AK121" s="66">
        <f t="shared" si="24"/>
        <v>0</v>
      </c>
      <c r="AL121" s="12"/>
      <c r="AM121" s="12"/>
      <c r="AN121" s="66">
        <f t="shared" si="25"/>
        <v>0</v>
      </c>
      <c r="AO121" s="12"/>
      <c r="AP121" s="12"/>
      <c r="AQ121" s="66">
        <f t="shared" si="26"/>
        <v>0</v>
      </c>
      <c r="AR121" s="12"/>
      <c r="AS121" s="12"/>
      <c r="AT121" s="66">
        <f t="shared" ref="AT121:AT160" si="27">(AR121-AS121)*0.5</f>
        <v>0</v>
      </c>
      <c r="AU121" s="14"/>
      <c r="AV121" s="14"/>
      <c r="AW121" s="66">
        <f>(AU121-AV121)*0.5</f>
        <v>0</v>
      </c>
      <c r="AX121" s="14"/>
      <c r="AY121" s="14"/>
      <c r="AZ121" s="66">
        <f>(AX121-AY121)*0.4</f>
        <v>0</v>
      </c>
      <c r="BA121" s="14"/>
      <c r="BB121" s="14"/>
      <c r="BC121" s="66">
        <f>(BA121-BB121)*0.3</f>
        <v>0</v>
      </c>
      <c r="BD121" s="14"/>
      <c r="BE121" s="14"/>
      <c r="BF121" s="66">
        <f>(BD121-BE121)*0.2</f>
        <v>0</v>
      </c>
      <c r="BG121" s="14"/>
      <c r="BH121" s="14"/>
      <c r="BI121" s="66">
        <f>(BG121-BH121)*0.1</f>
        <v>0</v>
      </c>
      <c r="BJ121" s="23"/>
    </row>
    <row r="122" spans="23:62" ht="18" customHeight="1" x14ac:dyDescent="0.3">
      <c r="W122" s="22"/>
      <c r="X122" s="559"/>
      <c r="Y122" s="211">
        <f t="shared" si="20"/>
        <v>42564</v>
      </c>
      <c r="Z122" s="12"/>
      <c r="AA122" s="12"/>
      <c r="AB122" s="66">
        <f t="shared" si="21"/>
        <v>0</v>
      </c>
      <c r="AC122" s="12"/>
      <c r="AD122" s="12"/>
      <c r="AE122" s="66">
        <f t="shared" si="22"/>
        <v>0</v>
      </c>
      <c r="AF122" s="12"/>
      <c r="AG122" s="12"/>
      <c r="AH122" s="66">
        <f t="shared" si="23"/>
        <v>0</v>
      </c>
      <c r="AI122" s="12"/>
      <c r="AJ122" s="12"/>
      <c r="AK122" s="66">
        <f t="shared" si="24"/>
        <v>0</v>
      </c>
      <c r="AL122" s="12"/>
      <c r="AM122" s="12"/>
      <c r="AN122" s="66">
        <f t="shared" si="25"/>
        <v>0</v>
      </c>
      <c r="AO122" s="12"/>
      <c r="AP122" s="12"/>
      <c r="AQ122" s="66">
        <f t="shared" si="26"/>
        <v>0</v>
      </c>
      <c r="AR122" s="12"/>
      <c r="AS122" s="12"/>
      <c r="AT122" s="66">
        <f t="shared" si="27"/>
        <v>0</v>
      </c>
      <c r="AU122" s="12"/>
      <c r="AV122" s="12"/>
      <c r="AW122" s="66">
        <f t="shared" ref="AW122:AW160" si="28">(AU122-AV122)*0.5</f>
        <v>0</v>
      </c>
      <c r="AX122" s="14"/>
      <c r="AY122" s="14"/>
      <c r="AZ122" s="66">
        <f>(AX122-AY122)*0.5</f>
        <v>0</v>
      </c>
      <c r="BA122" s="14"/>
      <c r="BB122" s="14"/>
      <c r="BC122" s="66">
        <f>(BA122-BB122)*0.4</f>
        <v>0</v>
      </c>
      <c r="BD122" s="14"/>
      <c r="BE122" s="14"/>
      <c r="BF122" s="66">
        <f>(BD122-BE122)*0.3</f>
        <v>0</v>
      </c>
      <c r="BG122" s="14"/>
      <c r="BH122" s="14"/>
      <c r="BI122" s="66">
        <f>(BG122-BH122)*0.2</f>
        <v>0</v>
      </c>
      <c r="BJ122" s="23"/>
    </row>
    <row r="123" spans="23:62" ht="18" customHeight="1" x14ac:dyDescent="0.3">
      <c r="W123" s="22"/>
      <c r="X123" s="559"/>
      <c r="Y123" s="211">
        <f t="shared" si="20"/>
        <v>42595</v>
      </c>
      <c r="Z123" s="12"/>
      <c r="AA123" s="12"/>
      <c r="AB123" s="66">
        <f t="shared" si="21"/>
        <v>0</v>
      </c>
      <c r="AC123" s="12"/>
      <c r="AD123" s="12"/>
      <c r="AE123" s="66">
        <f t="shared" si="22"/>
        <v>0</v>
      </c>
      <c r="AF123" s="12"/>
      <c r="AG123" s="12"/>
      <c r="AH123" s="66">
        <f t="shared" si="23"/>
        <v>0</v>
      </c>
      <c r="AI123" s="12"/>
      <c r="AJ123" s="12"/>
      <c r="AK123" s="66">
        <f t="shared" si="24"/>
        <v>0</v>
      </c>
      <c r="AL123" s="12"/>
      <c r="AM123" s="12"/>
      <c r="AN123" s="66">
        <f t="shared" si="25"/>
        <v>0</v>
      </c>
      <c r="AO123" s="12"/>
      <c r="AP123" s="12"/>
      <c r="AQ123" s="66">
        <f t="shared" si="26"/>
        <v>0</v>
      </c>
      <c r="AR123" s="12"/>
      <c r="AS123" s="12"/>
      <c r="AT123" s="66">
        <f t="shared" si="27"/>
        <v>0</v>
      </c>
      <c r="AU123" s="12"/>
      <c r="AV123" s="12"/>
      <c r="AW123" s="66">
        <f t="shared" si="28"/>
        <v>0</v>
      </c>
      <c r="AX123" s="12"/>
      <c r="AY123" s="12"/>
      <c r="AZ123" s="66">
        <f t="shared" ref="AZ123:AZ160" si="29">(AX123-AY123)*0.5</f>
        <v>0</v>
      </c>
      <c r="BA123" s="14"/>
      <c r="BB123" s="14"/>
      <c r="BC123" s="66">
        <f>(BA123-BB123)*0.5</f>
        <v>0</v>
      </c>
      <c r="BD123" s="14"/>
      <c r="BE123" s="14"/>
      <c r="BF123" s="66">
        <f>(BD123-BE123)*0.4</f>
        <v>0</v>
      </c>
      <c r="BG123" s="14"/>
      <c r="BH123" s="14"/>
      <c r="BI123" s="66">
        <f>(BG123-BH123)*0.3</f>
        <v>0</v>
      </c>
      <c r="BJ123" s="23"/>
    </row>
    <row r="124" spans="23:62" ht="18" customHeight="1" x14ac:dyDescent="0.3">
      <c r="W124" s="22"/>
      <c r="X124" s="559"/>
      <c r="Y124" s="211">
        <f t="shared" si="20"/>
        <v>42626</v>
      </c>
      <c r="Z124" s="12"/>
      <c r="AA124" s="12"/>
      <c r="AB124" s="66">
        <f t="shared" si="21"/>
        <v>0</v>
      </c>
      <c r="AC124" s="12"/>
      <c r="AD124" s="12"/>
      <c r="AE124" s="66">
        <f t="shared" si="22"/>
        <v>0</v>
      </c>
      <c r="AF124" s="12"/>
      <c r="AG124" s="12"/>
      <c r="AH124" s="66">
        <f t="shared" si="23"/>
        <v>0</v>
      </c>
      <c r="AI124" s="12"/>
      <c r="AJ124" s="12"/>
      <c r="AK124" s="66">
        <f t="shared" si="24"/>
        <v>0</v>
      </c>
      <c r="AL124" s="12"/>
      <c r="AM124" s="12"/>
      <c r="AN124" s="66">
        <f t="shared" si="25"/>
        <v>0</v>
      </c>
      <c r="AO124" s="12"/>
      <c r="AP124" s="12"/>
      <c r="AQ124" s="66">
        <f t="shared" si="26"/>
        <v>0</v>
      </c>
      <c r="AR124" s="12"/>
      <c r="AS124" s="12"/>
      <c r="AT124" s="66">
        <f t="shared" si="27"/>
        <v>0</v>
      </c>
      <c r="AU124" s="12"/>
      <c r="AV124" s="12"/>
      <c r="AW124" s="66">
        <f t="shared" si="28"/>
        <v>0</v>
      </c>
      <c r="AX124" s="12"/>
      <c r="AY124" s="12"/>
      <c r="AZ124" s="66">
        <f t="shared" si="29"/>
        <v>0</v>
      </c>
      <c r="BA124" s="12"/>
      <c r="BB124" s="12"/>
      <c r="BC124" s="66">
        <f t="shared" ref="BC124:BC160" si="30">(BA124-BB124)*0.5</f>
        <v>0</v>
      </c>
      <c r="BD124" s="14"/>
      <c r="BE124" s="14"/>
      <c r="BF124" s="66">
        <f>(BD124-BE124)*0.5</f>
        <v>0</v>
      </c>
      <c r="BG124" s="14"/>
      <c r="BH124" s="14"/>
      <c r="BI124" s="66">
        <f>(BG124-BH124)*0.4</f>
        <v>0</v>
      </c>
      <c r="BJ124" s="23"/>
    </row>
    <row r="125" spans="23:62" x14ac:dyDescent="0.3">
      <c r="W125" s="22"/>
      <c r="X125" s="559"/>
      <c r="Y125" s="211">
        <f t="shared" si="20"/>
        <v>42657</v>
      </c>
      <c r="Z125" s="12"/>
      <c r="AA125" s="12"/>
      <c r="AB125" s="66">
        <f t="shared" si="21"/>
        <v>0</v>
      </c>
      <c r="AC125" s="12"/>
      <c r="AD125" s="12"/>
      <c r="AE125" s="66">
        <f t="shared" si="22"/>
        <v>0</v>
      </c>
      <c r="AF125" s="12"/>
      <c r="AG125" s="12"/>
      <c r="AH125" s="66">
        <f t="shared" si="23"/>
        <v>0</v>
      </c>
      <c r="AI125" s="12"/>
      <c r="AJ125" s="12"/>
      <c r="AK125" s="66">
        <f t="shared" si="24"/>
        <v>0</v>
      </c>
      <c r="AL125" s="12"/>
      <c r="AM125" s="12"/>
      <c r="AN125" s="66">
        <f t="shared" si="25"/>
        <v>0</v>
      </c>
      <c r="AO125" s="12"/>
      <c r="AP125" s="12"/>
      <c r="AQ125" s="66">
        <f t="shared" si="26"/>
        <v>0</v>
      </c>
      <c r="AR125" s="12"/>
      <c r="AS125" s="12"/>
      <c r="AT125" s="66">
        <f t="shared" si="27"/>
        <v>0</v>
      </c>
      <c r="AU125" s="12"/>
      <c r="AV125" s="12"/>
      <c r="AW125" s="66">
        <f t="shared" si="28"/>
        <v>0</v>
      </c>
      <c r="AX125" s="12"/>
      <c r="AY125" s="12"/>
      <c r="AZ125" s="66">
        <f t="shared" si="29"/>
        <v>0</v>
      </c>
      <c r="BA125" s="12"/>
      <c r="BB125" s="12"/>
      <c r="BC125" s="66">
        <f t="shared" si="30"/>
        <v>0</v>
      </c>
      <c r="BD125" s="12"/>
      <c r="BE125" s="12"/>
      <c r="BF125" s="66">
        <f t="shared" ref="BF125:BF160" si="31">(BD125-BE125)*0.5</f>
        <v>0</v>
      </c>
      <c r="BG125" s="14"/>
      <c r="BH125" s="14"/>
      <c r="BI125" s="66">
        <f>(BG125-BH125)*0.5</f>
        <v>0</v>
      </c>
      <c r="BJ125" s="23"/>
    </row>
    <row r="126" spans="23:62" x14ac:dyDescent="0.3">
      <c r="W126" s="22"/>
      <c r="X126" s="559"/>
      <c r="Y126" s="211">
        <f t="shared" si="20"/>
        <v>42688</v>
      </c>
      <c r="Z126" s="12"/>
      <c r="AA126" s="12"/>
      <c r="AB126" s="66">
        <f t="shared" si="21"/>
        <v>0</v>
      </c>
      <c r="AC126" s="12"/>
      <c r="AD126" s="12"/>
      <c r="AE126" s="66">
        <f t="shared" si="22"/>
        <v>0</v>
      </c>
      <c r="AF126" s="12"/>
      <c r="AG126" s="12"/>
      <c r="AH126" s="66">
        <f t="shared" si="23"/>
        <v>0</v>
      </c>
      <c r="AI126" s="12"/>
      <c r="AJ126" s="12"/>
      <c r="AK126" s="66">
        <f t="shared" si="24"/>
        <v>0</v>
      </c>
      <c r="AL126" s="12"/>
      <c r="AM126" s="12"/>
      <c r="AN126" s="66">
        <f t="shared" si="25"/>
        <v>0</v>
      </c>
      <c r="AO126" s="12"/>
      <c r="AP126" s="12"/>
      <c r="AQ126" s="66">
        <f t="shared" si="26"/>
        <v>0</v>
      </c>
      <c r="AR126" s="12"/>
      <c r="AS126" s="12"/>
      <c r="AT126" s="66">
        <f t="shared" si="27"/>
        <v>0</v>
      </c>
      <c r="AU126" s="12"/>
      <c r="AV126" s="12"/>
      <c r="AW126" s="66">
        <f t="shared" si="28"/>
        <v>0</v>
      </c>
      <c r="AX126" s="12"/>
      <c r="AY126" s="12"/>
      <c r="AZ126" s="66">
        <f t="shared" si="29"/>
        <v>0</v>
      </c>
      <c r="BA126" s="12"/>
      <c r="BB126" s="12"/>
      <c r="BC126" s="66">
        <f t="shared" si="30"/>
        <v>0</v>
      </c>
      <c r="BD126" s="12"/>
      <c r="BE126" s="12"/>
      <c r="BF126" s="66">
        <f t="shared" si="31"/>
        <v>0</v>
      </c>
      <c r="BG126" s="12"/>
      <c r="BH126" s="12"/>
      <c r="BI126" s="66">
        <f t="shared" ref="BI126:BI160" si="32">(BG126-BH126)*0.5</f>
        <v>0</v>
      </c>
      <c r="BJ126" s="23"/>
    </row>
    <row r="127" spans="23:62" ht="15" customHeight="1" x14ac:dyDescent="0.3">
      <c r="W127" s="22"/>
      <c r="X127" s="559"/>
      <c r="Y127" s="211">
        <f t="shared" si="20"/>
        <v>42719</v>
      </c>
      <c r="Z127" s="12"/>
      <c r="AA127" s="12"/>
      <c r="AB127" s="66">
        <f t="shared" si="21"/>
        <v>0</v>
      </c>
      <c r="AC127" s="12"/>
      <c r="AD127" s="12"/>
      <c r="AE127" s="66">
        <f t="shared" si="22"/>
        <v>0</v>
      </c>
      <c r="AF127" s="12"/>
      <c r="AG127" s="12"/>
      <c r="AH127" s="66">
        <f t="shared" si="23"/>
        <v>0</v>
      </c>
      <c r="AI127" s="12"/>
      <c r="AJ127" s="12"/>
      <c r="AK127" s="66">
        <f t="shared" si="24"/>
        <v>0</v>
      </c>
      <c r="AL127" s="12"/>
      <c r="AM127" s="12"/>
      <c r="AN127" s="66">
        <f t="shared" si="25"/>
        <v>0</v>
      </c>
      <c r="AO127" s="12"/>
      <c r="AP127" s="12"/>
      <c r="AQ127" s="66">
        <f t="shared" si="26"/>
        <v>0</v>
      </c>
      <c r="AR127" s="12"/>
      <c r="AS127" s="12"/>
      <c r="AT127" s="66">
        <f t="shared" si="27"/>
        <v>0</v>
      </c>
      <c r="AU127" s="12"/>
      <c r="AV127" s="12"/>
      <c r="AW127" s="66">
        <f t="shared" si="28"/>
        <v>0</v>
      </c>
      <c r="AX127" s="12"/>
      <c r="AY127" s="12"/>
      <c r="AZ127" s="66">
        <f t="shared" si="29"/>
        <v>0</v>
      </c>
      <c r="BA127" s="12"/>
      <c r="BB127" s="12"/>
      <c r="BC127" s="66">
        <f t="shared" si="30"/>
        <v>0</v>
      </c>
      <c r="BD127" s="12"/>
      <c r="BE127" s="12"/>
      <c r="BF127" s="66">
        <f t="shared" si="31"/>
        <v>0</v>
      </c>
      <c r="BG127" s="12"/>
      <c r="BH127" s="12"/>
      <c r="BI127" s="66">
        <f t="shared" si="32"/>
        <v>0</v>
      </c>
      <c r="BJ127" s="23"/>
    </row>
    <row r="128" spans="23:62" x14ac:dyDescent="0.3">
      <c r="W128" s="22"/>
      <c r="X128" s="559"/>
      <c r="Y128" s="211">
        <f t="shared" si="20"/>
        <v>42750</v>
      </c>
      <c r="Z128" s="12"/>
      <c r="AA128" s="12"/>
      <c r="AB128" s="66">
        <f t="shared" si="21"/>
        <v>0</v>
      </c>
      <c r="AC128" s="12"/>
      <c r="AD128" s="12"/>
      <c r="AE128" s="66">
        <f t="shared" si="22"/>
        <v>0</v>
      </c>
      <c r="AF128" s="12"/>
      <c r="AG128" s="12"/>
      <c r="AH128" s="66">
        <f t="shared" si="23"/>
        <v>0</v>
      </c>
      <c r="AI128" s="12"/>
      <c r="AJ128" s="12"/>
      <c r="AK128" s="66">
        <f t="shared" si="24"/>
        <v>0</v>
      </c>
      <c r="AL128" s="12"/>
      <c r="AM128" s="12"/>
      <c r="AN128" s="66">
        <f t="shared" si="25"/>
        <v>0</v>
      </c>
      <c r="AO128" s="12"/>
      <c r="AP128" s="12"/>
      <c r="AQ128" s="66">
        <f t="shared" si="26"/>
        <v>0</v>
      </c>
      <c r="AR128" s="12"/>
      <c r="AS128" s="12"/>
      <c r="AT128" s="66">
        <f t="shared" si="27"/>
        <v>0</v>
      </c>
      <c r="AU128" s="12"/>
      <c r="AV128" s="12"/>
      <c r="AW128" s="66">
        <f t="shared" si="28"/>
        <v>0</v>
      </c>
      <c r="AX128" s="12"/>
      <c r="AY128" s="12"/>
      <c r="AZ128" s="66">
        <f t="shared" si="29"/>
        <v>0</v>
      </c>
      <c r="BA128" s="12"/>
      <c r="BB128" s="12"/>
      <c r="BC128" s="66">
        <f t="shared" si="30"/>
        <v>0</v>
      </c>
      <c r="BD128" s="12"/>
      <c r="BE128" s="12"/>
      <c r="BF128" s="66">
        <f t="shared" si="31"/>
        <v>0</v>
      </c>
      <c r="BG128" s="12"/>
      <c r="BH128" s="12"/>
      <c r="BI128" s="66">
        <f t="shared" si="32"/>
        <v>0</v>
      </c>
      <c r="BJ128" s="23"/>
    </row>
    <row r="129" spans="23:62" x14ac:dyDescent="0.3">
      <c r="W129" s="22"/>
      <c r="X129" s="559"/>
      <c r="Y129" s="211">
        <f t="shared" si="20"/>
        <v>42781</v>
      </c>
      <c r="Z129" s="12"/>
      <c r="AA129" s="12"/>
      <c r="AB129" s="66">
        <f t="shared" si="21"/>
        <v>0</v>
      </c>
      <c r="AC129" s="12"/>
      <c r="AD129" s="12"/>
      <c r="AE129" s="66">
        <f t="shared" si="22"/>
        <v>0</v>
      </c>
      <c r="AF129" s="12"/>
      <c r="AG129" s="12"/>
      <c r="AH129" s="66">
        <f t="shared" si="23"/>
        <v>0</v>
      </c>
      <c r="AI129" s="12"/>
      <c r="AJ129" s="12"/>
      <c r="AK129" s="66">
        <f t="shared" si="24"/>
        <v>0</v>
      </c>
      <c r="AL129" s="12"/>
      <c r="AM129" s="12"/>
      <c r="AN129" s="66">
        <f t="shared" si="25"/>
        <v>0</v>
      </c>
      <c r="AO129" s="12"/>
      <c r="AP129" s="12"/>
      <c r="AQ129" s="66">
        <f t="shared" si="26"/>
        <v>0</v>
      </c>
      <c r="AR129" s="12"/>
      <c r="AS129" s="12"/>
      <c r="AT129" s="66">
        <f t="shared" si="27"/>
        <v>0</v>
      </c>
      <c r="AU129" s="12"/>
      <c r="AV129" s="12"/>
      <c r="AW129" s="66">
        <f t="shared" si="28"/>
        <v>0</v>
      </c>
      <c r="AX129" s="12"/>
      <c r="AY129" s="12"/>
      <c r="AZ129" s="66">
        <f t="shared" si="29"/>
        <v>0</v>
      </c>
      <c r="BA129" s="12"/>
      <c r="BB129" s="12"/>
      <c r="BC129" s="66">
        <f t="shared" si="30"/>
        <v>0</v>
      </c>
      <c r="BD129" s="12"/>
      <c r="BE129" s="12"/>
      <c r="BF129" s="66">
        <f t="shared" si="31"/>
        <v>0</v>
      </c>
      <c r="BG129" s="12"/>
      <c r="BH129" s="12"/>
      <c r="BI129" s="66">
        <f t="shared" si="32"/>
        <v>0</v>
      </c>
      <c r="BJ129" s="23"/>
    </row>
    <row r="130" spans="23:62" x14ac:dyDescent="0.3">
      <c r="W130" s="22"/>
      <c r="X130" s="559"/>
      <c r="Y130" s="211">
        <f t="shared" si="20"/>
        <v>42812</v>
      </c>
      <c r="Z130" s="12"/>
      <c r="AA130" s="12"/>
      <c r="AB130" s="66">
        <f t="shared" si="21"/>
        <v>0</v>
      </c>
      <c r="AC130" s="12"/>
      <c r="AD130" s="12"/>
      <c r="AE130" s="66">
        <f t="shared" si="22"/>
        <v>0</v>
      </c>
      <c r="AF130" s="12"/>
      <c r="AG130" s="12"/>
      <c r="AH130" s="66">
        <f t="shared" si="23"/>
        <v>0</v>
      </c>
      <c r="AI130" s="12"/>
      <c r="AJ130" s="12"/>
      <c r="AK130" s="66">
        <f t="shared" si="24"/>
        <v>0</v>
      </c>
      <c r="AL130" s="12"/>
      <c r="AM130" s="12"/>
      <c r="AN130" s="66">
        <f t="shared" si="25"/>
        <v>0</v>
      </c>
      <c r="AO130" s="12"/>
      <c r="AP130" s="12"/>
      <c r="AQ130" s="66">
        <f t="shared" si="26"/>
        <v>0</v>
      </c>
      <c r="AR130" s="12"/>
      <c r="AS130" s="12"/>
      <c r="AT130" s="66">
        <f t="shared" si="27"/>
        <v>0</v>
      </c>
      <c r="AU130" s="12"/>
      <c r="AV130" s="12"/>
      <c r="AW130" s="66">
        <f t="shared" si="28"/>
        <v>0</v>
      </c>
      <c r="AX130" s="12"/>
      <c r="AY130" s="12"/>
      <c r="AZ130" s="66">
        <f t="shared" si="29"/>
        <v>0</v>
      </c>
      <c r="BA130" s="12"/>
      <c r="BB130" s="12"/>
      <c r="BC130" s="66">
        <f t="shared" si="30"/>
        <v>0</v>
      </c>
      <c r="BD130" s="12"/>
      <c r="BE130" s="12"/>
      <c r="BF130" s="66">
        <f t="shared" si="31"/>
        <v>0</v>
      </c>
      <c r="BG130" s="12"/>
      <c r="BH130" s="12"/>
      <c r="BI130" s="66">
        <f t="shared" si="32"/>
        <v>0</v>
      </c>
      <c r="BJ130" s="23"/>
    </row>
    <row r="131" spans="23:62" x14ac:dyDescent="0.3">
      <c r="W131" s="22"/>
      <c r="X131" s="559"/>
      <c r="Y131" s="211">
        <f t="shared" si="20"/>
        <v>42843</v>
      </c>
      <c r="Z131" s="12"/>
      <c r="AA131" s="12"/>
      <c r="AB131" s="66">
        <f t="shared" si="21"/>
        <v>0</v>
      </c>
      <c r="AC131" s="12"/>
      <c r="AD131" s="12"/>
      <c r="AE131" s="66">
        <f t="shared" si="22"/>
        <v>0</v>
      </c>
      <c r="AF131" s="12"/>
      <c r="AG131" s="12"/>
      <c r="AH131" s="66">
        <f t="shared" si="23"/>
        <v>0</v>
      </c>
      <c r="AI131" s="12"/>
      <c r="AJ131" s="12"/>
      <c r="AK131" s="66">
        <f t="shared" si="24"/>
        <v>0</v>
      </c>
      <c r="AL131" s="12"/>
      <c r="AM131" s="12"/>
      <c r="AN131" s="66">
        <f t="shared" si="25"/>
        <v>0</v>
      </c>
      <c r="AO131" s="12"/>
      <c r="AP131" s="12"/>
      <c r="AQ131" s="66">
        <f t="shared" si="26"/>
        <v>0</v>
      </c>
      <c r="AR131" s="12"/>
      <c r="AS131" s="12"/>
      <c r="AT131" s="66">
        <f t="shared" si="27"/>
        <v>0</v>
      </c>
      <c r="AU131" s="12"/>
      <c r="AV131" s="12"/>
      <c r="AW131" s="66">
        <f t="shared" si="28"/>
        <v>0</v>
      </c>
      <c r="AX131" s="12"/>
      <c r="AY131" s="12"/>
      <c r="AZ131" s="66">
        <f t="shared" si="29"/>
        <v>0</v>
      </c>
      <c r="BA131" s="12"/>
      <c r="BB131" s="12"/>
      <c r="BC131" s="66">
        <f t="shared" si="30"/>
        <v>0</v>
      </c>
      <c r="BD131" s="12"/>
      <c r="BE131" s="12"/>
      <c r="BF131" s="66">
        <f t="shared" si="31"/>
        <v>0</v>
      </c>
      <c r="BG131" s="12"/>
      <c r="BH131" s="12"/>
      <c r="BI131" s="66">
        <f t="shared" si="32"/>
        <v>0</v>
      </c>
      <c r="BJ131" s="23"/>
    </row>
    <row r="132" spans="23:62" x14ac:dyDescent="0.3">
      <c r="W132" s="22"/>
      <c r="X132" s="559"/>
      <c r="Y132" s="211">
        <f t="shared" si="20"/>
        <v>42874</v>
      </c>
      <c r="Z132" s="12"/>
      <c r="AA132" s="12"/>
      <c r="AB132" s="66">
        <f t="shared" si="21"/>
        <v>0</v>
      </c>
      <c r="AC132" s="12"/>
      <c r="AD132" s="12"/>
      <c r="AE132" s="66">
        <f t="shared" si="22"/>
        <v>0</v>
      </c>
      <c r="AF132" s="12"/>
      <c r="AG132" s="12"/>
      <c r="AH132" s="66">
        <f t="shared" si="23"/>
        <v>0</v>
      </c>
      <c r="AI132" s="12"/>
      <c r="AJ132" s="12"/>
      <c r="AK132" s="66">
        <f t="shared" si="24"/>
        <v>0</v>
      </c>
      <c r="AL132" s="12"/>
      <c r="AM132" s="12"/>
      <c r="AN132" s="66">
        <f t="shared" si="25"/>
        <v>0</v>
      </c>
      <c r="AO132" s="12"/>
      <c r="AP132" s="12"/>
      <c r="AQ132" s="66">
        <f t="shared" si="26"/>
        <v>0</v>
      </c>
      <c r="AR132" s="12"/>
      <c r="AS132" s="12"/>
      <c r="AT132" s="66">
        <f t="shared" si="27"/>
        <v>0</v>
      </c>
      <c r="AU132" s="12"/>
      <c r="AV132" s="12"/>
      <c r="AW132" s="66">
        <f t="shared" si="28"/>
        <v>0</v>
      </c>
      <c r="AX132" s="12"/>
      <c r="AY132" s="12"/>
      <c r="AZ132" s="66">
        <f t="shared" si="29"/>
        <v>0</v>
      </c>
      <c r="BA132" s="12"/>
      <c r="BB132" s="12"/>
      <c r="BC132" s="66">
        <f t="shared" si="30"/>
        <v>0</v>
      </c>
      <c r="BD132" s="12"/>
      <c r="BE132" s="12"/>
      <c r="BF132" s="66">
        <f t="shared" si="31"/>
        <v>0</v>
      </c>
      <c r="BG132" s="12"/>
      <c r="BH132" s="12"/>
      <c r="BI132" s="66">
        <f t="shared" si="32"/>
        <v>0</v>
      </c>
      <c r="BJ132" s="23"/>
    </row>
    <row r="133" spans="23:62" x14ac:dyDescent="0.3">
      <c r="W133" s="22"/>
      <c r="X133" s="559"/>
      <c r="Y133" s="211">
        <f t="shared" si="20"/>
        <v>42905</v>
      </c>
      <c r="Z133" s="12"/>
      <c r="AA133" s="12"/>
      <c r="AB133" s="66">
        <f t="shared" si="21"/>
        <v>0</v>
      </c>
      <c r="AC133" s="12"/>
      <c r="AD133" s="12"/>
      <c r="AE133" s="66">
        <f t="shared" si="22"/>
        <v>0</v>
      </c>
      <c r="AF133" s="12"/>
      <c r="AG133" s="12"/>
      <c r="AH133" s="66">
        <f t="shared" si="23"/>
        <v>0</v>
      </c>
      <c r="AI133" s="12"/>
      <c r="AJ133" s="12"/>
      <c r="AK133" s="66">
        <f t="shared" si="24"/>
        <v>0</v>
      </c>
      <c r="AL133" s="12"/>
      <c r="AM133" s="12"/>
      <c r="AN133" s="66">
        <f t="shared" si="25"/>
        <v>0</v>
      </c>
      <c r="AO133" s="12"/>
      <c r="AP133" s="12"/>
      <c r="AQ133" s="66">
        <f t="shared" si="26"/>
        <v>0</v>
      </c>
      <c r="AR133" s="12"/>
      <c r="AS133" s="12"/>
      <c r="AT133" s="66">
        <f t="shared" si="27"/>
        <v>0</v>
      </c>
      <c r="AU133" s="12"/>
      <c r="AV133" s="12"/>
      <c r="AW133" s="66">
        <f t="shared" si="28"/>
        <v>0</v>
      </c>
      <c r="AX133" s="12"/>
      <c r="AY133" s="12"/>
      <c r="AZ133" s="66">
        <f t="shared" si="29"/>
        <v>0</v>
      </c>
      <c r="BA133" s="12"/>
      <c r="BB133" s="12"/>
      <c r="BC133" s="66">
        <f t="shared" si="30"/>
        <v>0</v>
      </c>
      <c r="BD133" s="12"/>
      <c r="BE133" s="12"/>
      <c r="BF133" s="66">
        <f t="shared" si="31"/>
        <v>0</v>
      </c>
      <c r="BG133" s="12"/>
      <c r="BH133" s="12"/>
      <c r="BI133" s="66">
        <f t="shared" si="32"/>
        <v>0</v>
      </c>
      <c r="BJ133" s="23"/>
    </row>
    <row r="134" spans="23:62" x14ac:dyDescent="0.3">
      <c r="W134" s="22"/>
      <c r="X134" s="559"/>
      <c r="Y134" s="211">
        <f t="shared" si="20"/>
        <v>42936</v>
      </c>
      <c r="Z134" s="12"/>
      <c r="AA134" s="12"/>
      <c r="AB134" s="66">
        <f t="shared" si="21"/>
        <v>0</v>
      </c>
      <c r="AC134" s="12"/>
      <c r="AD134" s="12"/>
      <c r="AE134" s="66">
        <f t="shared" si="22"/>
        <v>0</v>
      </c>
      <c r="AF134" s="12"/>
      <c r="AG134" s="12"/>
      <c r="AH134" s="66">
        <f t="shared" si="23"/>
        <v>0</v>
      </c>
      <c r="AI134" s="12"/>
      <c r="AJ134" s="12"/>
      <c r="AK134" s="66">
        <f t="shared" si="24"/>
        <v>0</v>
      </c>
      <c r="AL134" s="12"/>
      <c r="AM134" s="12"/>
      <c r="AN134" s="66">
        <f t="shared" si="25"/>
        <v>0</v>
      </c>
      <c r="AO134" s="12"/>
      <c r="AP134" s="12"/>
      <c r="AQ134" s="66">
        <f t="shared" si="26"/>
        <v>0</v>
      </c>
      <c r="AR134" s="12"/>
      <c r="AS134" s="12"/>
      <c r="AT134" s="66">
        <f t="shared" si="27"/>
        <v>0</v>
      </c>
      <c r="AU134" s="12"/>
      <c r="AV134" s="12"/>
      <c r="AW134" s="66">
        <f t="shared" si="28"/>
        <v>0</v>
      </c>
      <c r="AX134" s="12"/>
      <c r="AY134" s="12"/>
      <c r="AZ134" s="66">
        <f t="shared" si="29"/>
        <v>0</v>
      </c>
      <c r="BA134" s="12"/>
      <c r="BB134" s="12"/>
      <c r="BC134" s="66">
        <f t="shared" si="30"/>
        <v>0</v>
      </c>
      <c r="BD134" s="12"/>
      <c r="BE134" s="12"/>
      <c r="BF134" s="66">
        <f t="shared" si="31"/>
        <v>0</v>
      </c>
      <c r="BG134" s="12"/>
      <c r="BH134" s="12"/>
      <c r="BI134" s="66">
        <f t="shared" si="32"/>
        <v>0</v>
      </c>
      <c r="BJ134" s="23"/>
    </row>
    <row r="135" spans="23:62" x14ac:dyDescent="0.3">
      <c r="W135" s="22"/>
      <c r="X135" s="559"/>
      <c r="Y135" s="211">
        <f t="shared" si="20"/>
        <v>42967</v>
      </c>
      <c r="Z135" s="12"/>
      <c r="AA135" s="12"/>
      <c r="AB135" s="66">
        <f t="shared" si="21"/>
        <v>0</v>
      </c>
      <c r="AC135" s="12"/>
      <c r="AD135" s="12"/>
      <c r="AE135" s="66">
        <f t="shared" si="22"/>
        <v>0</v>
      </c>
      <c r="AF135" s="12"/>
      <c r="AG135" s="12"/>
      <c r="AH135" s="66">
        <f t="shared" si="23"/>
        <v>0</v>
      </c>
      <c r="AI135" s="12"/>
      <c r="AJ135" s="12"/>
      <c r="AK135" s="66">
        <f t="shared" si="24"/>
        <v>0</v>
      </c>
      <c r="AL135" s="12"/>
      <c r="AM135" s="12"/>
      <c r="AN135" s="66">
        <f t="shared" si="25"/>
        <v>0</v>
      </c>
      <c r="AO135" s="12"/>
      <c r="AP135" s="12"/>
      <c r="AQ135" s="66">
        <f t="shared" si="26"/>
        <v>0</v>
      </c>
      <c r="AR135" s="12"/>
      <c r="AS135" s="12"/>
      <c r="AT135" s="66">
        <f t="shared" si="27"/>
        <v>0</v>
      </c>
      <c r="AU135" s="12"/>
      <c r="AV135" s="12"/>
      <c r="AW135" s="66">
        <f t="shared" si="28"/>
        <v>0</v>
      </c>
      <c r="AX135" s="12"/>
      <c r="AY135" s="12"/>
      <c r="AZ135" s="66">
        <f t="shared" si="29"/>
        <v>0</v>
      </c>
      <c r="BA135" s="12"/>
      <c r="BB135" s="12"/>
      <c r="BC135" s="66">
        <f t="shared" si="30"/>
        <v>0</v>
      </c>
      <c r="BD135" s="12"/>
      <c r="BE135" s="12"/>
      <c r="BF135" s="66">
        <f t="shared" si="31"/>
        <v>0</v>
      </c>
      <c r="BG135" s="12"/>
      <c r="BH135" s="12"/>
      <c r="BI135" s="66">
        <f t="shared" si="32"/>
        <v>0</v>
      </c>
      <c r="BJ135" s="23"/>
    </row>
    <row r="136" spans="23:62" x14ac:dyDescent="0.3">
      <c r="W136" s="22"/>
      <c r="X136" s="559"/>
      <c r="Y136" s="211">
        <f t="shared" si="20"/>
        <v>42998</v>
      </c>
      <c r="Z136" s="12"/>
      <c r="AA136" s="12"/>
      <c r="AB136" s="66">
        <f t="shared" si="21"/>
        <v>0</v>
      </c>
      <c r="AC136" s="12"/>
      <c r="AD136" s="12"/>
      <c r="AE136" s="66">
        <f t="shared" si="22"/>
        <v>0</v>
      </c>
      <c r="AF136" s="12"/>
      <c r="AG136" s="12"/>
      <c r="AH136" s="66">
        <f t="shared" si="23"/>
        <v>0</v>
      </c>
      <c r="AI136" s="12"/>
      <c r="AJ136" s="12"/>
      <c r="AK136" s="66">
        <f t="shared" si="24"/>
        <v>0</v>
      </c>
      <c r="AL136" s="12"/>
      <c r="AM136" s="12"/>
      <c r="AN136" s="66">
        <f t="shared" si="25"/>
        <v>0</v>
      </c>
      <c r="AO136" s="12"/>
      <c r="AP136" s="12"/>
      <c r="AQ136" s="66">
        <f t="shared" si="26"/>
        <v>0</v>
      </c>
      <c r="AR136" s="12"/>
      <c r="AS136" s="12"/>
      <c r="AT136" s="66">
        <f t="shared" si="27"/>
        <v>0</v>
      </c>
      <c r="AU136" s="12"/>
      <c r="AV136" s="12"/>
      <c r="AW136" s="66">
        <f t="shared" si="28"/>
        <v>0</v>
      </c>
      <c r="AX136" s="12"/>
      <c r="AY136" s="12"/>
      <c r="AZ136" s="66">
        <f t="shared" si="29"/>
        <v>0</v>
      </c>
      <c r="BA136" s="12"/>
      <c r="BB136" s="12"/>
      <c r="BC136" s="66">
        <f t="shared" si="30"/>
        <v>0</v>
      </c>
      <c r="BD136" s="12"/>
      <c r="BE136" s="12"/>
      <c r="BF136" s="66">
        <f t="shared" si="31"/>
        <v>0</v>
      </c>
      <c r="BG136" s="12"/>
      <c r="BH136" s="12"/>
      <c r="BI136" s="66">
        <f t="shared" si="32"/>
        <v>0</v>
      </c>
      <c r="BJ136" s="23"/>
    </row>
    <row r="137" spans="23:62" x14ac:dyDescent="0.3">
      <c r="W137" s="22"/>
      <c r="X137" s="559"/>
      <c r="Y137" s="211">
        <f t="shared" si="20"/>
        <v>43029</v>
      </c>
      <c r="Z137" s="12"/>
      <c r="AA137" s="12"/>
      <c r="AB137" s="66">
        <f t="shared" si="21"/>
        <v>0</v>
      </c>
      <c r="AC137" s="12"/>
      <c r="AD137" s="12"/>
      <c r="AE137" s="66">
        <f t="shared" si="22"/>
        <v>0</v>
      </c>
      <c r="AF137" s="12"/>
      <c r="AG137" s="12"/>
      <c r="AH137" s="66">
        <f t="shared" si="23"/>
        <v>0</v>
      </c>
      <c r="AI137" s="12"/>
      <c r="AJ137" s="12"/>
      <c r="AK137" s="66">
        <f t="shared" si="24"/>
        <v>0</v>
      </c>
      <c r="AL137" s="12"/>
      <c r="AM137" s="12"/>
      <c r="AN137" s="66">
        <f t="shared" si="25"/>
        <v>0</v>
      </c>
      <c r="AO137" s="12"/>
      <c r="AP137" s="12"/>
      <c r="AQ137" s="66">
        <f t="shared" si="26"/>
        <v>0</v>
      </c>
      <c r="AR137" s="12"/>
      <c r="AS137" s="12"/>
      <c r="AT137" s="66">
        <f t="shared" si="27"/>
        <v>0</v>
      </c>
      <c r="AU137" s="12"/>
      <c r="AV137" s="12"/>
      <c r="AW137" s="66">
        <f t="shared" si="28"/>
        <v>0</v>
      </c>
      <c r="AX137" s="12"/>
      <c r="AY137" s="12"/>
      <c r="AZ137" s="66">
        <f t="shared" si="29"/>
        <v>0</v>
      </c>
      <c r="BA137" s="12"/>
      <c r="BB137" s="12"/>
      <c r="BC137" s="66">
        <f t="shared" si="30"/>
        <v>0</v>
      </c>
      <c r="BD137" s="12"/>
      <c r="BE137" s="12"/>
      <c r="BF137" s="66">
        <f t="shared" si="31"/>
        <v>0</v>
      </c>
      <c r="BG137" s="12"/>
      <c r="BH137" s="12"/>
      <c r="BI137" s="66">
        <f t="shared" si="32"/>
        <v>0</v>
      </c>
      <c r="BJ137" s="23"/>
    </row>
    <row r="138" spans="23:62" x14ac:dyDescent="0.3">
      <c r="W138" s="22"/>
      <c r="X138" s="559"/>
      <c r="Y138" s="211">
        <f t="shared" si="20"/>
        <v>43060</v>
      </c>
      <c r="Z138" s="12"/>
      <c r="AA138" s="12"/>
      <c r="AB138" s="66">
        <f t="shared" si="21"/>
        <v>0</v>
      </c>
      <c r="AC138" s="12"/>
      <c r="AD138" s="12"/>
      <c r="AE138" s="66">
        <f t="shared" si="22"/>
        <v>0</v>
      </c>
      <c r="AF138" s="12"/>
      <c r="AG138" s="12"/>
      <c r="AH138" s="66">
        <f t="shared" si="23"/>
        <v>0</v>
      </c>
      <c r="AI138" s="12"/>
      <c r="AJ138" s="12"/>
      <c r="AK138" s="66">
        <f t="shared" si="24"/>
        <v>0</v>
      </c>
      <c r="AL138" s="12"/>
      <c r="AM138" s="12"/>
      <c r="AN138" s="66">
        <f t="shared" si="25"/>
        <v>0</v>
      </c>
      <c r="AO138" s="12"/>
      <c r="AP138" s="12"/>
      <c r="AQ138" s="66">
        <f t="shared" si="26"/>
        <v>0</v>
      </c>
      <c r="AR138" s="12"/>
      <c r="AS138" s="12"/>
      <c r="AT138" s="66">
        <f t="shared" si="27"/>
        <v>0</v>
      </c>
      <c r="AU138" s="12"/>
      <c r="AV138" s="12"/>
      <c r="AW138" s="66">
        <f t="shared" si="28"/>
        <v>0</v>
      </c>
      <c r="AX138" s="12"/>
      <c r="AY138" s="12"/>
      <c r="AZ138" s="66">
        <f t="shared" si="29"/>
        <v>0</v>
      </c>
      <c r="BA138" s="12"/>
      <c r="BB138" s="12"/>
      <c r="BC138" s="66">
        <f t="shared" si="30"/>
        <v>0</v>
      </c>
      <c r="BD138" s="12"/>
      <c r="BE138" s="12"/>
      <c r="BF138" s="66">
        <f t="shared" si="31"/>
        <v>0</v>
      </c>
      <c r="BG138" s="12"/>
      <c r="BH138" s="12"/>
      <c r="BI138" s="66">
        <f t="shared" si="32"/>
        <v>0</v>
      </c>
      <c r="BJ138" s="23"/>
    </row>
    <row r="139" spans="23:62" x14ac:dyDescent="0.3">
      <c r="W139" s="22"/>
      <c r="X139" s="559"/>
      <c r="Y139" s="211">
        <f t="shared" si="20"/>
        <v>43091</v>
      </c>
      <c r="Z139" s="12"/>
      <c r="AA139" s="12"/>
      <c r="AB139" s="66">
        <f t="shared" si="21"/>
        <v>0</v>
      </c>
      <c r="AC139" s="12"/>
      <c r="AD139" s="12"/>
      <c r="AE139" s="66">
        <f t="shared" si="22"/>
        <v>0</v>
      </c>
      <c r="AF139" s="12"/>
      <c r="AG139" s="12"/>
      <c r="AH139" s="66">
        <f t="shared" si="23"/>
        <v>0</v>
      </c>
      <c r="AI139" s="12"/>
      <c r="AJ139" s="12"/>
      <c r="AK139" s="66">
        <f t="shared" si="24"/>
        <v>0</v>
      </c>
      <c r="AL139" s="12"/>
      <c r="AM139" s="12"/>
      <c r="AN139" s="66">
        <f t="shared" si="25"/>
        <v>0</v>
      </c>
      <c r="AO139" s="12"/>
      <c r="AP139" s="12"/>
      <c r="AQ139" s="66">
        <f t="shared" si="26"/>
        <v>0</v>
      </c>
      <c r="AR139" s="12"/>
      <c r="AS139" s="12"/>
      <c r="AT139" s="66">
        <f t="shared" si="27"/>
        <v>0</v>
      </c>
      <c r="AU139" s="12"/>
      <c r="AV139" s="12"/>
      <c r="AW139" s="66">
        <f t="shared" si="28"/>
        <v>0</v>
      </c>
      <c r="AX139" s="12"/>
      <c r="AY139" s="12"/>
      <c r="AZ139" s="66">
        <f t="shared" si="29"/>
        <v>0</v>
      </c>
      <c r="BA139" s="12"/>
      <c r="BB139" s="12"/>
      <c r="BC139" s="66">
        <f t="shared" si="30"/>
        <v>0</v>
      </c>
      <c r="BD139" s="12"/>
      <c r="BE139" s="12"/>
      <c r="BF139" s="66">
        <f t="shared" si="31"/>
        <v>0</v>
      </c>
      <c r="BG139" s="12"/>
      <c r="BH139" s="12"/>
      <c r="BI139" s="66">
        <f t="shared" si="32"/>
        <v>0</v>
      </c>
      <c r="BJ139" s="23"/>
    </row>
    <row r="140" spans="23:62" x14ac:dyDescent="0.3">
      <c r="W140" s="22"/>
      <c r="X140" s="559"/>
      <c r="Y140" s="211">
        <f t="shared" si="20"/>
        <v>43122</v>
      </c>
      <c r="Z140" s="12"/>
      <c r="AA140" s="12"/>
      <c r="AB140" s="66">
        <f t="shared" si="21"/>
        <v>0</v>
      </c>
      <c r="AC140" s="12"/>
      <c r="AD140" s="12"/>
      <c r="AE140" s="66">
        <f t="shared" si="22"/>
        <v>0</v>
      </c>
      <c r="AF140" s="12"/>
      <c r="AG140" s="12"/>
      <c r="AH140" s="66">
        <f t="shared" si="23"/>
        <v>0</v>
      </c>
      <c r="AI140" s="12"/>
      <c r="AJ140" s="12"/>
      <c r="AK140" s="66">
        <f t="shared" si="24"/>
        <v>0</v>
      </c>
      <c r="AL140" s="12"/>
      <c r="AM140" s="12"/>
      <c r="AN140" s="66">
        <f t="shared" si="25"/>
        <v>0</v>
      </c>
      <c r="AO140" s="12"/>
      <c r="AP140" s="12"/>
      <c r="AQ140" s="66">
        <f t="shared" si="26"/>
        <v>0</v>
      </c>
      <c r="AR140" s="12"/>
      <c r="AS140" s="12"/>
      <c r="AT140" s="66">
        <f t="shared" si="27"/>
        <v>0</v>
      </c>
      <c r="AU140" s="12"/>
      <c r="AV140" s="12"/>
      <c r="AW140" s="66">
        <f t="shared" si="28"/>
        <v>0</v>
      </c>
      <c r="AX140" s="12"/>
      <c r="AY140" s="12"/>
      <c r="AZ140" s="66">
        <f t="shared" si="29"/>
        <v>0</v>
      </c>
      <c r="BA140" s="12"/>
      <c r="BB140" s="12"/>
      <c r="BC140" s="66">
        <f t="shared" si="30"/>
        <v>0</v>
      </c>
      <c r="BD140" s="12"/>
      <c r="BE140" s="12"/>
      <c r="BF140" s="66">
        <f t="shared" si="31"/>
        <v>0</v>
      </c>
      <c r="BG140" s="12"/>
      <c r="BH140" s="12"/>
      <c r="BI140" s="66">
        <f t="shared" si="32"/>
        <v>0</v>
      </c>
      <c r="BJ140" s="23"/>
    </row>
    <row r="141" spans="23:62" x14ac:dyDescent="0.3">
      <c r="W141" s="22"/>
      <c r="X141" s="559"/>
      <c r="Y141" s="211">
        <f t="shared" si="20"/>
        <v>43153</v>
      </c>
      <c r="Z141" s="12"/>
      <c r="AA141" s="12"/>
      <c r="AB141" s="66">
        <f t="shared" si="21"/>
        <v>0</v>
      </c>
      <c r="AC141" s="12"/>
      <c r="AD141" s="12"/>
      <c r="AE141" s="66">
        <f t="shared" si="22"/>
        <v>0</v>
      </c>
      <c r="AF141" s="12"/>
      <c r="AG141" s="12"/>
      <c r="AH141" s="66">
        <f t="shared" si="23"/>
        <v>0</v>
      </c>
      <c r="AI141" s="12"/>
      <c r="AJ141" s="12"/>
      <c r="AK141" s="66">
        <f t="shared" si="24"/>
        <v>0</v>
      </c>
      <c r="AL141" s="12"/>
      <c r="AM141" s="12"/>
      <c r="AN141" s="66">
        <f t="shared" si="25"/>
        <v>0</v>
      </c>
      <c r="AO141" s="12"/>
      <c r="AP141" s="12"/>
      <c r="AQ141" s="66">
        <f t="shared" si="26"/>
        <v>0</v>
      </c>
      <c r="AR141" s="12"/>
      <c r="AS141" s="12"/>
      <c r="AT141" s="66">
        <f t="shared" si="27"/>
        <v>0</v>
      </c>
      <c r="AU141" s="12"/>
      <c r="AV141" s="12"/>
      <c r="AW141" s="66">
        <f t="shared" si="28"/>
        <v>0</v>
      </c>
      <c r="AX141" s="12"/>
      <c r="AY141" s="12"/>
      <c r="AZ141" s="66">
        <f t="shared" si="29"/>
        <v>0</v>
      </c>
      <c r="BA141" s="12"/>
      <c r="BB141" s="12"/>
      <c r="BC141" s="66">
        <f t="shared" si="30"/>
        <v>0</v>
      </c>
      <c r="BD141" s="12"/>
      <c r="BE141" s="12"/>
      <c r="BF141" s="66">
        <f t="shared" si="31"/>
        <v>0</v>
      </c>
      <c r="BG141" s="12"/>
      <c r="BH141" s="12"/>
      <c r="BI141" s="66">
        <f t="shared" si="32"/>
        <v>0</v>
      </c>
      <c r="BJ141" s="23"/>
    </row>
    <row r="142" spans="23:62" x14ac:dyDescent="0.3">
      <c r="W142" s="22"/>
      <c r="X142" s="559"/>
      <c r="Y142" s="211">
        <f t="shared" si="20"/>
        <v>43184</v>
      </c>
      <c r="Z142" s="12"/>
      <c r="AA142" s="12"/>
      <c r="AB142" s="66">
        <f t="shared" si="21"/>
        <v>0</v>
      </c>
      <c r="AC142" s="12"/>
      <c r="AD142" s="12"/>
      <c r="AE142" s="66">
        <f t="shared" si="22"/>
        <v>0</v>
      </c>
      <c r="AF142" s="12"/>
      <c r="AG142" s="12"/>
      <c r="AH142" s="66">
        <f t="shared" si="23"/>
        <v>0</v>
      </c>
      <c r="AI142" s="12"/>
      <c r="AJ142" s="12"/>
      <c r="AK142" s="66">
        <f t="shared" si="24"/>
        <v>0</v>
      </c>
      <c r="AL142" s="12"/>
      <c r="AM142" s="12"/>
      <c r="AN142" s="66">
        <f t="shared" si="25"/>
        <v>0</v>
      </c>
      <c r="AO142" s="12"/>
      <c r="AP142" s="12"/>
      <c r="AQ142" s="66">
        <f t="shared" si="26"/>
        <v>0</v>
      </c>
      <c r="AR142" s="12"/>
      <c r="AS142" s="12"/>
      <c r="AT142" s="66">
        <f t="shared" si="27"/>
        <v>0</v>
      </c>
      <c r="AU142" s="12"/>
      <c r="AV142" s="12"/>
      <c r="AW142" s="66">
        <f t="shared" si="28"/>
        <v>0</v>
      </c>
      <c r="AX142" s="12"/>
      <c r="AY142" s="12"/>
      <c r="AZ142" s="66">
        <f t="shared" si="29"/>
        <v>0</v>
      </c>
      <c r="BA142" s="12"/>
      <c r="BB142" s="12"/>
      <c r="BC142" s="66">
        <f t="shared" si="30"/>
        <v>0</v>
      </c>
      <c r="BD142" s="12"/>
      <c r="BE142" s="12"/>
      <c r="BF142" s="66">
        <f t="shared" si="31"/>
        <v>0</v>
      </c>
      <c r="BG142" s="12"/>
      <c r="BH142" s="12"/>
      <c r="BI142" s="66">
        <f t="shared" si="32"/>
        <v>0</v>
      </c>
      <c r="BJ142" s="23"/>
    </row>
    <row r="143" spans="23:62" x14ac:dyDescent="0.3">
      <c r="W143" s="22"/>
      <c r="X143" s="559"/>
      <c r="Y143" s="211">
        <f t="shared" si="20"/>
        <v>43215</v>
      </c>
      <c r="Z143" s="12"/>
      <c r="AA143" s="12"/>
      <c r="AB143" s="66">
        <f t="shared" si="21"/>
        <v>0</v>
      </c>
      <c r="AC143" s="12"/>
      <c r="AD143" s="12"/>
      <c r="AE143" s="66">
        <f t="shared" si="22"/>
        <v>0</v>
      </c>
      <c r="AF143" s="12"/>
      <c r="AG143" s="12"/>
      <c r="AH143" s="66">
        <f t="shared" si="23"/>
        <v>0</v>
      </c>
      <c r="AI143" s="12"/>
      <c r="AJ143" s="12"/>
      <c r="AK143" s="66">
        <f t="shared" si="24"/>
        <v>0</v>
      </c>
      <c r="AL143" s="12"/>
      <c r="AM143" s="12"/>
      <c r="AN143" s="66">
        <f t="shared" si="25"/>
        <v>0</v>
      </c>
      <c r="AO143" s="12"/>
      <c r="AP143" s="12"/>
      <c r="AQ143" s="66">
        <f t="shared" si="26"/>
        <v>0</v>
      </c>
      <c r="AR143" s="12"/>
      <c r="AS143" s="12"/>
      <c r="AT143" s="66">
        <f t="shared" si="27"/>
        <v>0</v>
      </c>
      <c r="AU143" s="12"/>
      <c r="AV143" s="12"/>
      <c r="AW143" s="66">
        <f t="shared" si="28"/>
        <v>0</v>
      </c>
      <c r="AX143" s="12"/>
      <c r="AY143" s="12"/>
      <c r="AZ143" s="66">
        <f t="shared" si="29"/>
        <v>0</v>
      </c>
      <c r="BA143" s="12"/>
      <c r="BB143" s="12"/>
      <c r="BC143" s="66">
        <f t="shared" si="30"/>
        <v>0</v>
      </c>
      <c r="BD143" s="12"/>
      <c r="BE143" s="12"/>
      <c r="BF143" s="66">
        <f t="shared" si="31"/>
        <v>0</v>
      </c>
      <c r="BG143" s="12"/>
      <c r="BH143" s="12"/>
      <c r="BI143" s="66">
        <f t="shared" si="32"/>
        <v>0</v>
      </c>
      <c r="BJ143" s="23"/>
    </row>
    <row r="144" spans="23:62" x14ac:dyDescent="0.3">
      <c r="W144" s="22"/>
      <c r="X144" s="559"/>
      <c r="Y144" s="211">
        <f t="shared" si="20"/>
        <v>43246</v>
      </c>
      <c r="Z144" s="12"/>
      <c r="AA144" s="12"/>
      <c r="AB144" s="66">
        <f t="shared" si="21"/>
        <v>0</v>
      </c>
      <c r="AC144" s="12"/>
      <c r="AD144" s="12"/>
      <c r="AE144" s="66">
        <f t="shared" si="22"/>
        <v>0</v>
      </c>
      <c r="AF144" s="12"/>
      <c r="AG144" s="12"/>
      <c r="AH144" s="66">
        <f t="shared" si="23"/>
        <v>0</v>
      </c>
      <c r="AI144" s="12"/>
      <c r="AJ144" s="12"/>
      <c r="AK144" s="66">
        <f t="shared" si="24"/>
        <v>0</v>
      </c>
      <c r="AL144" s="12"/>
      <c r="AM144" s="12"/>
      <c r="AN144" s="66">
        <f t="shared" si="25"/>
        <v>0</v>
      </c>
      <c r="AO144" s="12"/>
      <c r="AP144" s="12"/>
      <c r="AQ144" s="66">
        <f t="shared" si="26"/>
        <v>0</v>
      </c>
      <c r="AR144" s="12"/>
      <c r="AS144" s="12"/>
      <c r="AT144" s="66">
        <f t="shared" si="27"/>
        <v>0</v>
      </c>
      <c r="AU144" s="12"/>
      <c r="AV144" s="12"/>
      <c r="AW144" s="66">
        <f t="shared" si="28"/>
        <v>0</v>
      </c>
      <c r="AX144" s="12"/>
      <c r="AY144" s="12"/>
      <c r="AZ144" s="66">
        <f t="shared" si="29"/>
        <v>0</v>
      </c>
      <c r="BA144" s="12"/>
      <c r="BB144" s="12"/>
      <c r="BC144" s="66">
        <f t="shared" si="30"/>
        <v>0</v>
      </c>
      <c r="BD144" s="12"/>
      <c r="BE144" s="12"/>
      <c r="BF144" s="66">
        <f t="shared" si="31"/>
        <v>0</v>
      </c>
      <c r="BG144" s="12"/>
      <c r="BH144" s="12"/>
      <c r="BI144" s="66">
        <f t="shared" si="32"/>
        <v>0</v>
      </c>
      <c r="BJ144" s="23"/>
    </row>
    <row r="145" spans="23:62" x14ac:dyDescent="0.3">
      <c r="W145" s="22"/>
      <c r="X145" s="559"/>
      <c r="Y145" s="211">
        <f t="shared" si="20"/>
        <v>43277</v>
      </c>
      <c r="Z145" s="12"/>
      <c r="AA145" s="12"/>
      <c r="AB145" s="66">
        <f t="shared" si="21"/>
        <v>0</v>
      </c>
      <c r="AC145" s="12"/>
      <c r="AD145" s="12"/>
      <c r="AE145" s="66">
        <f t="shared" si="22"/>
        <v>0</v>
      </c>
      <c r="AF145" s="12"/>
      <c r="AG145" s="12"/>
      <c r="AH145" s="66">
        <f t="shared" si="23"/>
        <v>0</v>
      </c>
      <c r="AI145" s="12"/>
      <c r="AJ145" s="12"/>
      <c r="AK145" s="66">
        <f t="shared" si="24"/>
        <v>0</v>
      </c>
      <c r="AL145" s="12"/>
      <c r="AM145" s="12"/>
      <c r="AN145" s="66">
        <f t="shared" si="25"/>
        <v>0</v>
      </c>
      <c r="AO145" s="12"/>
      <c r="AP145" s="12"/>
      <c r="AQ145" s="66">
        <f t="shared" si="26"/>
        <v>0</v>
      </c>
      <c r="AR145" s="12"/>
      <c r="AS145" s="12"/>
      <c r="AT145" s="66">
        <f t="shared" si="27"/>
        <v>0</v>
      </c>
      <c r="AU145" s="12"/>
      <c r="AV145" s="12"/>
      <c r="AW145" s="66">
        <f t="shared" si="28"/>
        <v>0</v>
      </c>
      <c r="AX145" s="12"/>
      <c r="AY145" s="12"/>
      <c r="AZ145" s="66">
        <f t="shared" si="29"/>
        <v>0</v>
      </c>
      <c r="BA145" s="12"/>
      <c r="BB145" s="12"/>
      <c r="BC145" s="66">
        <f t="shared" si="30"/>
        <v>0</v>
      </c>
      <c r="BD145" s="12"/>
      <c r="BE145" s="12"/>
      <c r="BF145" s="66">
        <f t="shared" si="31"/>
        <v>0</v>
      </c>
      <c r="BG145" s="12"/>
      <c r="BH145" s="12"/>
      <c r="BI145" s="66">
        <f t="shared" si="32"/>
        <v>0</v>
      </c>
      <c r="BJ145" s="23"/>
    </row>
    <row r="146" spans="23:62" x14ac:dyDescent="0.3">
      <c r="W146" s="22"/>
      <c r="X146" s="559"/>
      <c r="Y146" s="211">
        <f t="shared" si="20"/>
        <v>43308</v>
      </c>
      <c r="Z146" s="12"/>
      <c r="AA146" s="12"/>
      <c r="AB146" s="66">
        <f t="shared" si="21"/>
        <v>0</v>
      </c>
      <c r="AC146" s="12"/>
      <c r="AD146" s="12"/>
      <c r="AE146" s="66">
        <f t="shared" si="22"/>
        <v>0</v>
      </c>
      <c r="AF146" s="12"/>
      <c r="AG146" s="12"/>
      <c r="AH146" s="66">
        <f t="shared" si="23"/>
        <v>0</v>
      </c>
      <c r="AI146" s="12"/>
      <c r="AJ146" s="12"/>
      <c r="AK146" s="66">
        <f t="shared" si="24"/>
        <v>0</v>
      </c>
      <c r="AL146" s="12"/>
      <c r="AM146" s="12"/>
      <c r="AN146" s="66">
        <f t="shared" si="25"/>
        <v>0</v>
      </c>
      <c r="AO146" s="12"/>
      <c r="AP146" s="12"/>
      <c r="AQ146" s="66">
        <f t="shared" si="26"/>
        <v>0</v>
      </c>
      <c r="AR146" s="12"/>
      <c r="AS146" s="12"/>
      <c r="AT146" s="66">
        <f t="shared" si="27"/>
        <v>0</v>
      </c>
      <c r="AU146" s="12"/>
      <c r="AV146" s="12"/>
      <c r="AW146" s="66">
        <f t="shared" si="28"/>
        <v>0</v>
      </c>
      <c r="AX146" s="12"/>
      <c r="AY146" s="12"/>
      <c r="AZ146" s="66">
        <f t="shared" si="29"/>
        <v>0</v>
      </c>
      <c r="BA146" s="12"/>
      <c r="BB146" s="12"/>
      <c r="BC146" s="66">
        <f t="shared" si="30"/>
        <v>0</v>
      </c>
      <c r="BD146" s="12"/>
      <c r="BE146" s="12"/>
      <c r="BF146" s="66">
        <f t="shared" si="31"/>
        <v>0</v>
      </c>
      <c r="BG146" s="12"/>
      <c r="BH146" s="12"/>
      <c r="BI146" s="66">
        <f t="shared" si="32"/>
        <v>0</v>
      </c>
      <c r="BJ146" s="23"/>
    </row>
    <row r="147" spans="23:62" x14ac:dyDescent="0.3">
      <c r="W147" s="22"/>
      <c r="X147" s="559"/>
      <c r="Y147" s="211">
        <f t="shared" si="20"/>
        <v>43339</v>
      </c>
      <c r="Z147" s="12"/>
      <c r="AA147" s="12"/>
      <c r="AB147" s="66">
        <f t="shared" si="21"/>
        <v>0</v>
      </c>
      <c r="AC147" s="12"/>
      <c r="AD147" s="12"/>
      <c r="AE147" s="66">
        <f t="shared" si="22"/>
        <v>0</v>
      </c>
      <c r="AF147" s="12"/>
      <c r="AG147" s="12"/>
      <c r="AH147" s="66">
        <f t="shared" si="23"/>
        <v>0</v>
      </c>
      <c r="AI147" s="12"/>
      <c r="AJ147" s="12"/>
      <c r="AK147" s="66">
        <f t="shared" si="24"/>
        <v>0</v>
      </c>
      <c r="AL147" s="12"/>
      <c r="AM147" s="12"/>
      <c r="AN147" s="66">
        <f t="shared" si="25"/>
        <v>0</v>
      </c>
      <c r="AO147" s="12"/>
      <c r="AP147" s="12"/>
      <c r="AQ147" s="66">
        <f t="shared" si="26"/>
        <v>0</v>
      </c>
      <c r="AR147" s="12"/>
      <c r="AS147" s="12"/>
      <c r="AT147" s="66">
        <f t="shared" si="27"/>
        <v>0</v>
      </c>
      <c r="AU147" s="12"/>
      <c r="AV147" s="12"/>
      <c r="AW147" s="66">
        <f t="shared" si="28"/>
        <v>0</v>
      </c>
      <c r="AX147" s="12"/>
      <c r="AY147" s="12"/>
      <c r="AZ147" s="66">
        <f t="shared" si="29"/>
        <v>0</v>
      </c>
      <c r="BA147" s="12"/>
      <c r="BB147" s="12"/>
      <c r="BC147" s="66">
        <f t="shared" si="30"/>
        <v>0</v>
      </c>
      <c r="BD147" s="12"/>
      <c r="BE147" s="12"/>
      <c r="BF147" s="66">
        <f t="shared" si="31"/>
        <v>0</v>
      </c>
      <c r="BG147" s="12"/>
      <c r="BH147" s="12"/>
      <c r="BI147" s="66">
        <f t="shared" si="32"/>
        <v>0</v>
      </c>
      <c r="BJ147" s="23"/>
    </row>
    <row r="148" spans="23:62" x14ac:dyDescent="0.3">
      <c r="W148" s="22"/>
      <c r="X148" s="559"/>
      <c r="Y148" s="211">
        <f t="shared" si="20"/>
        <v>43370</v>
      </c>
      <c r="Z148" s="12"/>
      <c r="AA148" s="12"/>
      <c r="AB148" s="66">
        <f t="shared" si="21"/>
        <v>0</v>
      </c>
      <c r="AC148" s="12"/>
      <c r="AD148" s="12"/>
      <c r="AE148" s="66">
        <f t="shared" si="22"/>
        <v>0</v>
      </c>
      <c r="AF148" s="12"/>
      <c r="AG148" s="12"/>
      <c r="AH148" s="66">
        <f t="shared" si="23"/>
        <v>0</v>
      </c>
      <c r="AI148" s="12"/>
      <c r="AJ148" s="12"/>
      <c r="AK148" s="66">
        <f t="shared" si="24"/>
        <v>0</v>
      </c>
      <c r="AL148" s="12"/>
      <c r="AM148" s="12"/>
      <c r="AN148" s="66">
        <f t="shared" si="25"/>
        <v>0</v>
      </c>
      <c r="AO148" s="12"/>
      <c r="AP148" s="12"/>
      <c r="AQ148" s="66">
        <f t="shared" si="26"/>
        <v>0</v>
      </c>
      <c r="AR148" s="12"/>
      <c r="AS148" s="12"/>
      <c r="AT148" s="66">
        <f t="shared" si="27"/>
        <v>0</v>
      </c>
      <c r="AU148" s="12"/>
      <c r="AV148" s="12"/>
      <c r="AW148" s="66">
        <f t="shared" si="28"/>
        <v>0</v>
      </c>
      <c r="AX148" s="12"/>
      <c r="AY148" s="12"/>
      <c r="AZ148" s="66">
        <f t="shared" si="29"/>
        <v>0</v>
      </c>
      <c r="BA148" s="12"/>
      <c r="BB148" s="12"/>
      <c r="BC148" s="66">
        <f t="shared" si="30"/>
        <v>0</v>
      </c>
      <c r="BD148" s="12"/>
      <c r="BE148" s="12"/>
      <c r="BF148" s="66">
        <f>(BD148-BE148)*0.5</f>
        <v>0</v>
      </c>
      <c r="BG148" s="12"/>
      <c r="BH148" s="12"/>
      <c r="BI148" s="66">
        <f>(BG148-BH148)*0.5</f>
        <v>0</v>
      </c>
      <c r="BJ148" s="23"/>
    </row>
    <row r="149" spans="23:62" x14ac:dyDescent="0.3">
      <c r="W149" s="22"/>
      <c r="X149" s="559"/>
      <c r="Y149" s="211">
        <f t="shared" si="20"/>
        <v>43401</v>
      </c>
      <c r="Z149" s="12"/>
      <c r="AA149" s="12"/>
      <c r="AB149" s="66">
        <f t="shared" si="21"/>
        <v>0</v>
      </c>
      <c r="AC149" s="12"/>
      <c r="AD149" s="12"/>
      <c r="AE149" s="66">
        <f t="shared" si="22"/>
        <v>0</v>
      </c>
      <c r="AF149" s="12"/>
      <c r="AG149" s="12"/>
      <c r="AH149" s="66">
        <f t="shared" si="23"/>
        <v>0</v>
      </c>
      <c r="AI149" s="12"/>
      <c r="AJ149" s="12"/>
      <c r="AK149" s="66">
        <f t="shared" si="24"/>
        <v>0</v>
      </c>
      <c r="AL149" s="12"/>
      <c r="AM149" s="12"/>
      <c r="AN149" s="66">
        <f t="shared" si="25"/>
        <v>0</v>
      </c>
      <c r="AO149" s="12"/>
      <c r="AP149" s="12"/>
      <c r="AQ149" s="66">
        <f t="shared" si="26"/>
        <v>0</v>
      </c>
      <c r="AR149" s="12"/>
      <c r="AS149" s="12"/>
      <c r="AT149" s="66">
        <f t="shared" si="27"/>
        <v>0</v>
      </c>
      <c r="AU149" s="12"/>
      <c r="AV149" s="12"/>
      <c r="AW149" s="66">
        <f t="shared" si="28"/>
        <v>0</v>
      </c>
      <c r="AX149" s="12"/>
      <c r="AY149" s="12"/>
      <c r="AZ149" s="66">
        <f t="shared" si="29"/>
        <v>0</v>
      </c>
      <c r="BA149" s="12"/>
      <c r="BB149" s="12"/>
      <c r="BC149" s="66">
        <f t="shared" si="30"/>
        <v>0</v>
      </c>
      <c r="BD149" s="12"/>
      <c r="BE149" s="12"/>
      <c r="BF149" s="66">
        <f t="shared" si="31"/>
        <v>0</v>
      </c>
      <c r="BG149" s="12"/>
      <c r="BH149" s="12"/>
      <c r="BI149" s="66">
        <f t="shared" si="32"/>
        <v>0</v>
      </c>
      <c r="BJ149" s="23"/>
    </row>
    <row r="150" spans="23:62" x14ac:dyDescent="0.3">
      <c r="W150" s="22"/>
      <c r="X150" s="559"/>
      <c r="Y150" s="211">
        <f t="shared" si="20"/>
        <v>43432</v>
      </c>
      <c r="Z150" s="12"/>
      <c r="AA150" s="12"/>
      <c r="AB150" s="66">
        <f t="shared" si="21"/>
        <v>0</v>
      </c>
      <c r="AC150" s="12"/>
      <c r="AD150" s="12"/>
      <c r="AE150" s="66">
        <f t="shared" si="22"/>
        <v>0</v>
      </c>
      <c r="AF150" s="12"/>
      <c r="AG150" s="12"/>
      <c r="AH150" s="66">
        <f t="shared" si="23"/>
        <v>0</v>
      </c>
      <c r="AI150" s="12"/>
      <c r="AJ150" s="12"/>
      <c r="AK150" s="66">
        <f t="shared" si="24"/>
        <v>0</v>
      </c>
      <c r="AL150" s="12"/>
      <c r="AM150" s="12"/>
      <c r="AN150" s="66">
        <f t="shared" si="25"/>
        <v>0</v>
      </c>
      <c r="AO150" s="12"/>
      <c r="AP150" s="12"/>
      <c r="AQ150" s="66">
        <f t="shared" si="26"/>
        <v>0</v>
      </c>
      <c r="AR150" s="12"/>
      <c r="AS150" s="12"/>
      <c r="AT150" s="66">
        <f t="shared" si="27"/>
        <v>0</v>
      </c>
      <c r="AU150" s="12"/>
      <c r="AV150" s="12"/>
      <c r="AW150" s="66">
        <f t="shared" si="28"/>
        <v>0</v>
      </c>
      <c r="AX150" s="12"/>
      <c r="AY150" s="12"/>
      <c r="AZ150" s="66">
        <f t="shared" si="29"/>
        <v>0</v>
      </c>
      <c r="BA150" s="12"/>
      <c r="BB150" s="12"/>
      <c r="BC150" s="66">
        <f t="shared" si="30"/>
        <v>0</v>
      </c>
      <c r="BD150" s="12"/>
      <c r="BE150" s="12"/>
      <c r="BF150" s="66">
        <f t="shared" si="31"/>
        <v>0</v>
      </c>
      <c r="BG150" s="12"/>
      <c r="BH150" s="12"/>
      <c r="BI150" s="66">
        <f t="shared" si="32"/>
        <v>0</v>
      </c>
      <c r="BJ150" s="23"/>
    </row>
    <row r="151" spans="23:62" x14ac:dyDescent="0.3">
      <c r="W151" s="22"/>
      <c r="X151" s="559"/>
      <c r="Y151" s="211">
        <f t="shared" si="20"/>
        <v>43463</v>
      </c>
      <c r="Z151" s="12"/>
      <c r="AA151" s="12"/>
      <c r="AB151" s="66">
        <f t="shared" si="21"/>
        <v>0</v>
      </c>
      <c r="AC151" s="12"/>
      <c r="AD151" s="12"/>
      <c r="AE151" s="66">
        <f t="shared" si="22"/>
        <v>0</v>
      </c>
      <c r="AF151" s="12"/>
      <c r="AG151" s="12"/>
      <c r="AH151" s="66">
        <f t="shared" si="23"/>
        <v>0</v>
      </c>
      <c r="AI151" s="12"/>
      <c r="AJ151" s="12"/>
      <c r="AK151" s="66">
        <f t="shared" si="24"/>
        <v>0</v>
      </c>
      <c r="AL151" s="12"/>
      <c r="AM151" s="12"/>
      <c r="AN151" s="66">
        <f t="shared" si="25"/>
        <v>0</v>
      </c>
      <c r="AO151" s="12"/>
      <c r="AP151" s="12"/>
      <c r="AQ151" s="66">
        <f t="shared" si="26"/>
        <v>0</v>
      </c>
      <c r="AR151" s="12"/>
      <c r="AS151" s="12"/>
      <c r="AT151" s="66">
        <f t="shared" si="27"/>
        <v>0</v>
      </c>
      <c r="AU151" s="12"/>
      <c r="AV151" s="12"/>
      <c r="AW151" s="66">
        <f t="shared" si="28"/>
        <v>0</v>
      </c>
      <c r="AX151" s="12"/>
      <c r="AY151" s="12"/>
      <c r="AZ151" s="66">
        <f t="shared" si="29"/>
        <v>0</v>
      </c>
      <c r="BA151" s="12"/>
      <c r="BB151" s="12"/>
      <c r="BC151" s="66">
        <f t="shared" si="30"/>
        <v>0</v>
      </c>
      <c r="BD151" s="12"/>
      <c r="BE151" s="12"/>
      <c r="BF151" s="66">
        <f t="shared" si="31"/>
        <v>0</v>
      </c>
      <c r="BG151" s="12"/>
      <c r="BH151" s="12"/>
      <c r="BI151" s="66">
        <f t="shared" si="32"/>
        <v>0</v>
      </c>
      <c r="BJ151" s="23"/>
    </row>
    <row r="152" spans="23:62" x14ac:dyDescent="0.3">
      <c r="W152" s="22"/>
      <c r="X152" s="559"/>
      <c r="Y152" s="211">
        <f t="shared" si="20"/>
        <v>43494</v>
      </c>
      <c r="Z152" s="12"/>
      <c r="AA152" s="12"/>
      <c r="AB152" s="66">
        <f t="shared" si="21"/>
        <v>0</v>
      </c>
      <c r="AC152" s="12"/>
      <c r="AD152" s="12"/>
      <c r="AE152" s="66">
        <f t="shared" si="22"/>
        <v>0</v>
      </c>
      <c r="AF152" s="12"/>
      <c r="AG152" s="12"/>
      <c r="AH152" s="66">
        <f t="shared" si="23"/>
        <v>0</v>
      </c>
      <c r="AI152" s="12"/>
      <c r="AJ152" s="12"/>
      <c r="AK152" s="66">
        <f t="shared" si="24"/>
        <v>0</v>
      </c>
      <c r="AL152" s="12"/>
      <c r="AM152" s="12"/>
      <c r="AN152" s="66">
        <f t="shared" si="25"/>
        <v>0</v>
      </c>
      <c r="AO152" s="12"/>
      <c r="AP152" s="12"/>
      <c r="AQ152" s="66">
        <f t="shared" si="26"/>
        <v>0</v>
      </c>
      <c r="AR152" s="12"/>
      <c r="AS152" s="12"/>
      <c r="AT152" s="66">
        <f t="shared" si="27"/>
        <v>0</v>
      </c>
      <c r="AU152" s="12"/>
      <c r="AV152" s="12"/>
      <c r="AW152" s="66">
        <f t="shared" si="28"/>
        <v>0</v>
      </c>
      <c r="AX152" s="12"/>
      <c r="AY152" s="12"/>
      <c r="AZ152" s="66">
        <f t="shared" si="29"/>
        <v>0</v>
      </c>
      <c r="BA152" s="12"/>
      <c r="BB152" s="12"/>
      <c r="BC152" s="66">
        <f t="shared" si="30"/>
        <v>0</v>
      </c>
      <c r="BD152" s="12"/>
      <c r="BE152" s="12"/>
      <c r="BF152" s="66">
        <f t="shared" si="31"/>
        <v>0</v>
      </c>
      <c r="BG152" s="12"/>
      <c r="BH152" s="12"/>
      <c r="BI152" s="66">
        <f t="shared" si="32"/>
        <v>0</v>
      </c>
      <c r="BJ152" s="23"/>
    </row>
    <row r="153" spans="23:62" x14ac:dyDescent="0.3">
      <c r="W153" s="22"/>
      <c r="X153" s="559"/>
      <c r="Y153" s="211">
        <f t="shared" si="20"/>
        <v>43525</v>
      </c>
      <c r="Z153" s="12"/>
      <c r="AA153" s="12"/>
      <c r="AB153" s="66">
        <f t="shared" si="21"/>
        <v>0</v>
      </c>
      <c r="AC153" s="12"/>
      <c r="AD153" s="12"/>
      <c r="AE153" s="66">
        <f t="shared" si="22"/>
        <v>0</v>
      </c>
      <c r="AF153" s="12"/>
      <c r="AG153" s="12"/>
      <c r="AH153" s="66">
        <f t="shared" si="23"/>
        <v>0</v>
      </c>
      <c r="AI153" s="12"/>
      <c r="AJ153" s="12"/>
      <c r="AK153" s="66">
        <f t="shared" si="24"/>
        <v>0</v>
      </c>
      <c r="AL153" s="12"/>
      <c r="AM153" s="12"/>
      <c r="AN153" s="66">
        <f t="shared" si="25"/>
        <v>0</v>
      </c>
      <c r="AO153" s="12"/>
      <c r="AP153" s="12"/>
      <c r="AQ153" s="66">
        <f t="shared" si="26"/>
        <v>0</v>
      </c>
      <c r="AR153" s="12"/>
      <c r="AS153" s="12"/>
      <c r="AT153" s="66">
        <f t="shared" si="27"/>
        <v>0</v>
      </c>
      <c r="AU153" s="12"/>
      <c r="AV153" s="12"/>
      <c r="AW153" s="66">
        <f t="shared" si="28"/>
        <v>0</v>
      </c>
      <c r="AX153" s="12"/>
      <c r="AY153" s="12"/>
      <c r="AZ153" s="66">
        <f t="shared" si="29"/>
        <v>0</v>
      </c>
      <c r="BA153" s="12"/>
      <c r="BB153" s="12"/>
      <c r="BC153" s="66">
        <f t="shared" si="30"/>
        <v>0</v>
      </c>
      <c r="BD153" s="12"/>
      <c r="BE153" s="12"/>
      <c r="BF153" s="66">
        <f t="shared" si="31"/>
        <v>0</v>
      </c>
      <c r="BG153" s="12"/>
      <c r="BH153" s="12"/>
      <c r="BI153" s="66">
        <f t="shared" si="32"/>
        <v>0</v>
      </c>
      <c r="BJ153" s="23"/>
    </row>
    <row r="154" spans="23:62" x14ac:dyDescent="0.3">
      <c r="W154" s="22"/>
      <c r="X154" s="559"/>
      <c r="Y154" s="211">
        <f t="shared" si="20"/>
        <v>43556</v>
      </c>
      <c r="Z154" s="12"/>
      <c r="AA154" s="12"/>
      <c r="AB154" s="66">
        <f t="shared" si="21"/>
        <v>0</v>
      </c>
      <c r="AC154" s="12"/>
      <c r="AD154" s="12"/>
      <c r="AE154" s="66">
        <f t="shared" si="22"/>
        <v>0</v>
      </c>
      <c r="AF154" s="12"/>
      <c r="AG154" s="12"/>
      <c r="AH154" s="66">
        <f t="shared" si="23"/>
        <v>0</v>
      </c>
      <c r="AI154" s="12"/>
      <c r="AJ154" s="12"/>
      <c r="AK154" s="66">
        <f t="shared" si="24"/>
        <v>0</v>
      </c>
      <c r="AL154" s="12"/>
      <c r="AM154" s="12"/>
      <c r="AN154" s="66">
        <f t="shared" si="25"/>
        <v>0</v>
      </c>
      <c r="AO154" s="12"/>
      <c r="AP154" s="12"/>
      <c r="AQ154" s="66">
        <f t="shared" si="26"/>
        <v>0</v>
      </c>
      <c r="AR154" s="12"/>
      <c r="AS154" s="12"/>
      <c r="AT154" s="66">
        <f t="shared" si="27"/>
        <v>0</v>
      </c>
      <c r="AU154" s="12"/>
      <c r="AV154" s="12"/>
      <c r="AW154" s="66">
        <f t="shared" si="28"/>
        <v>0</v>
      </c>
      <c r="AX154" s="12"/>
      <c r="AY154" s="12"/>
      <c r="AZ154" s="66">
        <f t="shared" si="29"/>
        <v>0</v>
      </c>
      <c r="BA154" s="12"/>
      <c r="BB154" s="12"/>
      <c r="BC154" s="66">
        <f t="shared" si="30"/>
        <v>0</v>
      </c>
      <c r="BD154" s="12"/>
      <c r="BE154" s="12"/>
      <c r="BF154" s="66">
        <f t="shared" si="31"/>
        <v>0</v>
      </c>
      <c r="BG154" s="12"/>
      <c r="BH154" s="12"/>
      <c r="BI154" s="66">
        <f t="shared" si="32"/>
        <v>0</v>
      </c>
      <c r="BJ154" s="23"/>
    </row>
    <row r="155" spans="23:62" x14ac:dyDescent="0.3">
      <c r="W155" s="22"/>
      <c r="X155" s="559"/>
      <c r="Y155" s="211">
        <f t="shared" si="20"/>
        <v>43587</v>
      </c>
      <c r="Z155" s="12"/>
      <c r="AA155" s="12"/>
      <c r="AB155" s="66">
        <f t="shared" si="21"/>
        <v>0</v>
      </c>
      <c r="AC155" s="12"/>
      <c r="AD155" s="12"/>
      <c r="AE155" s="66">
        <f t="shared" si="22"/>
        <v>0</v>
      </c>
      <c r="AF155" s="12"/>
      <c r="AG155" s="12"/>
      <c r="AH155" s="66">
        <f t="shared" si="23"/>
        <v>0</v>
      </c>
      <c r="AI155" s="12"/>
      <c r="AJ155" s="12"/>
      <c r="AK155" s="66">
        <f t="shared" si="24"/>
        <v>0</v>
      </c>
      <c r="AL155" s="12"/>
      <c r="AM155" s="12"/>
      <c r="AN155" s="66">
        <f t="shared" si="25"/>
        <v>0</v>
      </c>
      <c r="AO155" s="12"/>
      <c r="AP155" s="12"/>
      <c r="AQ155" s="66">
        <f t="shared" si="26"/>
        <v>0</v>
      </c>
      <c r="AR155" s="12"/>
      <c r="AS155" s="12"/>
      <c r="AT155" s="66">
        <f t="shared" si="27"/>
        <v>0</v>
      </c>
      <c r="AU155" s="12"/>
      <c r="AV155" s="12"/>
      <c r="AW155" s="66">
        <f t="shared" si="28"/>
        <v>0</v>
      </c>
      <c r="AX155" s="12"/>
      <c r="AY155" s="12"/>
      <c r="AZ155" s="66">
        <f t="shared" si="29"/>
        <v>0</v>
      </c>
      <c r="BA155" s="12"/>
      <c r="BB155" s="12"/>
      <c r="BC155" s="66">
        <f t="shared" si="30"/>
        <v>0</v>
      </c>
      <c r="BD155" s="12"/>
      <c r="BE155" s="12"/>
      <c r="BF155" s="66">
        <f t="shared" si="31"/>
        <v>0</v>
      </c>
      <c r="BG155" s="12"/>
      <c r="BH155" s="12"/>
      <c r="BI155" s="66">
        <f t="shared" si="32"/>
        <v>0</v>
      </c>
      <c r="BJ155" s="23"/>
    </row>
    <row r="156" spans="23:62" x14ac:dyDescent="0.3">
      <c r="W156" s="22"/>
      <c r="X156" s="559"/>
      <c r="Y156" s="211">
        <f t="shared" si="20"/>
        <v>43618</v>
      </c>
      <c r="Z156" s="12"/>
      <c r="AA156" s="12"/>
      <c r="AB156" s="66">
        <f t="shared" si="21"/>
        <v>0</v>
      </c>
      <c r="AC156" s="12"/>
      <c r="AD156" s="12"/>
      <c r="AE156" s="66">
        <f t="shared" si="22"/>
        <v>0</v>
      </c>
      <c r="AF156" s="12"/>
      <c r="AG156" s="12"/>
      <c r="AH156" s="66">
        <f t="shared" si="23"/>
        <v>0</v>
      </c>
      <c r="AI156" s="12"/>
      <c r="AJ156" s="12"/>
      <c r="AK156" s="66">
        <f t="shared" si="24"/>
        <v>0</v>
      </c>
      <c r="AL156" s="12"/>
      <c r="AM156" s="12"/>
      <c r="AN156" s="66">
        <f t="shared" si="25"/>
        <v>0</v>
      </c>
      <c r="AO156" s="12"/>
      <c r="AP156" s="12"/>
      <c r="AQ156" s="66">
        <f t="shared" si="26"/>
        <v>0</v>
      </c>
      <c r="AR156" s="12"/>
      <c r="AS156" s="12"/>
      <c r="AT156" s="66">
        <f t="shared" si="27"/>
        <v>0</v>
      </c>
      <c r="AU156" s="12"/>
      <c r="AV156" s="12"/>
      <c r="AW156" s="66">
        <f t="shared" si="28"/>
        <v>0</v>
      </c>
      <c r="AX156" s="12"/>
      <c r="AY156" s="12"/>
      <c r="AZ156" s="66">
        <f t="shared" si="29"/>
        <v>0</v>
      </c>
      <c r="BA156" s="12"/>
      <c r="BB156" s="12"/>
      <c r="BC156" s="66">
        <f t="shared" si="30"/>
        <v>0</v>
      </c>
      <c r="BD156" s="12"/>
      <c r="BE156" s="12"/>
      <c r="BF156" s="66">
        <f t="shared" si="31"/>
        <v>0</v>
      </c>
      <c r="BG156" s="12"/>
      <c r="BH156" s="12"/>
      <c r="BI156" s="66">
        <f t="shared" si="32"/>
        <v>0</v>
      </c>
      <c r="BJ156" s="23"/>
    </row>
    <row r="157" spans="23:62" x14ac:dyDescent="0.3">
      <c r="W157" s="22"/>
      <c r="X157" s="559"/>
      <c r="Y157" s="211">
        <f t="shared" si="20"/>
        <v>43649</v>
      </c>
      <c r="Z157" s="12"/>
      <c r="AA157" s="12"/>
      <c r="AB157" s="66">
        <f t="shared" si="21"/>
        <v>0</v>
      </c>
      <c r="AC157" s="12"/>
      <c r="AD157" s="12"/>
      <c r="AE157" s="66">
        <f t="shared" si="22"/>
        <v>0</v>
      </c>
      <c r="AF157" s="12"/>
      <c r="AG157" s="12"/>
      <c r="AH157" s="66">
        <f t="shared" si="23"/>
        <v>0</v>
      </c>
      <c r="AI157" s="12"/>
      <c r="AJ157" s="12"/>
      <c r="AK157" s="66">
        <f t="shared" si="24"/>
        <v>0</v>
      </c>
      <c r="AL157" s="12"/>
      <c r="AM157" s="12"/>
      <c r="AN157" s="66">
        <f t="shared" si="25"/>
        <v>0</v>
      </c>
      <c r="AO157" s="12"/>
      <c r="AP157" s="12"/>
      <c r="AQ157" s="66">
        <f t="shared" si="26"/>
        <v>0</v>
      </c>
      <c r="AR157" s="12"/>
      <c r="AS157" s="12"/>
      <c r="AT157" s="66">
        <f t="shared" si="27"/>
        <v>0</v>
      </c>
      <c r="AU157" s="12"/>
      <c r="AV157" s="12"/>
      <c r="AW157" s="66">
        <f t="shared" si="28"/>
        <v>0</v>
      </c>
      <c r="AX157" s="12"/>
      <c r="AY157" s="12"/>
      <c r="AZ157" s="66">
        <f t="shared" si="29"/>
        <v>0</v>
      </c>
      <c r="BA157" s="12"/>
      <c r="BB157" s="12"/>
      <c r="BC157" s="66">
        <f t="shared" si="30"/>
        <v>0</v>
      </c>
      <c r="BD157" s="12"/>
      <c r="BE157" s="12"/>
      <c r="BF157" s="66">
        <f t="shared" si="31"/>
        <v>0</v>
      </c>
      <c r="BG157" s="12"/>
      <c r="BH157" s="12"/>
      <c r="BI157" s="66">
        <f t="shared" si="32"/>
        <v>0</v>
      </c>
      <c r="BJ157" s="23"/>
    </row>
    <row r="158" spans="23:62" x14ac:dyDescent="0.3">
      <c r="W158" s="22"/>
      <c r="X158" s="559"/>
      <c r="Y158" s="211">
        <f t="shared" si="20"/>
        <v>43680</v>
      </c>
      <c r="Z158" s="12"/>
      <c r="AA158" s="12"/>
      <c r="AB158" s="66">
        <f t="shared" si="21"/>
        <v>0</v>
      </c>
      <c r="AC158" s="12"/>
      <c r="AD158" s="12"/>
      <c r="AE158" s="66">
        <f t="shared" si="22"/>
        <v>0</v>
      </c>
      <c r="AF158" s="12"/>
      <c r="AG158" s="12"/>
      <c r="AH158" s="66">
        <f t="shared" si="23"/>
        <v>0</v>
      </c>
      <c r="AI158" s="12"/>
      <c r="AJ158" s="12"/>
      <c r="AK158" s="66">
        <f t="shared" si="24"/>
        <v>0</v>
      </c>
      <c r="AL158" s="12"/>
      <c r="AM158" s="12"/>
      <c r="AN158" s="66">
        <f t="shared" si="25"/>
        <v>0</v>
      </c>
      <c r="AO158" s="12"/>
      <c r="AP158" s="12"/>
      <c r="AQ158" s="66">
        <f t="shared" si="26"/>
        <v>0</v>
      </c>
      <c r="AR158" s="12"/>
      <c r="AS158" s="12"/>
      <c r="AT158" s="66">
        <f t="shared" si="27"/>
        <v>0</v>
      </c>
      <c r="AU158" s="12"/>
      <c r="AV158" s="12"/>
      <c r="AW158" s="66">
        <f t="shared" si="28"/>
        <v>0</v>
      </c>
      <c r="AX158" s="12"/>
      <c r="AY158" s="12"/>
      <c r="AZ158" s="66">
        <f t="shared" si="29"/>
        <v>0</v>
      </c>
      <c r="BA158" s="12"/>
      <c r="BB158" s="12"/>
      <c r="BC158" s="66">
        <f t="shared" si="30"/>
        <v>0</v>
      </c>
      <c r="BD158" s="12"/>
      <c r="BE158" s="12"/>
      <c r="BF158" s="66">
        <f t="shared" si="31"/>
        <v>0</v>
      </c>
      <c r="BG158" s="12"/>
      <c r="BH158" s="12"/>
      <c r="BI158" s="66">
        <f t="shared" si="32"/>
        <v>0</v>
      </c>
      <c r="BJ158" s="23"/>
    </row>
    <row r="159" spans="23:62" x14ac:dyDescent="0.3">
      <c r="W159" s="22"/>
      <c r="X159" s="559"/>
      <c r="Y159" s="211">
        <f t="shared" si="20"/>
        <v>43711</v>
      </c>
      <c r="Z159" s="12"/>
      <c r="AA159" s="12"/>
      <c r="AB159" s="66">
        <f t="shared" si="21"/>
        <v>0</v>
      </c>
      <c r="AC159" s="12"/>
      <c r="AD159" s="12"/>
      <c r="AE159" s="66">
        <f t="shared" si="22"/>
        <v>0</v>
      </c>
      <c r="AF159" s="12"/>
      <c r="AG159" s="12"/>
      <c r="AH159" s="66">
        <f t="shared" si="23"/>
        <v>0</v>
      </c>
      <c r="AI159" s="12"/>
      <c r="AJ159" s="12"/>
      <c r="AK159" s="66">
        <f t="shared" si="24"/>
        <v>0</v>
      </c>
      <c r="AL159" s="12"/>
      <c r="AM159" s="12"/>
      <c r="AN159" s="66">
        <f t="shared" si="25"/>
        <v>0</v>
      </c>
      <c r="AO159" s="12"/>
      <c r="AP159" s="12"/>
      <c r="AQ159" s="66">
        <f t="shared" si="26"/>
        <v>0</v>
      </c>
      <c r="AR159" s="12"/>
      <c r="AS159" s="12"/>
      <c r="AT159" s="66">
        <f t="shared" si="27"/>
        <v>0</v>
      </c>
      <c r="AU159" s="12"/>
      <c r="AV159" s="12"/>
      <c r="AW159" s="66">
        <f t="shared" si="28"/>
        <v>0</v>
      </c>
      <c r="AX159" s="12"/>
      <c r="AY159" s="12"/>
      <c r="AZ159" s="66">
        <f t="shared" si="29"/>
        <v>0</v>
      </c>
      <c r="BA159" s="12"/>
      <c r="BB159" s="12"/>
      <c r="BC159" s="66">
        <f t="shared" si="30"/>
        <v>0</v>
      </c>
      <c r="BD159" s="12"/>
      <c r="BE159" s="12"/>
      <c r="BF159" s="66">
        <f t="shared" si="31"/>
        <v>0</v>
      </c>
      <c r="BG159" s="12"/>
      <c r="BH159" s="12"/>
      <c r="BI159" s="66">
        <f t="shared" si="32"/>
        <v>0</v>
      </c>
      <c r="BJ159" s="23"/>
    </row>
    <row r="160" spans="23:62" x14ac:dyDescent="0.3">
      <c r="W160" s="22"/>
      <c r="X160" s="559"/>
      <c r="Y160" s="211">
        <f t="shared" si="20"/>
        <v>43742</v>
      </c>
      <c r="Z160" s="12"/>
      <c r="AA160" s="12"/>
      <c r="AB160" s="66">
        <f t="shared" si="21"/>
        <v>0</v>
      </c>
      <c r="AC160" s="12"/>
      <c r="AD160" s="12"/>
      <c r="AE160" s="66">
        <f t="shared" si="22"/>
        <v>0</v>
      </c>
      <c r="AF160" s="12"/>
      <c r="AG160" s="12"/>
      <c r="AH160" s="66">
        <f t="shared" si="23"/>
        <v>0</v>
      </c>
      <c r="AI160" s="12"/>
      <c r="AJ160" s="12"/>
      <c r="AK160" s="66">
        <f t="shared" si="24"/>
        <v>0</v>
      </c>
      <c r="AL160" s="12"/>
      <c r="AM160" s="12"/>
      <c r="AN160" s="66">
        <f t="shared" si="25"/>
        <v>0</v>
      </c>
      <c r="AO160" s="12"/>
      <c r="AP160" s="12"/>
      <c r="AQ160" s="66">
        <f t="shared" si="26"/>
        <v>0</v>
      </c>
      <c r="AR160" s="12"/>
      <c r="AS160" s="12"/>
      <c r="AT160" s="66">
        <f t="shared" si="27"/>
        <v>0</v>
      </c>
      <c r="AU160" s="12"/>
      <c r="AV160" s="12"/>
      <c r="AW160" s="66">
        <f t="shared" si="28"/>
        <v>0</v>
      </c>
      <c r="AX160" s="12"/>
      <c r="AY160" s="12"/>
      <c r="AZ160" s="66">
        <f t="shared" si="29"/>
        <v>0</v>
      </c>
      <c r="BA160" s="12"/>
      <c r="BB160" s="12"/>
      <c r="BC160" s="66">
        <f t="shared" si="30"/>
        <v>0</v>
      </c>
      <c r="BD160" s="12"/>
      <c r="BE160" s="12"/>
      <c r="BF160" s="66">
        <f t="shared" si="31"/>
        <v>0</v>
      </c>
      <c r="BG160" s="12"/>
      <c r="BH160" s="12"/>
      <c r="BI160" s="66">
        <f t="shared" si="32"/>
        <v>0</v>
      </c>
      <c r="BJ160" s="23"/>
    </row>
    <row r="161" spans="23:62" x14ac:dyDescent="0.3">
      <c r="W161" s="22"/>
      <c r="X161" s="20"/>
      <c r="Y161" s="74" t="s">
        <v>85</v>
      </c>
      <c r="Z161" s="75">
        <f t="shared" ref="Z161:BI161" si="33">SUM(Z102:Z160)</f>
        <v>0</v>
      </c>
      <c r="AA161" s="75">
        <f t="shared" si="33"/>
        <v>0</v>
      </c>
      <c r="AB161" s="88">
        <f t="shared" si="33"/>
        <v>0</v>
      </c>
      <c r="AC161" s="75">
        <f t="shared" si="33"/>
        <v>0</v>
      </c>
      <c r="AD161" s="75">
        <f t="shared" si="33"/>
        <v>0</v>
      </c>
      <c r="AE161" s="88">
        <f t="shared" si="33"/>
        <v>0</v>
      </c>
      <c r="AF161" s="75">
        <f t="shared" si="33"/>
        <v>0</v>
      </c>
      <c r="AG161" s="75">
        <f t="shared" si="33"/>
        <v>0</v>
      </c>
      <c r="AH161" s="88">
        <f t="shared" si="33"/>
        <v>0</v>
      </c>
      <c r="AI161" s="75">
        <f t="shared" si="33"/>
        <v>0</v>
      </c>
      <c r="AJ161" s="75">
        <f t="shared" si="33"/>
        <v>0</v>
      </c>
      <c r="AK161" s="88">
        <f t="shared" si="33"/>
        <v>0</v>
      </c>
      <c r="AL161" s="75">
        <f t="shared" si="33"/>
        <v>0</v>
      </c>
      <c r="AM161" s="75">
        <f t="shared" si="33"/>
        <v>0</v>
      </c>
      <c r="AN161" s="88">
        <f t="shared" si="33"/>
        <v>0</v>
      </c>
      <c r="AO161" s="75">
        <f t="shared" si="33"/>
        <v>0</v>
      </c>
      <c r="AP161" s="75">
        <f t="shared" si="33"/>
        <v>0</v>
      </c>
      <c r="AQ161" s="88">
        <f t="shared" si="33"/>
        <v>0</v>
      </c>
      <c r="AR161" s="75">
        <f t="shared" si="33"/>
        <v>0</v>
      </c>
      <c r="AS161" s="75">
        <f t="shared" si="33"/>
        <v>0</v>
      </c>
      <c r="AT161" s="88">
        <f t="shared" si="33"/>
        <v>0</v>
      </c>
      <c r="AU161" s="75">
        <f t="shared" si="33"/>
        <v>0</v>
      </c>
      <c r="AV161" s="75">
        <f t="shared" si="33"/>
        <v>0</v>
      </c>
      <c r="AW161" s="88">
        <f t="shared" si="33"/>
        <v>0</v>
      </c>
      <c r="AX161" s="75">
        <f t="shared" si="33"/>
        <v>0</v>
      </c>
      <c r="AY161" s="75">
        <f t="shared" si="33"/>
        <v>0</v>
      </c>
      <c r="AZ161" s="88">
        <f t="shared" si="33"/>
        <v>0</v>
      </c>
      <c r="BA161" s="75">
        <f t="shared" si="33"/>
        <v>0</v>
      </c>
      <c r="BB161" s="75">
        <f t="shared" si="33"/>
        <v>0</v>
      </c>
      <c r="BC161" s="88">
        <f t="shared" si="33"/>
        <v>0</v>
      </c>
      <c r="BD161" s="75">
        <f t="shared" si="33"/>
        <v>0</v>
      </c>
      <c r="BE161" s="75">
        <f t="shared" si="33"/>
        <v>0</v>
      </c>
      <c r="BF161" s="88">
        <f t="shared" si="33"/>
        <v>0</v>
      </c>
      <c r="BG161" s="75">
        <f t="shared" si="33"/>
        <v>0</v>
      </c>
      <c r="BH161" s="75">
        <f t="shared" si="33"/>
        <v>0</v>
      </c>
      <c r="BI161" s="88">
        <f t="shared" si="33"/>
        <v>0</v>
      </c>
      <c r="BJ161" s="23"/>
    </row>
    <row r="162" spans="23:62" x14ac:dyDescent="0.3">
      <c r="W162" s="22"/>
      <c r="X162" s="20"/>
      <c r="Y162" s="74"/>
      <c r="Z162" s="183"/>
      <c r="AA162" s="183"/>
      <c r="AB162" s="184"/>
      <c r="AC162" s="183"/>
      <c r="AD162" s="183"/>
      <c r="AE162" s="184"/>
      <c r="AF162" s="183"/>
      <c r="AG162" s="183"/>
      <c r="AH162" s="184"/>
      <c r="AI162" s="183"/>
      <c r="AJ162" s="183"/>
      <c r="AK162" s="184"/>
      <c r="AL162" s="183"/>
      <c r="AM162" s="183"/>
      <c r="AN162" s="184"/>
      <c r="AO162" s="183"/>
      <c r="AP162" s="183"/>
      <c r="AQ162" s="184"/>
      <c r="AR162" s="183"/>
      <c r="AS162" s="183"/>
      <c r="AT162" s="184"/>
      <c r="AU162" s="183"/>
      <c r="AV162" s="183"/>
      <c r="AW162" s="184"/>
      <c r="AX162" s="183"/>
      <c r="AY162" s="183"/>
      <c r="AZ162" s="184"/>
      <c r="BA162" s="183"/>
      <c r="BB162" s="183"/>
      <c r="BC162" s="184"/>
      <c r="BD162" s="183"/>
      <c r="BE162" s="183"/>
      <c r="BF162" s="184"/>
      <c r="BG162" s="183"/>
      <c r="BH162" s="183"/>
      <c r="BI162" s="184"/>
      <c r="BJ162" s="23"/>
    </row>
    <row r="163" spans="23:62" x14ac:dyDescent="0.3">
      <c r="W163" s="22"/>
      <c r="X163" s="20"/>
      <c r="Y163" s="20"/>
      <c r="Z163" s="91"/>
      <c r="AA163" s="20" t="s">
        <v>199</v>
      </c>
      <c r="AB163" s="77"/>
      <c r="AC163" s="20"/>
      <c r="AD163" s="20"/>
      <c r="AE163" s="174"/>
      <c r="AF163" s="20"/>
      <c r="AG163" s="20"/>
      <c r="AH163" s="174"/>
      <c r="AI163" s="20"/>
      <c r="AJ163" s="20"/>
      <c r="AK163" s="174"/>
      <c r="AL163" s="20"/>
      <c r="AM163" s="20"/>
      <c r="AN163" s="174"/>
      <c r="AO163" s="20"/>
      <c r="AP163" s="20"/>
      <c r="AQ163" s="174"/>
      <c r="AR163" s="20"/>
      <c r="AS163" s="20"/>
      <c r="AT163" s="174"/>
      <c r="AU163" s="20"/>
      <c r="AV163" s="20"/>
      <c r="AW163" s="174"/>
      <c r="AX163" s="20"/>
      <c r="AY163" s="20"/>
      <c r="AZ163" s="174"/>
      <c r="BA163" s="20"/>
      <c r="BB163" s="20"/>
      <c r="BC163" s="174"/>
      <c r="BD163" s="20"/>
      <c r="BE163" s="20"/>
      <c r="BF163" s="174"/>
      <c r="BG163" s="20"/>
      <c r="BH163" s="20"/>
      <c r="BI163" s="174"/>
      <c r="BJ163" s="23"/>
    </row>
    <row r="164" spans="23:62" x14ac:dyDescent="0.3">
      <c r="W164" s="22"/>
      <c r="X164" s="20"/>
      <c r="Y164" s="20"/>
      <c r="Z164" s="297"/>
      <c r="AA164" s="20" t="s">
        <v>200</v>
      </c>
      <c r="AB164" s="77"/>
      <c r="AC164" s="20"/>
      <c r="AD164" s="20"/>
      <c r="AE164" s="174"/>
      <c r="AF164" s="20"/>
      <c r="AG164" s="20"/>
      <c r="AH164" s="174"/>
      <c r="AI164" s="20"/>
      <c r="AJ164" s="20"/>
      <c r="AK164" s="174"/>
      <c r="AL164" s="20"/>
      <c r="AM164" s="20"/>
      <c r="AN164" s="174"/>
      <c r="AO164" s="20"/>
      <c r="AP164" s="20"/>
      <c r="AQ164" s="174"/>
      <c r="AR164" s="20"/>
      <c r="AS164" s="20"/>
      <c r="AT164" s="174"/>
      <c r="AU164" s="20"/>
      <c r="AV164" s="20"/>
      <c r="AW164" s="174"/>
      <c r="AX164" s="20"/>
      <c r="AY164" s="20"/>
      <c r="AZ164" s="174"/>
      <c r="BA164" s="20"/>
      <c r="BB164" s="20"/>
      <c r="BC164" s="174"/>
      <c r="BD164" s="20"/>
      <c r="BE164" s="20"/>
      <c r="BF164" s="174"/>
      <c r="BG164" s="20"/>
      <c r="BH164" s="20"/>
      <c r="BI164" s="174"/>
      <c r="BJ164" s="23"/>
    </row>
    <row r="165" spans="23:62" x14ac:dyDescent="0.3">
      <c r="W165" s="22"/>
      <c r="X165" s="20"/>
      <c r="Y165" s="20"/>
      <c r="Z165" s="302"/>
      <c r="AA165" s="20" t="s">
        <v>289</v>
      </c>
      <c r="AB165" s="77"/>
      <c r="AC165" s="20"/>
      <c r="AD165" s="20"/>
      <c r="AE165" s="174"/>
      <c r="AF165" s="20"/>
      <c r="AG165" s="20"/>
      <c r="AH165" s="174"/>
      <c r="AI165" s="20"/>
      <c r="AJ165" s="20"/>
      <c r="AK165" s="174"/>
      <c r="AL165" s="20"/>
      <c r="AM165" s="20"/>
      <c r="AN165" s="174"/>
      <c r="AO165" s="20"/>
      <c r="AP165" s="20"/>
      <c r="AQ165" s="174"/>
      <c r="AR165" s="20"/>
      <c r="AS165" s="20"/>
      <c r="AT165" s="174"/>
      <c r="AU165" s="20"/>
      <c r="AV165" s="20"/>
      <c r="AW165" s="174"/>
      <c r="AX165" s="20"/>
      <c r="AY165" s="20"/>
      <c r="AZ165" s="174"/>
      <c r="BA165" s="20"/>
      <c r="BB165" s="20"/>
      <c r="BC165" s="174"/>
      <c r="BD165" s="20"/>
      <c r="BE165" s="20"/>
      <c r="BF165" s="174"/>
      <c r="BG165" s="20"/>
      <c r="BH165" s="20"/>
      <c r="BI165" s="174"/>
      <c r="BJ165" s="23"/>
    </row>
    <row r="166" spans="23:62" ht="15" thickBot="1" x14ac:dyDescent="0.35">
      <c r="W166" s="82"/>
      <c r="X166" s="27"/>
      <c r="Y166" s="27"/>
      <c r="Z166" s="298"/>
      <c r="AA166" s="27"/>
      <c r="AB166" s="172"/>
      <c r="AC166" s="27"/>
      <c r="AD166" s="27"/>
      <c r="AE166" s="187"/>
      <c r="AF166" s="27"/>
      <c r="AG166" s="27"/>
      <c r="AH166" s="187"/>
      <c r="AI166" s="27"/>
      <c r="AJ166" s="27"/>
      <c r="AK166" s="187"/>
      <c r="AL166" s="27"/>
      <c r="AM166" s="27"/>
      <c r="AN166" s="187"/>
      <c r="AO166" s="27"/>
      <c r="AP166" s="27"/>
      <c r="AQ166" s="187"/>
      <c r="AR166" s="27"/>
      <c r="AS166" s="27"/>
      <c r="AT166" s="187"/>
      <c r="AU166" s="27"/>
      <c r="AV166" s="27"/>
      <c r="AW166" s="187"/>
      <c r="AX166" s="27"/>
      <c r="AY166" s="27"/>
      <c r="AZ166" s="187"/>
      <c r="BA166" s="27"/>
      <c r="BB166" s="27"/>
      <c r="BC166" s="187"/>
      <c r="BD166" s="27"/>
      <c r="BE166" s="27"/>
      <c r="BF166" s="187"/>
      <c r="BG166" s="27"/>
      <c r="BH166" s="27"/>
      <c r="BI166" s="187"/>
      <c r="BJ166" s="28"/>
    </row>
    <row r="167" spans="23:62" x14ac:dyDescent="0.3">
      <c r="AB167" s="33"/>
      <c r="AE167" s="185"/>
      <c r="AH167" s="185"/>
      <c r="AK167" s="185"/>
      <c r="AN167" s="185"/>
      <c r="AQ167" s="185"/>
      <c r="AT167" s="185"/>
      <c r="AW167" s="185"/>
      <c r="AZ167" s="185"/>
      <c r="BC167" s="185"/>
      <c r="BF167" s="185"/>
      <c r="BI167" s="185"/>
    </row>
    <row r="168" spans="23:62" x14ac:dyDescent="0.3">
      <c r="Z168" s="85" t="s">
        <v>212</v>
      </c>
      <c r="AB168" s="33"/>
      <c r="AE168" s="185"/>
      <c r="AH168" s="185"/>
      <c r="AK168" s="185"/>
      <c r="AN168" s="185"/>
      <c r="AQ168" s="185"/>
      <c r="AT168" s="185"/>
      <c r="AW168" s="185"/>
      <c r="AZ168" s="185"/>
      <c r="BC168" s="185"/>
      <c r="BF168" s="185"/>
      <c r="BI168" s="185"/>
    </row>
    <row r="169" spans="23:62" x14ac:dyDescent="0.3">
      <c r="Y169" s="32"/>
      <c r="Z169" s="568" t="s">
        <v>112</v>
      </c>
      <c r="AA169" s="569"/>
      <c r="AB169" s="569"/>
      <c r="AC169" s="569"/>
      <c r="AD169" s="569"/>
      <c r="AE169" s="569"/>
      <c r="AF169" s="569"/>
      <c r="AG169" s="569"/>
      <c r="AH169" s="569"/>
      <c r="AI169" s="569"/>
      <c r="AJ169" s="569"/>
      <c r="AK169" s="570"/>
      <c r="AL169" s="570"/>
      <c r="AM169" s="570"/>
      <c r="AN169" s="570"/>
      <c r="AO169" s="545"/>
      <c r="AP169" s="545"/>
      <c r="AQ169" s="545"/>
      <c r="AR169" s="545"/>
      <c r="AS169" s="545"/>
      <c r="AT169" s="161"/>
      <c r="AW169" s="185"/>
      <c r="AZ169" s="185"/>
      <c r="BC169" s="185"/>
      <c r="BF169" s="185"/>
      <c r="BI169" s="185"/>
    </row>
    <row r="170" spans="23:62" ht="25.5" customHeight="1" x14ac:dyDescent="0.3">
      <c r="Y170" s="631" t="s">
        <v>235</v>
      </c>
      <c r="Z170" s="588" t="s">
        <v>249</v>
      </c>
      <c r="AA170" s="589"/>
      <c r="AB170" s="589"/>
      <c r="AC170" s="589"/>
      <c r="AD170" s="589"/>
      <c r="AE170" s="589"/>
      <c r="AF170" s="589"/>
      <c r="AG170" s="589"/>
      <c r="AH170" s="589"/>
      <c r="AI170" s="589"/>
      <c r="AJ170" s="589"/>
      <c r="AK170" s="649"/>
      <c r="AL170" s="649"/>
      <c r="AM170" s="649"/>
      <c r="AN170" s="649"/>
      <c r="AO170" s="649"/>
      <c r="AP170" s="649"/>
      <c r="AQ170" s="649"/>
      <c r="AR170" s="649"/>
      <c r="AS170" s="650"/>
      <c r="AT170" s="161"/>
      <c r="AW170" s="185"/>
      <c r="AZ170" s="185"/>
      <c r="BC170" s="185"/>
      <c r="BF170" s="185"/>
      <c r="BI170" s="185"/>
    </row>
    <row r="171" spans="23:62" x14ac:dyDescent="0.3">
      <c r="Y171" s="632"/>
      <c r="Z171" s="576" t="s">
        <v>271</v>
      </c>
      <c r="AA171" s="457"/>
      <c r="AB171" s="457"/>
      <c r="AC171" s="457"/>
      <c r="AD171" s="457"/>
      <c r="AE171" s="457"/>
      <c r="AF171" s="457"/>
      <c r="AG171" s="457"/>
      <c r="AH171" s="457"/>
      <c r="AI171" s="457"/>
      <c r="AJ171" s="457"/>
      <c r="AK171" s="577"/>
      <c r="AL171" s="577"/>
      <c r="AM171" s="577"/>
      <c r="AN171" s="577"/>
      <c r="AO171" s="577"/>
      <c r="AP171" s="577"/>
      <c r="AQ171" s="577"/>
      <c r="AR171" s="577"/>
      <c r="AS171" s="578"/>
      <c r="AT171" s="161"/>
      <c r="AW171" s="185"/>
      <c r="AZ171" s="185"/>
      <c r="BC171" s="185"/>
      <c r="BF171" s="185"/>
      <c r="BI171" s="185"/>
    </row>
    <row r="172" spans="23:62" x14ac:dyDescent="0.3">
      <c r="Y172" s="631" t="s">
        <v>236</v>
      </c>
      <c r="Z172" s="588" t="s">
        <v>291</v>
      </c>
      <c r="AA172" s="636"/>
      <c r="AB172" s="636"/>
      <c r="AC172" s="636"/>
      <c r="AD172" s="636"/>
      <c r="AE172" s="636"/>
      <c r="AF172" s="636"/>
      <c r="AG172" s="636"/>
      <c r="AH172" s="636"/>
      <c r="AI172" s="636"/>
      <c r="AJ172" s="636"/>
      <c r="AK172" s="636"/>
      <c r="AL172" s="636"/>
      <c r="AM172" s="636"/>
      <c r="AN172" s="636"/>
      <c r="AO172" s="636"/>
      <c r="AP172" s="636"/>
      <c r="AQ172" s="636"/>
      <c r="AR172" s="636"/>
      <c r="AS172" s="637"/>
      <c r="AT172" s="161"/>
      <c r="AW172" s="185"/>
      <c r="AZ172" s="185"/>
      <c r="BC172" s="185"/>
      <c r="BF172" s="185"/>
      <c r="BI172" s="185"/>
    </row>
    <row r="173" spans="23:62" x14ac:dyDescent="0.3">
      <c r="Y173" s="632"/>
      <c r="Z173" s="576" t="s">
        <v>272</v>
      </c>
      <c r="AA173" s="457"/>
      <c r="AB173" s="457"/>
      <c r="AC173" s="457"/>
      <c r="AD173" s="457"/>
      <c r="AE173" s="457"/>
      <c r="AF173" s="457"/>
      <c r="AG173" s="457"/>
      <c r="AH173" s="457"/>
      <c r="AI173" s="457"/>
      <c r="AJ173" s="457"/>
      <c r="AK173" s="577"/>
      <c r="AL173" s="577"/>
      <c r="AM173" s="577"/>
      <c r="AN173" s="577"/>
      <c r="AO173" s="577"/>
      <c r="AP173" s="577"/>
      <c r="AQ173" s="577"/>
      <c r="AR173" s="577"/>
      <c r="AS173" s="578"/>
      <c r="AT173" s="161"/>
      <c r="AW173" s="185"/>
      <c r="AZ173" s="185"/>
      <c r="BC173" s="185"/>
      <c r="BF173" s="185"/>
      <c r="BI173" s="185"/>
    </row>
    <row r="174" spans="23:62" x14ac:dyDescent="0.3">
      <c r="Y174" s="595" t="s">
        <v>231</v>
      </c>
      <c r="Z174" s="518" t="s">
        <v>240</v>
      </c>
      <c r="AA174" s="462"/>
      <c r="AB174" s="462"/>
      <c r="AC174" s="462"/>
      <c r="AD174" s="462"/>
      <c r="AE174" s="462"/>
      <c r="AF174" s="462"/>
      <c r="AG174" s="462"/>
      <c r="AH174" s="462"/>
      <c r="AI174" s="451"/>
      <c r="AJ174" s="451"/>
      <c r="AK174" s="451"/>
      <c r="AL174" s="451"/>
      <c r="AM174" s="451"/>
      <c r="AN174" s="451"/>
      <c r="AO174" s="591"/>
      <c r="AP174" s="591"/>
      <c r="AQ174" s="591"/>
      <c r="AR174" s="591"/>
      <c r="AS174" s="592"/>
      <c r="AT174" s="161"/>
      <c r="AW174" s="185"/>
      <c r="AZ174" s="185"/>
      <c r="BC174" s="185"/>
      <c r="BF174" s="185"/>
      <c r="BI174" s="185"/>
    </row>
    <row r="175" spans="23:62" x14ac:dyDescent="0.3">
      <c r="Y175" s="596"/>
      <c r="Z175" s="597"/>
      <c r="AA175" s="598"/>
      <c r="AB175" s="598"/>
      <c r="AC175" s="598"/>
      <c r="AD175" s="598"/>
      <c r="AE175" s="598"/>
      <c r="AF175" s="598"/>
      <c r="AG175" s="598"/>
      <c r="AH175" s="598"/>
      <c r="AI175" s="598"/>
      <c r="AJ175" s="598"/>
      <c r="AK175" s="598"/>
      <c r="AL175" s="598"/>
      <c r="AM175" s="598"/>
      <c r="AN175" s="598"/>
      <c r="AO175" s="577"/>
      <c r="AP175" s="577"/>
      <c r="AQ175" s="577"/>
      <c r="AR175" s="577"/>
      <c r="AS175" s="578"/>
      <c r="AT175" s="161"/>
      <c r="AW175" s="185"/>
      <c r="AZ175" s="185"/>
      <c r="BC175" s="185"/>
      <c r="BF175" s="185"/>
      <c r="BI175" s="185"/>
    </row>
    <row r="176" spans="23:62" x14ac:dyDescent="0.3">
      <c r="Y176" s="595" t="s">
        <v>232</v>
      </c>
      <c r="Z176" s="518" t="s">
        <v>181</v>
      </c>
      <c r="AA176" s="462"/>
      <c r="AB176" s="462"/>
      <c r="AC176" s="462"/>
      <c r="AD176" s="462"/>
      <c r="AE176" s="462"/>
      <c r="AF176" s="462"/>
      <c r="AG176" s="462"/>
      <c r="AH176" s="462"/>
      <c r="AI176" s="451"/>
      <c r="AJ176" s="451"/>
      <c r="AK176" s="451"/>
      <c r="AL176" s="451"/>
      <c r="AM176" s="451"/>
      <c r="AN176" s="451"/>
      <c r="AO176" s="591"/>
      <c r="AP176" s="591"/>
      <c r="AQ176" s="591"/>
      <c r="AR176" s="591"/>
      <c r="AS176" s="592"/>
      <c r="AT176" s="161"/>
      <c r="AW176" s="185"/>
      <c r="AZ176" s="185"/>
      <c r="BC176" s="185"/>
      <c r="BF176" s="185"/>
      <c r="BI176" s="185"/>
    </row>
    <row r="177" spans="23:61" x14ac:dyDescent="0.3">
      <c r="Y177" s="596"/>
      <c r="Z177" s="597"/>
      <c r="AA177" s="598"/>
      <c r="AB177" s="598"/>
      <c r="AC177" s="598"/>
      <c r="AD177" s="598"/>
      <c r="AE177" s="598"/>
      <c r="AF177" s="598"/>
      <c r="AG177" s="598"/>
      <c r="AH177" s="598"/>
      <c r="AI177" s="598"/>
      <c r="AJ177" s="598"/>
      <c r="AK177" s="598"/>
      <c r="AL177" s="598"/>
      <c r="AM177" s="598"/>
      <c r="AN177" s="598"/>
      <c r="AO177" s="577"/>
      <c r="AP177" s="577"/>
      <c r="AQ177" s="577"/>
      <c r="AR177" s="577"/>
      <c r="AS177" s="578"/>
      <c r="AT177" s="161"/>
      <c r="AW177" s="185"/>
      <c r="AZ177" s="185"/>
      <c r="BC177" s="185"/>
      <c r="BF177" s="185"/>
      <c r="BI177" s="185"/>
    </row>
    <row r="178" spans="23:61" x14ac:dyDescent="0.3">
      <c r="Z178" s="600" t="s">
        <v>162</v>
      </c>
      <c r="AA178" s="600"/>
      <c r="AB178" s="600"/>
      <c r="AC178" s="600"/>
      <c r="AD178" s="600"/>
      <c r="AE178" s="600"/>
      <c r="AF178" s="600"/>
      <c r="AG178" s="600"/>
      <c r="AH178" s="600"/>
      <c r="AI178" s="600"/>
      <c r="AJ178" s="600"/>
      <c r="AK178" s="600"/>
      <c r="AL178" s="600"/>
      <c r="AM178" s="600"/>
      <c r="AN178" s="600"/>
      <c r="AO178" s="600"/>
      <c r="AP178" s="600"/>
      <c r="AQ178" s="600"/>
      <c r="AR178" s="600"/>
      <c r="AT178" s="185"/>
      <c r="AW178" s="185"/>
      <c r="AZ178" s="185"/>
      <c r="BC178" s="185"/>
      <c r="BF178" s="185"/>
      <c r="BI178" s="185"/>
    </row>
    <row r="179" spans="23:61" x14ac:dyDescent="0.3">
      <c r="Z179" s="600" t="s">
        <v>163</v>
      </c>
      <c r="AA179" s="600"/>
      <c r="AB179" s="600"/>
      <c r="AC179" s="600"/>
      <c r="AD179" s="600"/>
      <c r="AE179" s="600"/>
      <c r="AF179" s="600"/>
      <c r="AG179" s="600"/>
      <c r="AH179" s="600"/>
      <c r="AI179" s="600"/>
      <c r="AJ179" s="600"/>
      <c r="AK179" s="600"/>
      <c r="AL179" s="600"/>
      <c r="AM179" s="600"/>
      <c r="AN179" s="600"/>
      <c r="AO179" s="600"/>
      <c r="AP179" s="600"/>
      <c r="AQ179" s="600"/>
      <c r="AR179" s="600"/>
      <c r="AT179" s="185"/>
      <c r="AW179" s="185"/>
      <c r="AZ179" s="185"/>
      <c r="BC179" s="185"/>
      <c r="BF179" s="185"/>
      <c r="BI179" s="185"/>
    </row>
    <row r="180" spans="23:61" x14ac:dyDescent="0.3">
      <c r="AB180" s="33"/>
      <c r="AE180" s="185"/>
      <c r="AH180" s="185"/>
      <c r="AK180" s="185"/>
      <c r="AN180" s="185"/>
      <c r="AQ180" s="185"/>
      <c r="AT180" s="185"/>
      <c r="AW180" s="185"/>
      <c r="AZ180" s="185"/>
      <c r="BC180" s="185"/>
      <c r="BF180" s="185"/>
      <c r="BI180" s="185"/>
    </row>
    <row r="181" spans="23:61" ht="15" customHeight="1" x14ac:dyDescent="0.3">
      <c r="AB181" s="33"/>
      <c r="AE181" s="185"/>
      <c r="AH181" s="185"/>
      <c r="AK181" s="185"/>
      <c r="AN181" s="185"/>
      <c r="AQ181" s="185"/>
      <c r="AT181" s="185"/>
      <c r="AW181" s="185"/>
      <c r="AZ181" s="185"/>
      <c r="BC181" s="185"/>
      <c r="BF181" s="185"/>
      <c r="BI181" s="185"/>
    </row>
    <row r="182" spans="23:61" ht="21.6" thickBot="1" x14ac:dyDescent="0.35">
      <c r="W182" s="173" t="s">
        <v>211</v>
      </c>
      <c r="X182" s="20"/>
      <c r="Y182" s="20"/>
      <c r="Z182" s="20"/>
      <c r="AA182" s="20"/>
      <c r="AB182" s="77"/>
      <c r="AC182" s="20"/>
      <c r="AD182" s="20"/>
      <c r="AE182" s="174"/>
      <c r="AF182" s="20"/>
      <c r="AH182" s="185"/>
      <c r="AK182" s="185"/>
      <c r="AN182" s="185"/>
      <c r="AQ182" s="185"/>
      <c r="AT182" s="185"/>
      <c r="AW182" s="185"/>
      <c r="AZ182" s="185"/>
      <c r="BC182" s="185"/>
      <c r="BF182" s="185"/>
      <c r="BI182" s="185"/>
    </row>
    <row r="183" spans="23:61" x14ac:dyDescent="0.3">
      <c r="W183" s="36"/>
      <c r="X183" s="44"/>
      <c r="Y183" s="44"/>
      <c r="Z183" s="44"/>
      <c r="AA183" s="44"/>
      <c r="AB183" s="45"/>
      <c r="AC183" s="44"/>
      <c r="AD183" s="44"/>
      <c r="AE183" s="186"/>
      <c r="AF183" s="46"/>
      <c r="AH183" s="185"/>
      <c r="AK183" s="185"/>
      <c r="AN183" s="185"/>
      <c r="AQ183" s="185"/>
      <c r="AT183" s="185"/>
      <c r="AW183" s="185"/>
      <c r="AZ183" s="185"/>
      <c r="BC183" s="185"/>
      <c r="BF183" s="185"/>
      <c r="BI183" s="185"/>
    </row>
    <row r="184" spans="23:61" ht="45" customHeight="1" x14ac:dyDescent="0.3">
      <c r="W184" s="22"/>
      <c r="X184" s="20"/>
      <c r="Y184" s="20"/>
      <c r="Z184" s="125" t="s">
        <v>233</v>
      </c>
      <c r="AA184" s="125" t="s">
        <v>234</v>
      </c>
      <c r="AB184" s="206" t="s">
        <v>107</v>
      </c>
      <c r="AC184" s="52" t="s">
        <v>228</v>
      </c>
      <c r="AD184" s="52" t="s">
        <v>229</v>
      </c>
      <c r="AE184" s="53" t="s">
        <v>166</v>
      </c>
      <c r="AF184" s="23"/>
      <c r="AH184" s="185"/>
      <c r="AK184" s="185"/>
      <c r="AN184" s="185"/>
      <c r="AQ184" s="185"/>
      <c r="AT184" s="185"/>
      <c r="AW184" s="185"/>
      <c r="AZ184" s="185"/>
      <c r="BC184" s="185"/>
      <c r="BF184" s="185"/>
      <c r="BI184" s="185"/>
    </row>
    <row r="185" spans="23:61" ht="16.5" customHeight="1" x14ac:dyDescent="0.3">
      <c r="W185" s="22"/>
      <c r="X185" s="579" t="s">
        <v>213</v>
      </c>
      <c r="Y185" s="176" t="s">
        <v>220</v>
      </c>
      <c r="Z185" s="421"/>
      <c r="AA185" s="421"/>
      <c r="AB185" s="330"/>
      <c r="AC185" s="421"/>
      <c r="AD185" s="421"/>
      <c r="AE185" s="329"/>
      <c r="AF185" s="23"/>
      <c r="AH185" s="185"/>
      <c r="AK185" s="185"/>
      <c r="AN185" s="185"/>
      <c r="AQ185" s="185"/>
      <c r="AT185" s="185"/>
      <c r="AW185" s="185"/>
      <c r="AZ185" s="185"/>
      <c r="BC185" s="185"/>
      <c r="BF185" s="185"/>
      <c r="BI185" s="185"/>
    </row>
    <row r="186" spans="23:61" x14ac:dyDescent="0.3">
      <c r="W186" s="22"/>
      <c r="X186" s="580"/>
      <c r="Y186" s="170" t="s">
        <v>214</v>
      </c>
      <c r="Z186" s="13"/>
      <c r="AA186" s="13"/>
      <c r="AB186" s="331">
        <f>(Z186-AA186)*0.1</f>
        <v>0</v>
      </c>
      <c r="AC186" s="13"/>
      <c r="AD186" s="13"/>
      <c r="AE186" s="299">
        <f>(AC186-AD186)*0.1</f>
        <v>0</v>
      </c>
      <c r="AF186" s="23"/>
      <c r="AH186" s="185"/>
      <c r="AK186" s="185"/>
      <c r="AN186" s="185"/>
      <c r="AQ186" s="185"/>
      <c r="AT186" s="185"/>
      <c r="AW186" s="185"/>
      <c r="AZ186" s="185"/>
      <c r="BC186" s="185"/>
      <c r="BF186" s="185"/>
      <c r="BI186" s="185"/>
    </row>
    <row r="187" spans="23:61" x14ac:dyDescent="0.3">
      <c r="W187" s="22"/>
      <c r="X187" s="580"/>
      <c r="Y187" s="170" t="s">
        <v>215</v>
      </c>
      <c r="Z187" s="13"/>
      <c r="AA187" s="13"/>
      <c r="AB187" s="331">
        <f>(Z187-AA187)*0.2</f>
        <v>0</v>
      </c>
      <c r="AC187" s="13"/>
      <c r="AD187" s="13"/>
      <c r="AE187" s="299">
        <f>(AC187-AD187)*0.2</f>
        <v>0</v>
      </c>
      <c r="AF187" s="23"/>
      <c r="AH187" s="185"/>
      <c r="AK187" s="185"/>
      <c r="AN187" s="185"/>
      <c r="AQ187" s="185"/>
      <c r="AT187" s="185"/>
      <c r="AW187" s="185"/>
      <c r="AZ187" s="185"/>
      <c r="BC187" s="185"/>
      <c r="BF187" s="185"/>
      <c r="BI187" s="185"/>
    </row>
    <row r="188" spans="23:61" ht="15" customHeight="1" x14ac:dyDescent="0.3">
      <c r="W188" s="22"/>
      <c r="X188" s="580"/>
      <c r="Y188" s="170" t="s">
        <v>216</v>
      </c>
      <c r="Z188" s="13"/>
      <c r="AA188" s="13"/>
      <c r="AB188" s="331">
        <f>(Z188-AA188)*0.3</f>
        <v>0</v>
      </c>
      <c r="AC188" s="13"/>
      <c r="AD188" s="13"/>
      <c r="AE188" s="299">
        <f>(AC188-AD188)*0.3</f>
        <v>0</v>
      </c>
      <c r="AF188" s="23"/>
      <c r="AH188" s="185"/>
      <c r="AK188" s="185"/>
      <c r="AN188" s="185"/>
      <c r="AQ188" s="185"/>
      <c r="AT188" s="185"/>
      <c r="AW188" s="185"/>
      <c r="AZ188" s="185"/>
      <c r="BC188" s="185"/>
      <c r="BF188" s="185"/>
      <c r="BI188" s="185"/>
    </row>
    <row r="189" spans="23:61" x14ac:dyDescent="0.3">
      <c r="W189" s="22"/>
      <c r="X189" s="580"/>
      <c r="Y189" s="170" t="s">
        <v>217</v>
      </c>
      <c r="Z189" s="13"/>
      <c r="AA189" s="13"/>
      <c r="AB189" s="331">
        <f>(Z189-AA189)*0.4</f>
        <v>0</v>
      </c>
      <c r="AC189" s="13"/>
      <c r="AD189" s="13"/>
      <c r="AE189" s="299">
        <f>(AC189-AD189)*0.4</f>
        <v>0</v>
      </c>
      <c r="AF189" s="23"/>
      <c r="AH189" s="185"/>
      <c r="AK189" s="185"/>
      <c r="AN189" s="185"/>
      <c r="AQ189" s="185"/>
      <c r="AT189" s="185"/>
      <c r="AW189" s="185"/>
      <c r="AZ189" s="185"/>
      <c r="BC189" s="185"/>
      <c r="BF189" s="185"/>
      <c r="BI189" s="185"/>
    </row>
    <row r="190" spans="23:61" x14ac:dyDescent="0.3">
      <c r="W190" s="22"/>
      <c r="X190" s="580"/>
      <c r="Y190" s="170" t="s">
        <v>218</v>
      </c>
      <c r="Z190" s="13"/>
      <c r="AA190" s="13"/>
      <c r="AB190" s="331">
        <f>(Z190-AA190)*0.5</f>
        <v>0</v>
      </c>
      <c r="AC190" s="13"/>
      <c r="AD190" s="13"/>
      <c r="AE190" s="299">
        <f>(AC190-AD190)*0.5</f>
        <v>0</v>
      </c>
      <c r="AF190" s="23"/>
      <c r="AH190" s="185"/>
      <c r="AK190" s="185"/>
      <c r="AN190" s="185"/>
      <c r="AQ190" s="185"/>
      <c r="AT190" s="185"/>
      <c r="AW190" s="185"/>
      <c r="AZ190" s="185"/>
      <c r="BC190" s="185"/>
      <c r="BF190" s="185"/>
      <c r="BI190" s="185"/>
    </row>
    <row r="191" spans="23:61" x14ac:dyDescent="0.3">
      <c r="W191" s="22"/>
      <c r="X191" s="20"/>
      <c r="Y191" s="171" t="s">
        <v>85</v>
      </c>
      <c r="Z191" s="177">
        <f>SUM(Z185:Z190)</f>
        <v>0</v>
      </c>
      <c r="AA191" s="177">
        <f>SUM(AA185:AA190)</f>
        <v>0</v>
      </c>
      <c r="AB191" s="300">
        <f>SUM(AB186:AB190)</f>
        <v>0</v>
      </c>
      <c r="AC191" s="177">
        <f>SUM(AC185:AC190)</f>
        <v>0</v>
      </c>
      <c r="AD191" s="177">
        <f>SUM(AD185:AD190)</f>
        <v>0</v>
      </c>
      <c r="AE191" s="301">
        <f>SUM(AE186:AE190)</f>
        <v>0</v>
      </c>
      <c r="AF191" s="23"/>
      <c r="AH191" s="185"/>
      <c r="AK191" s="185"/>
      <c r="AN191" s="185"/>
      <c r="AQ191" s="185"/>
      <c r="AT191" s="185"/>
      <c r="AW191" s="185"/>
      <c r="AZ191" s="185"/>
      <c r="BC191" s="185"/>
      <c r="BF191" s="185"/>
      <c r="BI191" s="185"/>
    </row>
    <row r="192" spans="23:61" ht="15" thickBot="1" x14ac:dyDescent="0.35">
      <c r="W192" s="82"/>
      <c r="X192" s="27"/>
      <c r="Y192" s="27"/>
      <c r="Z192" s="27"/>
      <c r="AA192" s="27"/>
      <c r="AB192" s="172"/>
      <c r="AC192" s="27"/>
      <c r="AD192" s="27"/>
      <c r="AE192" s="187"/>
      <c r="AF192" s="28"/>
      <c r="AH192" s="185"/>
      <c r="AK192" s="185"/>
      <c r="AN192" s="185"/>
      <c r="AQ192" s="185"/>
      <c r="AT192" s="185"/>
      <c r="AW192" s="185"/>
      <c r="AZ192" s="185"/>
      <c r="BC192" s="185"/>
      <c r="BF192" s="185"/>
      <c r="BI192" s="185"/>
    </row>
    <row r="193" spans="23:61" x14ac:dyDescent="0.3">
      <c r="AB193" s="33"/>
      <c r="AE193" s="185"/>
      <c r="AH193" s="185"/>
      <c r="AK193" s="185"/>
      <c r="AN193" s="185"/>
      <c r="AQ193" s="185"/>
      <c r="AT193" s="185"/>
      <c r="AW193" s="185"/>
      <c r="AZ193" s="185"/>
      <c r="BC193" s="185"/>
      <c r="BF193" s="185"/>
      <c r="BI193" s="185"/>
    </row>
    <row r="194" spans="23:61" x14ac:dyDescent="0.3">
      <c r="Z194" s="85" t="s">
        <v>219</v>
      </c>
      <c r="AB194" s="33"/>
      <c r="AE194" s="185"/>
      <c r="AH194" s="185"/>
      <c r="AK194" s="185"/>
      <c r="AN194" s="185"/>
      <c r="AQ194" s="185"/>
      <c r="AT194" s="185"/>
      <c r="AW194" s="185"/>
      <c r="AZ194" s="185"/>
      <c r="BC194" s="185"/>
      <c r="BF194" s="185"/>
      <c r="BI194" s="185"/>
    </row>
    <row r="195" spans="23:61" x14ac:dyDescent="0.3">
      <c r="Y195" s="581" t="s">
        <v>213</v>
      </c>
      <c r="Z195" s="633" t="s">
        <v>221</v>
      </c>
      <c r="AA195" s="635"/>
      <c r="AB195" s="635"/>
      <c r="AC195" s="635"/>
      <c r="AD195" s="635"/>
      <c r="AE195" s="635"/>
      <c r="AF195" s="635"/>
      <c r="AG195" s="635"/>
      <c r="AH195" s="635"/>
      <c r="AI195" s="635"/>
      <c r="AJ195" s="635"/>
      <c r="AK195" s="635"/>
      <c r="AL195" s="635"/>
      <c r="AM195" s="635"/>
      <c r="AN195" s="635"/>
      <c r="AO195" s="635"/>
      <c r="AP195" s="635"/>
      <c r="AQ195" s="635"/>
      <c r="AR195" s="636"/>
      <c r="AS195" s="637"/>
      <c r="AT195" s="174"/>
      <c r="AW195" s="185"/>
      <c r="AZ195" s="185"/>
      <c r="BC195" s="185"/>
      <c r="BF195" s="185"/>
      <c r="BI195" s="185"/>
    </row>
    <row r="196" spans="23:61" x14ac:dyDescent="0.3">
      <c r="Y196" s="581"/>
      <c r="Z196" s="638"/>
      <c r="AA196" s="639"/>
      <c r="AB196" s="639"/>
      <c r="AC196" s="639"/>
      <c r="AD196" s="639"/>
      <c r="AE196" s="639"/>
      <c r="AF196" s="639"/>
      <c r="AG196" s="639"/>
      <c r="AH196" s="639"/>
      <c r="AI196" s="639"/>
      <c r="AJ196" s="639"/>
      <c r="AK196" s="639"/>
      <c r="AL196" s="639"/>
      <c r="AM196" s="639"/>
      <c r="AN196" s="639"/>
      <c r="AO196" s="639"/>
      <c r="AP196" s="639"/>
      <c r="AQ196" s="639"/>
      <c r="AR196" s="640"/>
      <c r="AS196" s="641"/>
      <c r="AT196" s="174"/>
      <c r="AW196" s="185"/>
      <c r="AZ196" s="185"/>
      <c r="BC196" s="185"/>
      <c r="BF196" s="185"/>
      <c r="BI196" s="185"/>
    </row>
    <row r="197" spans="23:61" x14ac:dyDescent="0.3">
      <c r="Y197" s="581"/>
      <c r="Z197" s="642"/>
      <c r="AA197" s="643"/>
      <c r="AB197" s="643"/>
      <c r="AC197" s="643"/>
      <c r="AD197" s="643"/>
      <c r="AE197" s="643"/>
      <c r="AF197" s="643"/>
      <c r="AG197" s="643"/>
      <c r="AH197" s="643"/>
      <c r="AI197" s="643"/>
      <c r="AJ197" s="643"/>
      <c r="AK197" s="643"/>
      <c r="AL197" s="643"/>
      <c r="AM197" s="643"/>
      <c r="AN197" s="643"/>
      <c r="AO197" s="643"/>
      <c r="AP197" s="643"/>
      <c r="AQ197" s="643"/>
      <c r="AR197" s="644"/>
      <c r="AS197" s="645"/>
      <c r="AT197" s="174"/>
      <c r="AW197" s="185"/>
      <c r="AZ197" s="185"/>
      <c r="BC197" s="185"/>
      <c r="BF197" s="185"/>
      <c r="BI197" s="185"/>
    </row>
    <row r="198" spans="23:61" ht="25.5" customHeight="1" x14ac:dyDescent="0.3">
      <c r="Y198" s="583" t="s">
        <v>237</v>
      </c>
      <c r="Z198" s="588" t="s">
        <v>239</v>
      </c>
      <c r="AA198" s="651"/>
      <c r="AB198" s="651"/>
      <c r="AC198" s="651"/>
      <c r="AD198" s="651"/>
      <c r="AE198" s="651"/>
      <c r="AF198" s="651"/>
      <c r="AG198" s="651"/>
      <c r="AH198" s="651"/>
      <c r="AI198" s="651"/>
      <c r="AJ198" s="651"/>
      <c r="AK198" s="651"/>
      <c r="AL198" s="651"/>
      <c r="AM198" s="651"/>
      <c r="AN198" s="651"/>
      <c r="AO198" s="651"/>
      <c r="AP198" s="651"/>
      <c r="AQ198" s="651"/>
      <c r="AR198" s="651"/>
      <c r="AS198" s="652"/>
      <c r="AT198" s="174"/>
      <c r="AW198" s="185"/>
      <c r="AZ198" s="185"/>
      <c r="BC198" s="185"/>
      <c r="BF198" s="185"/>
      <c r="BI198" s="185"/>
    </row>
    <row r="199" spans="23:61" x14ac:dyDescent="0.3">
      <c r="Y199" s="572"/>
      <c r="Z199" s="576" t="s">
        <v>271</v>
      </c>
      <c r="AA199" s="644"/>
      <c r="AB199" s="644"/>
      <c r="AC199" s="644"/>
      <c r="AD199" s="644"/>
      <c r="AE199" s="644"/>
      <c r="AF199" s="644"/>
      <c r="AG199" s="644"/>
      <c r="AH199" s="644"/>
      <c r="AI199" s="644"/>
      <c r="AJ199" s="644"/>
      <c r="AK199" s="644"/>
      <c r="AL199" s="644"/>
      <c r="AM199" s="644"/>
      <c r="AN199" s="644"/>
      <c r="AO199" s="644"/>
      <c r="AP199" s="644"/>
      <c r="AQ199" s="644"/>
      <c r="AR199" s="644"/>
      <c r="AS199" s="645"/>
      <c r="AT199" s="174"/>
      <c r="AW199" s="185"/>
      <c r="AZ199" s="185"/>
      <c r="BC199" s="185"/>
      <c r="BF199" s="185"/>
      <c r="BI199" s="185"/>
    </row>
    <row r="200" spans="23:61" x14ac:dyDescent="0.3">
      <c r="Y200" s="583" t="s">
        <v>238</v>
      </c>
      <c r="Z200" s="588" t="s">
        <v>292</v>
      </c>
      <c r="AA200" s="636"/>
      <c r="AB200" s="636"/>
      <c r="AC200" s="636"/>
      <c r="AD200" s="636"/>
      <c r="AE200" s="636"/>
      <c r="AF200" s="636"/>
      <c r="AG200" s="636"/>
      <c r="AH200" s="636"/>
      <c r="AI200" s="636"/>
      <c r="AJ200" s="636"/>
      <c r="AK200" s="636"/>
      <c r="AL200" s="636"/>
      <c r="AM200" s="636"/>
      <c r="AN200" s="636"/>
      <c r="AO200" s="636"/>
      <c r="AP200" s="636"/>
      <c r="AQ200" s="636"/>
      <c r="AR200" s="636"/>
      <c r="AS200" s="637"/>
      <c r="AT200" s="174"/>
      <c r="AW200" s="185"/>
      <c r="AZ200" s="185"/>
      <c r="BC200" s="185"/>
      <c r="BF200" s="185"/>
      <c r="BI200" s="185"/>
    </row>
    <row r="201" spans="23:61" x14ac:dyDescent="0.3">
      <c r="Y201" s="572"/>
      <c r="Z201" s="576" t="s">
        <v>272</v>
      </c>
      <c r="AA201" s="457"/>
      <c r="AB201" s="457"/>
      <c r="AC201" s="457"/>
      <c r="AD201" s="457"/>
      <c r="AE201" s="457"/>
      <c r="AF201" s="457"/>
      <c r="AG201" s="457"/>
      <c r="AH201" s="457"/>
      <c r="AI201" s="457"/>
      <c r="AJ201" s="457"/>
      <c r="AK201" s="577"/>
      <c r="AL201" s="577"/>
      <c r="AM201" s="577"/>
      <c r="AN201" s="577"/>
      <c r="AO201" s="577"/>
      <c r="AP201" s="577"/>
      <c r="AQ201" s="577"/>
      <c r="AR201" s="577"/>
      <c r="AS201" s="578"/>
      <c r="AT201" s="174"/>
      <c r="AW201" s="185"/>
      <c r="AZ201" s="185"/>
      <c r="BC201" s="185"/>
      <c r="BF201" s="185"/>
      <c r="BI201" s="185"/>
    </row>
    <row r="202" spans="23:61" x14ac:dyDescent="0.3">
      <c r="Y202" s="571" t="s">
        <v>266</v>
      </c>
      <c r="Z202" s="518" t="s">
        <v>240</v>
      </c>
      <c r="AA202" s="462"/>
      <c r="AB202" s="462"/>
      <c r="AC202" s="462"/>
      <c r="AD202" s="462"/>
      <c r="AE202" s="462"/>
      <c r="AF202" s="462"/>
      <c r="AG202" s="462"/>
      <c r="AH202" s="462"/>
      <c r="AI202" s="451"/>
      <c r="AJ202" s="451"/>
      <c r="AK202" s="451"/>
      <c r="AL202" s="451"/>
      <c r="AM202" s="451"/>
      <c r="AN202" s="591"/>
      <c r="AO202" s="591"/>
      <c r="AP202" s="591"/>
      <c r="AQ202" s="591"/>
      <c r="AR202" s="636"/>
      <c r="AS202" s="637"/>
      <c r="AT202" s="185"/>
      <c r="AW202" s="185"/>
      <c r="AZ202" s="185"/>
      <c r="BC202" s="185"/>
      <c r="BF202" s="185"/>
      <c r="BI202" s="185"/>
    </row>
    <row r="203" spans="23:61" x14ac:dyDescent="0.3">
      <c r="Y203" s="572"/>
      <c r="Z203" s="597"/>
      <c r="AA203" s="598"/>
      <c r="AB203" s="598"/>
      <c r="AC203" s="598"/>
      <c r="AD203" s="598"/>
      <c r="AE203" s="598"/>
      <c r="AF203" s="598"/>
      <c r="AG203" s="598"/>
      <c r="AH203" s="598"/>
      <c r="AI203" s="598"/>
      <c r="AJ203" s="598"/>
      <c r="AK203" s="598"/>
      <c r="AL203" s="598"/>
      <c r="AM203" s="598"/>
      <c r="AN203" s="577"/>
      <c r="AO203" s="577"/>
      <c r="AP203" s="577"/>
      <c r="AQ203" s="577"/>
      <c r="AR203" s="644"/>
      <c r="AS203" s="645"/>
      <c r="AT203" s="185"/>
      <c r="AW203" s="185"/>
      <c r="AZ203" s="185"/>
      <c r="BC203" s="185"/>
      <c r="BF203" s="185"/>
      <c r="BI203" s="185"/>
    </row>
    <row r="204" spans="23:61" x14ac:dyDescent="0.3">
      <c r="Y204" s="571" t="s">
        <v>267</v>
      </c>
      <c r="Z204" s="521" t="s">
        <v>181</v>
      </c>
      <c r="AA204" s="454"/>
      <c r="AB204" s="454"/>
      <c r="AC204" s="454"/>
      <c r="AD204" s="454"/>
      <c r="AE204" s="454"/>
      <c r="AF204" s="454"/>
      <c r="AG204" s="454"/>
      <c r="AH204" s="454"/>
      <c r="AI204" s="585"/>
      <c r="AJ204" s="585"/>
      <c r="AK204" s="585"/>
      <c r="AL204" s="585"/>
      <c r="AM204" s="585"/>
      <c r="AN204" s="648"/>
      <c r="AO204" s="648"/>
      <c r="AP204" s="648"/>
      <c r="AQ204" s="648"/>
      <c r="AR204" s="20"/>
      <c r="AS204" s="214"/>
      <c r="AT204" s="185"/>
      <c r="AW204" s="185"/>
      <c r="AZ204" s="185"/>
      <c r="BC204" s="185"/>
      <c r="BF204" s="185"/>
      <c r="BI204" s="185"/>
    </row>
    <row r="205" spans="23:61" x14ac:dyDescent="0.3">
      <c r="Y205" s="572"/>
      <c r="Z205" s="597"/>
      <c r="AA205" s="598"/>
      <c r="AB205" s="598"/>
      <c r="AC205" s="598"/>
      <c r="AD205" s="598"/>
      <c r="AE205" s="598"/>
      <c r="AF205" s="598"/>
      <c r="AG205" s="598"/>
      <c r="AH205" s="598"/>
      <c r="AI205" s="598"/>
      <c r="AJ205" s="598"/>
      <c r="AK205" s="598"/>
      <c r="AL205" s="598"/>
      <c r="AM205" s="598"/>
      <c r="AN205" s="577"/>
      <c r="AO205" s="577"/>
      <c r="AP205" s="577"/>
      <c r="AQ205" s="577"/>
      <c r="AR205" s="212"/>
      <c r="AS205" s="213"/>
      <c r="AT205" s="185"/>
      <c r="AW205" s="185"/>
      <c r="AZ205" s="185"/>
      <c r="BC205" s="185"/>
      <c r="BF205" s="185"/>
      <c r="BI205" s="185"/>
    </row>
    <row r="206" spans="23:61" x14ac:dyDescent="0.3">
      <c r="W206" s="20"/>
      <c r="X206" s="20"/>
    </row>
  </sheetData>
  <sheetProtection password="B3C1" sheet="1" objects="1" scenarios="1" selectLockedCells="1"/>
  <mergeCells count="136">
    <mergeCell ref="Y204:Y205"/>
    <mergeCell ref="Z204:AQ205"/>
    <mergeCell ref="Z178:AR178"/>
    <mergeCell ref="Z179:AR179"/>
    <mergeCell ref="Z102:Z109"/>
    <mergeCell ref="AA102:AA109"/>
    <mergeCell ref="AC103:AC110"/>
    <mergeCell ref="AD103:AD110"/>
    <mergeCell ref="Y200:Y201"/>
    <mergeCell ref="Z200:AS200"/>
    <mergeCell ref="Z201:AS201"/>
    <mergeCell ref="Y202:Y203"/>
    <mergeCell ref="Z202:AS203"/>
    <mergeCell ref="X185:X190"/>
    <mergeCell ref="Y195:Y197"/>
    <mergeCell ref="Z195:AS197"/>
    <mergeCell ref="Y198:Y199"/>
    <mergeCell ref="Z198:AS198"/>
    <mergeCell ref="Z199:AS199"/>
    <mergeCell ref="Y172:Y173"/>
    <mergeCell ref="Z172:AS172"/>
    <mergeCell ref="Z173:AS173"/>
    <mergeCell ref="Y174:Y175"/>
    <mergeCell ref="Z174:AS175"/>
    <mergeCell ref="Y176:Y177"/>
    <mergeCell ref="Z176:AS177"/>
    <mergeCell ref="BG113:BG120"/>
    <mergeCell ref="BH113:BH120"/>
    <mergeCell ref="Z169:AS169"/>
    <mergeCell ref="Y170:Y171"/>
    <mergeCell ref="Z170:AS170"/>
    <mergeCell ref="Z171:AS171"/>
    <mergeCell ref="AX110:AX117"/>
    <mergeCell ref="AY110:AY117"/>
    <mergeCell ref="BA111:BA118"/>
    <mergeCell ref="BB111:BB118"/>
    <mergeCell ref="BD112:BD119"/>
    <mergeCell ref="BE112:BE119"/>
    <mergeCell ref="AO107:AO114"/>
    <mergeCell ref="AP107:AP114"/>
    <mergeCell ref="AR108:AR115"/>
    <mergeCell ref="AS108:AS115"/>
    <mergeCell ref="AU109:AU116"/>
    <mergeCell ref="AV109:AV116"/>
    <mergeCell ref="AF104:AF111"/>
    <mergeCell ref="AG104:AG111"/>
    <mergeCell ref="AI105:AI112"/>
    <mergeCell ref="AJ105:AJ112"/>
    <mergeCell ref="AL106:AL113"/>
    <mergeCell ref="AM106:AM113"/>
    <mergeCell ref="Z98:BI98"/>
    <mergeCell ref="X99:Y101"/>
    <mergeCell ref="Z99:BI99"/>
    <mergeCell ref="Z100:AB100"/>
    <mergeCell ref="AC100:AE100"/>
    <mergeCell ref="AF100:AH100"/>
    <mergeCell ref="AI100:AK100"/>
    <mergeCell ref="AL100:AN100"/>
    <mergeCell ref="AO100:AQ100"/>
    <mergeCell ref="AR100:AT100"/>
    <mergeCell ref="AU100:AW100"/>
    <mergeCell ref="AX100:AZ100"/>
    <mergeCell ref="BA100:BC100"/>
    <mergeCell ref="BD100:BF100"/>
    <mergeCell ref="BG100:BI100"/>
    <mergeCell ref="BA45:BA52"/>
    <mergeCell ref="BB45:BB52"/>
    <mergeCell ref="BD46:BD53"/>
    <mergeCell ref="BE46:BE53"/>
    <mergeCell ref="BG47:BG54"/>
    <mergeCell ref="BH47:BH54"/>
    <mergeCell ref="AR42:AR49"/>
    <mergeCell ref="AS42:AS49"/>
    <mergeCell ref="AU43:AU50"/>
    <mergeCell ref="AV43:AV50"/>
    <mergeCell ref="AX44:AX51"/>
    <mergeCell ref="AY44:AY51"/>
    <mergeCell ref="C36:E36"/>
    <mergeCell ref="Z36:Z43"/>
    <mergeCell ref="AA36:AA43"/>
    <mergeCell ref="C37:E37"/>
    <mergeCell ref="AC37:AC44"/>
    <mergeCell ref="AD37:AD44"/>
    <mergeCell ref="AL34:AN34"/>
    <mergeCell ref="AO34:AQ34"/>
    <mergeCell ref="AR34:AT34"/>
    <mergeCell ref="AL40:AL47"/>
    <mergeCell ref="AM40:AM47"/>
    <mergeCell ref="C41:E41"/>
    <mergeCell ref="AO41:AO48"/>
    <mergeCell ref="AP41:AP48"/>
    <mergeCell ref="C42:E42"/>
    <mergeCell ref="C38:E38"/>
    <mergeCell ref="AF38:AF45"/>
    <mergeCell ref="AG38:AG45"/>
    <mergeCell ref="C39:E39"/>
    <mergeCell ref="AI39:AI46"/>
    <mergeCell ref="AJ39:AJ46"/>
    <mergeCell ref="C40:E40"/>
    <mergeCell ref="X33:Y35"/>
    <mergeCell ref="Z33:BI33"/>
    <mergeCell ref="C34:E34"/>
    <mergeCell ref="Z34:AB34"/>
    <mergeCell ref="AC34:AE34"/>
    <mergeCell ref="AF34:AH34"/>
    <mergeCell ref="AI34:AK34"/>
    <mergeCell ref="BD34:BF34"/>
    <mergeCell ref="BG34:BI34"/>
    <mergeCell ref="C35:E35"/>
    <mergeCell ref="AU34:AW34"/>
    <mergeCell ref="AX34:AZ34"/>
    <mergeCell ref="BA34:BC34"/>
    <mergeCell ref="C2:K2"/>
    <mergeCell ref="C3:K3"/>
    <mergeCell ref="B5:L5"/>
    <mergeCell ref="C7:G7"/>
    <mergeCell ref="H7:K7"/>
    <mergeCell ref="C8:G8"/>
    <mergeCell ref="H8:K8"/>
    <mergeCell ref="X36:X94"/>
    <mergeCell ref="X102:X160"/>
    <mergeCell ref="C22:E22"/>
    <mergeCell ref="C23:E23"/>
    <mergeCell ref="W23:BI24"/>
    <mergeCell ref="C24:E24"/>
    <mergeCell ref="C25:E25"/>
    <mergeCell ref="B29:S29"/>
    <mergeCell ref="C15:E16"/>
    <mergeCell ref="C17:E17"/>
    <mergeCell ref="C18:E18"/>
    <mergeCell ref="C19:E19"/>
    <mergeCell ref="C20:E20"/>
    <mergeCell ref="C21:E21"/>
    <mergeCell ref="B30:S30"/>
    <mergeCell ref="C32:E33"/>
    <mergeCell ref="Z32:BI3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C1:CB172"/>
  <sheetViews>
    <sheetView showGridLines="0" zoomScale="90" zoomScaleNormal="90" workbookViewId="0">
      <selection activeCell="E12" sqref="E12"/>
    </sheetView>
  </sheetViews>
  <sheetFormatPr defaultColWidth="9.109375" defaultRowHeight="14.4" x14ac:dyDescent="0.3"/>
  <cols>
    <col min="1" max="2" width="9.109375" style="30"/>
    <col min="3" max="3" width="3.33203125" style="30" customWidth="1"/>
    <col min="4" max="4" width="17.33203125" style="30" customWidth="1"/>
    <col min="5" max="5" width="18.109375" style="30" customWidth="1"/>
    <col min="6" max="6" width="5.109375" style="30" customWidth="1"/>
    <col min="7" max="10" width="18.109375" style="30" customWidth="1"/>
    <col min="11" max="12" width="18.33203125" style="30" customWidth="1"/>
    <col min="13" max="16" width="22.109375" style="30" customWidth="1"/>
    <col min="17" max="18" width="24.33203125" style="30" customWidth="1"/>
    <col min="19" max="19" width="21.109375" style="30" customWidth="1"/>
    <col min="20" max="20" width="35.6640625" style="30" customWidth="1"/>
    <col min="21" max="21" width="12.5546875" style="30" bestFit="1" customWidth="1"/>
    <col min="22" max="22" width="9.109375" style="30"/>
    <col min="23" max="23" width="11.44140625" style="30" customWidth="1"/>
    <col min="24" max="24" width="18.6640625" style="30" customWidth="1"/>
    <col min="25" max="25" width="12" style="95" customWidth="1"/>
    <col min="26" max="26" width="12.88671875" style="95" customWidth="1"/>
    <col min="27" max="27" width="11.44140625" style="95" customWidth="1"/>
    <col min="28" max="28" width="11.44140625" style="304" hidden="1" customWidth="1"/>
    <col min="29" max="29" width="12.33203125" style="95" customWidth="1"/>
    <col min="30" max="30" width="12.44140625" style="95" customWidth="1"/>
    <col min="31" max="31" width="11.44140625" style="95" customWidth="1"/>
    <col min="32" max="32" width="11.44140625" style="304" hidden="1" customWidth="1"/>
    <col min="33" max="33" width="12.6640625" style="95" customWidth="1"/>
    <col min="34" max="34" width="12.44140625" style="95" customWidth="1"/>
    <col min="35" max="35" width="11.44140625" style="95" customWidth="1"/>
    <col min="36" max="36" width="11.44140625" style="304" hidden="1" customWidth="1"/>
    <col min="37" max="37" width="11.44140625" style="95" customWidth="1"/>
    <col min="38" max="39" width="12.5546875" style="95" customWidth="1"/>
    <col min="40" max="40" width="11.44140625" style="304" hidden="1" customWidth="1"/>
    <col min="41" max="43" width="11.44140625" style="95" customWidth="1"/>
    <col min="44" max="44" width="11.44140625" style="304" hidden="1" customWidth="1"/>
    <col min="45" max="47" width="11.44140625" style="95" customWidth="1"/>
    <col min="48" max="48" width="11.44140625" style="304" hidden="1" customWidth="1"/>
    <col min="49" max="51" width="11.44140625" style="95" customWidth="1"/>
    <col min="52" max="52" width="11.44140625" style="304" hidden="1" customWidth="1"/>
    <col min="53" max="55" width="11.44140625" style="95" customWidth="1"/>
    <col min="56" max="56" width="11.44140625" style="304" hidden="1" customWidth="1"/>
    <col min="57" max="59" width="11.44140625" style="95" customWidth="1"/>
    <col min="60" max="60" width="11.44140625" style="304" hidden="1" customWidth="1"/>
    <col min="61" max="63" width="11.44140625" style="95" customWidth="1"/>
    <col min="64" max="64" width="11.44140625" style="304" hidden="1" customWidth="1"/>
    <col min="65" max="67" width="11.44140625" style="95" customWidth="1"/>
    <col min="68" max="68" width="11.44140625" style="304" hidden="1" customWidth="1"/>
    <col min="69" max="71" width="11.44140625" style="95" customWidth="1"/>
    <col min="72" max="72" width="11.88671875" style="304" hidden="1" customWidth="1"/>
    <col min="73" max="16384" width="9.109375" style="30"/>
  </cols>
  <sheetData>
    <row r="1" spans="3:15" ht="15" thickBot="1" x14ac:dyDescent="0.35"/>
    <row r="2" spans="3:15" ht="27.75" customHeight="1" x14ac:dyDescent="0.3">
      <c r="D2" s="766" t="s">
        <v>17</v>
      </c>
      <c r="E2" s="767"/>
      <c r="F2" s="767"/>
      <c r="G2" s="767"/>
      <c r="H2" s="767"/>
      <c r="I2" s="767"/>
      <c r="J2" s="767"/>
      <c r="K2" s="767"/>
      <c r="L2" s="768"/>
      <c r="M2" s="97"/>
      <c r="N2" s="97"/>
      <c r="O2" s="97"/>
    </row>
    <row r="3" spans="3:15" ht="34.5" customHeight="1" thickBot="1" x14ac:dyDescent="0.35">
      <c r="D3" s="769" t="s">
        <v>144</v>
      </c>
      <c r="E3" s="770"/>
      <c r="F3" s="770"/>
      <c r="G3" s="770"/>
      <c r="H3" s="770"/>
      <c r="I3" s="770"/>
      <c r="J3" s="770"/>
      <c r="K3" s="770"/>
      <c r="L3" s="771"/>
      <c r="M3" s="97"/>
      <c r="N3" s="97"/>
      <c r="O3" s="97"/>
    </row>
    <row r="4" spans="3:15" ht="21.6" thickBot="1" x14ac:dyDescent="0.35">
      <c r="D4" s="98"/>
      <c r="E4" s="98"/>
      <c r="F4" s="98"/>
      <c r="G4" s="98"/>
      <c r="H4" s="98"/>
      <c r="I4" s="98"/>
      <c r="J4" s="98"/>
      <c r="K4" s="98"/>
      <c r="L4" s="98"/>
      <c r="M4" s="97"/>
      <c r="N4" s="97"/>
      <c r="O4" s="97"/>
    </row>
    <row r="5" spans="3:15" x14ac:dyDescent="0.3">
      <c r="D5" s="772" t="s">
        <v>49</v>
      </c>
      <c r="E5" s="773"/>
      <c r="F5" s="773"/>
      <c r="G5" s="773"/>
      <c r="H5" s="773"/>
      <c r="I5" s="774">
        <f>Info!D4</f>
        <v>0</v>
      </c>
      <c r="J5" s="774"/>
      <c r="K5" s="774"/>
      <c r="L5" s="775"/>
    </row>
    <row r="6" spans="3:15" ht="15" thickBot="1" x14ac:dyDescent="0.35">
      <c r="D6" s="605" t="s">
        <v>50</v>
      </c>
      <c r="E6" s="606"/>
      <c r="F6" s="606"/>
      <c r="G6" s="606"/>
      <c r="H6" s="606"/>
      <c r="I6" s="776" t="s">
        <v>81</v>
      </c>
      <c r="J6" s="776"/>
      <c r="K6" s="776"/>
      <c r="L6" s="777"/>
    </row>
    <row r="7" spans="3:15" ht="15" thickBot="1" x14ac:dyDescent="0.35">
      <c r="D7" s="99"/>
      <c r="E7" s="99"/>
      <c r="F7" s="99"/>
      <c r="G7" s="99"/>
      <c r="H7" s="99"/>
      <c r="I7" s="100"/>
      <c r="J7" s="100"/>
      <c r="K7" s="100"/>
      <c r="L7" s="100"/>
    </row>
    <row r="8" spans="3:15" ht="16.2" thickBot="1" x14ac:dyDescent="0.35">
      <c r="C8" s="763" t="s">
        <v>75</v>
      </c>
      <c r="D8" s="764"/>
      <c r="E8" s="764"/>
      <c r="F8" s="764"/>
      <c r="G8" s="764"/>
      <c r="H8" s="764"/>
      <c r="I8" s="764"/>
      <c r="J8" s="764"/>
      <c r="K8" s="764"/>
      <c r="L8" s="764"/>
      <c r="M8" s="765"/>
    </row>
    <row r="9" spans="3:15" ht="23.25" customHeight="1" x14ac:dyDescent="0.3">
      <c r="C9" s="101"/>
      <c r="D9" s="73"/>
      <c r="E9" s="73"/>
      <c r="F9" s="73"/>
      <c r="G9" s="73"/>
      <c r="H9" s="73"/>
      <c r="I9" s="73"/>
      <c r="J9" s="73"/>
      <c r="K9" s="73"/>
      <c r="L9" s="73"/>
      <c r="M9" s="102"/>
    </row>
    <row r="10" spans="3:15" ht="15.6" x14ac:dyDescent="0.35">
      <c r="C10" s="101"/>
      <c r="D10" s="73"/>
      <c r="E10" s="103" t="s">
        <v>47</v>
      </c>
      <c r="F10" s="99"/>
      <c r="G10" s="43" t="s">
        <v>14</v>
      </c>
      <c r="H10" s="73"/>
      <c r="I10" s="43" t="s">
        <v>58</v>
      </c>
      <c r="J10" s="73"/>
      <c r="K10" s="179"/>
      <c r="L10" s="73"/>
      <c r="M10" s="102"/>
    </row>
    <row r="11" spans="3:15" x14ac:dyDescent="0.3">
      <c r="C11" s="101"/>
      <c r="D11" s="73"/>
      <c r="E11" s="47" t="s">
        <v>0</v>
      </c>
      <c r="F11" s="99"/>
      <c r="G11" s="47" t="s">
        <v>1</v>
      </c>
      <c r="H11" s="73"/>
      <c r="I11" s="47" t="s">
        <v>1</v>
      </c>
      <c r="J11" s="73"/>
      <c r="K11" s="180"/>
      <c r="L11" s="73"/>
      <c r="M11" s="102"/>
    </row>
    <row r="12" spans="3:15" x14ac:dyDescent="0.3">
      <c r="C12" s="101"/>
      <c r="D12" s="73"/>
      <c r="E12" s="1"/>
      <c r="F12" s="73"/>
      <c r="G12" s="1"/>
      <c r="H12" s="73"/>
      <c r="I12" s="79">
        <f>IF(L24&lt;0.2*J24,L24,0.2*J24)</f>
        <v>0</v>
      </c>
      <c r="J12" s="73"/>
      <c r="K12" s="181"/>
      <c r="L12" s="73"/>
      <c r="M12" s="102"/>
    </row>
    <row r="13" spans="3:15" x14ac:dyDescent="0.3">
      <c r="C13" s="101"/>
      <c r="D13" s="73"/>
      <c r="E13" s="73"/>
      <c r="F13" s="73"/>
      <c r="G13" s="73"/>
      <c r="H13" s="73"/>
      <c r="I13" s="73"/>
      <c r="J13" s="73"/>
      <c r="K13" s="73"/>
      <c r="L13" s="73"/>
      <c r="M13" s="102"/>
    </row>
    <row r="14" spans="3:15" x14ac:dyDescent="0.3">
      <c r="C14" s="101"/>
      <c r="D14" s="73"/>
      <c r="E14" s="73"/>
      <c r="F14" s="73"/>
      <c r="G14" s="73"/>
      <c r="H14" s="73"/>
      <c r="I14" s="73"/>
      <c r="J14" s="73"/>
      <c r="K14" s="73"/>
      <c r="L14" s="73"/>
      <c r="M14" s="104"/>
    </row>
    <row r="15" spans="3:15" ht="47.25" customHeight="1" x14ac:dyDescent="0.3">
      <c r="C15" s="101"/>
      <c r="D15" s="754" t="s">
        <v>3</v>
      </c>
      <c r="E15" s="754"/>
      <c r="F15" s="754"/>
      <c r="G15" s="105" t="s">
        <v>18</v>
      </c>
      <c r="H15" s="105" t="s">
        <v>20</v>
      </c>
      <c r="I15" s="105" t="s">
        <v>21</v>
      </c>
      <c r="J15" s="105" t="s">
        <v>19</v>
      </c>
      <c r="K15" s="106" t="s">
        <v>12</v>
      </c>
      <c r="L15" s="106" t="s">
        <v>13</v>
      </c>
      <c r="M15" s="102"/>
    </row>
    <row r="16" spans="3:15" x14ac:dyDescent="0.3">
      <c r="C16" s="101"/>
      <c r="D16" s="754"/>
      <c r="E16" s="754"/>
      <c r="F16" s="754"/>
      <c r="G16" s="47" t="s">
        <v>1</v>
      </c>
      <c r="H16" s="47" t="s">
        <v>1</v>
      </c>
      <c r="I16" s="47" t="s">
        <v>1</v>
      </c>
      <c r="J16" s="47" t="s">
        <v>1</v>
      </c>
      <c r="K16" s="47" t="s">
        <v>1</v>
      </c>
      <c r="L16" s="47" t="s">
        <v>1</v>
      </c>
      <c r="M16" s="102"/>
    </row>
    <row r="17" spans="3:73" x14ac:dyDescent="0.3">
      <c r="C17" s="101"/>
      <c r="D17" s="699" t="s">
        <v>4</v>
      </c>
      <c r="E17" s="699"/>
      <c r="F17" s="699"/>
      <c r="G17" s="2"/>
      <c r="H17" s="2"/>
      <c r="I17" s="2"/>
      <c r="J17" s="63">
        <f t="shared" ref="J17:J23" si="0">G17-H17-I17</f>
        <v>0</v>
      </c>
      <c r="K17" s="2"/>
      <c r="L17" s="2"/>
      <c r="M17" s="102"/>
    </row>
    <row r="18" spans="3:73" x14ac:dyDescent="0.3">
      <c r="C18" s="101"/>
      <c r="D18" s="699" t="s">
        <v>5</v>
      </c>
      <c r="E18" s="699"/>
      <c r="F18" s="699"/>
      <c r="G18" s="2"/>
      <c r="H18" s="2"/>
      <c r="I18" s="2"/>
      <c r="J18" s="63">
        <f t="shared" si="0"/>
        <v>0</v>
      </c>
      <c r="K18" s="2"/>
      <c r="L18" s="2"/>
      <c r="M18" s="102"/>
    </row>
    <row r="19" spans="3:73" x14ac:dyDescent="0.3">
      <c r="C19" s="101"/>
      <c r="D19" s="699" t="s">
        <v>10</v>
      </c>
      <c r="E19" s="699"/>
      <c r="F19" s="699"/>
      <c r="G19" s="2"/>
      <c r="H19" s="2"/>
      <c r="I19" s="2"/>
      <c r="J19" s="63">
        <f t="shared" si="0"/>
        <v>0</v>
      </c>
      <c r="K19" s="2"/>
      <c r="L19" s="2"/>
      <c r="M19" s="102"/>
      <c r="V19" s="537" t="s">
        <v>222</v>
      </c>
      <c r="W19" s="538"/>
      <c r="X19" s="538"/>
      <c r="Y19" s="538"/>
      <c r="Z19" s="538"/>
      <c r="AA19" s="538"/>
      <c r="AB19" s="538"/>
      <c r="AC19" s="538"/>
      <c r="AD19" s="538"/>
      <c r="AE19" s="538"/>
      <c r="AF19" s="538"/>
      <c r="AG19" s="538"/>
      <c r="AH19" s="538"/>
      <c r="AI19" s="538"/>
      <c r="AJ19" s="538"/>
      <c r="AK19" s="538"/>
      <c r="AL19" s="538"/>
      <c r="AM19" s="538"/>
      <c r="AN19" s="538"/>
      <c r="AO19" s="538"/>
      <c r="AP19" s="538"/>
      <c r="AQ19" s="538"/>
      <c r="AR19" s="538"/>
      <c r="AS19" s="538"/>
      <c r="AT19" s="538"/>
      <c r="AU19" s="538"/>
      <c r="AV19" s="538"/>
      <c r="AW19" s="538"/>
      <c r="AX19" s="538"/>
      <c r="AY19" s="538"/>
      <c r="AZ19" s="538"/>
      <c r="BA19" s="538"/>
      <c r="BB19" s="538"/>
      <c r="BC19" s="538"/>
      <c r="BD19" s="538"/>
      <c r="BE19" s="538"/>
      <c r="BF19" s="538"/>
      <c r="BG19" s="538"/>
      <c r="BH19" s="538"/>
    </row>
    <row r="20" spans="3:73" x14ac:dyDescent="0.3">
      <c r="C20" s="101"/>
      <c r="D20" s="699" t="s">
        <v>9</v>
      </c>
      <c r="E20" s="699"/>
      <c r="F20" s="699"/>
      <c r="G20" s="2"/>
      <c r="H20" s="2"/>
      <c r="I20" s="2"/>
      <c r="J20" s="63">
        <f t="shared" si="0"/>
        <v>0</v>
      </c>
      <c r="K20" s="2"/>
      <c r="L20" s="2"/>
      <c r="M20" s="102"/>
      <c r="V20" s="538"/>
      <c r="W20" s="538"/>
      <c r="X20" s="538"/>
      <c r="Y20" s="538"/>
      <c r="Z20" s="538"/>
      <c r="AA20" s="538"/>
      <c r="AB20" s="538"/>
      <c r="AC20" s="538"/>
      <c r="AD20" s="538"/>
      <c r="AE20" s="538"/>
      <c r="AF20" s="538"/>
      <c r="AG20" s="538"/>
      <c r="AH20" s="538"/>
      <c r="AI20" s="538"/>
      <c r="AJ20" s="538"/>
      <c r="AK20" s="538"/>
      <c r="AL20" s="538"/>
      <c r="AM20" s="538"/>
      <c r="AN20" s="538"/>
      <c r="AO20" s="538"/>
      <c r="AP20" s="538"/>
      <c r="AQ20" s="538"/>
      <c r="AR20" s="538"/>
      <c r="AS20" s="538"/>
      <c r="AT20" s="538"/>
      <c r="AU20" s="538"/>
      <c r="AV20" s="538"/>
      <c r="AW20" s="538"/>
      <c r="AX20" s="538"/>
      <c r="AY20" s="538"/>
      <c r="AZ20" s="538"/>
      <c r="BA20" s="538"/>
      <c r="BB20" s="538"/>
      <c r="BC20" s="538"/>
      <c r="BD20" s="538"/>
      <c r="BE20" s="538"/>
      <c r="BF20" s="538"/>
      <c r="BG20" s="538"/>
      <c r="BH20" s="538"/>
    </row>
    <row r="21" spans="3:73" x14ac:dyDescent="0.3">
      <c r="C21" s="101"/>
      <c r="D21" s="699" t="s">
        <v>8</v>
      </c>
      <c r="E21" s="699"/>
      <c r="F21" s="699"/>
      <c r="G21" s="2"/>
      <c r="H21" s="2"/>
      <c r="I21" s="2"/>
      <c r="J21" s="63">
        <f t="shared" si="0"/>
        <v>0</v>
      </c>
      <c r="K21" s="2"/>
      <c r="L21" s="2"/>
      <c r="M21" s="102"/>
    </row>
    <row r="22" spans="3:73" x14ac:dyDescent="0.3">
      <c r="C22" s="101"/>
      <c r="D22" s="699" t="s">
        <v>7</v>
      </c>
      <c r="E22" s="699"/>
      <c r="F22" s="699"/>
      <c r="G22" s="2"/>
      <c r="H22" s="2"/>
      <c r="I22" s="2"/>
      <c r="J22" s="63">
        <f t="shared" si="0"/>
        <v>0</v>
      </c>
      <c r="K22" s="2"/>
      <c r="L22" s="2"/>
      <c r="M22" s="102"/>
    </row>
    <row r="23" spans="3:73" ht="21.6" thickBot="1" x14ac:dyDescent="0.35">
      <c r="C23" s="101"/>
      <c r="D23" s="699" t="s">
        <v>6</v>
      </c>
      <c r="E23" s="699"/>
      <c r="F23" s="699"/>
      <c r="G23" s="2"/>
      <c r="H23" s="2"/>
      <c r="I23" s="2"/>
      <c r="J23" s="63">
        <f t="shared" si="0"/>
        <v>0</v>
      </c>
      <c r="K23" s="2"/>
      <c r="L23" s="2"/>
      <c r="M23" s="102"/>
      <c r="V23" s="416" t="s">
        <v>210</v>
      </c>
    </row>
    <row r="24" spans="3:73" x14ac:dyDescent="0.3">
      <c r="C24" s="101"/>
      <c r="D24" s="756" t="s">
        <v>11</v>
      </c>
      <c r="E24" s="756"/>
      <c r="F24" s="756"/>
      <c r="G24" s="107">
        <f t="shared" ref="G24:L24" si="1">SUM(G17:G23)</f>
        <v>0</v>
      </c>
      <c r="H24" s="107">
        <f t="shared" si="1"/>
        <v>0</v>
      </c>
      <c r="I24" s="107">
        <f t="shared" si="1"/>
        <v>0</v>
      </c>
      <c r="J24" s="107">
        <f t="shared" si="1"/>
        <v>0</v>
      </c>
      <c r="K24" s="107">
        <f t="shared" si="1"/>
        <v>0</v>
      </c>
      <c r="L24" s="107">
        <f t="shared" si="1"/>
        <v>0</v>
      </c>
      <c r="M24" s="102"/>
      <c r="V24" s="108"/>
      <c r="W24" s="109"/>
      <c r="X24" s="109"/>
      <c r="Y24" s="110"/>
      <c r="Z24" s="110"/>
      <c r="AA24" s="110"/>
      <c r="AB24" s="305"/>
      <c r="AC24" s="110"/>
      <c r="AD24" s="110"/>
      <c r="AE24" s="110"/>
      <c r="AF24" s="305"/>
      <c r="AG24" s="110"/>
      <c r="AH24" s="110"/>
      <c r="AI24" s="110"/>
      <c r="AJ24" s="305"/>
      <c r="AK24" s="110"/>
      <c r="AL24" s="110"/>
      <c r="AM24" s="110"/>
      <c r="AN24" s="305"/>
      <c r="AO24" s="110"/>
      <c r="AP24" s="110"/>
      <c r="AQ24" s="110"/>
      <c r="AR24" s="305"/>
      <c r="AS24" s="110"/>
      <c r="AT24" s="110"/>
      <c r="AU24" s="110"/>
      <c r="AV24" s="305"/>
      <c r="AW24" s="110"/>
      <c r="AX24" s="110"/>
      <c r="AY24" s="110"/>
      <c r="AZ24" s="305"/>
      <c r="BA24" s="110"/>
      <c r="BB24" s="110"/>
      <c r="BC24" s="110"/>
      <c r="BD24" s="305"/>
      <c r="BE24" s="110"/>
      <c r="BF24" s="110"/>
      <c r="BG24" s="110"/>
      <c r="BH24" s="305"/>
      <c r="BI24" s="110"/>
      <c r="BJ24" s="110"/>
      <c r="BK24" s="110"/>
      <c r="BL24" s="305"/>
      <c r="BM24" s="110"/>
      <c r="BN24" s="110"/>
      <c r="BO24" s="110"/>
      <c r="BP24" s="305"/>
      <c r="BQ24" s="110"/>
      <c r="BR24" s="110"/>
      <c r="BS24" s="110"/>
      <c r="BT24" s="305"/>
      <c r="BU24" s="111"/>
    </row>
    <row r="25" spans="3:73" ht="20.25" customHeight="1" thickBot="1" x14ac:dyDescent="0.35">
      <c r="C25" s="112"/>
      <c r="D25" s="113"/>
      <c r="E25" s="113"/>
      <c r="F25" s="113"/>
      <c r="G25" s="114"/>
      <c r="H25" s="114"/>
      <c r="I25" s="114"/>
      <c r="J25" s="114"/>
      <c r="K25" s="115"/>
      <c r="L25" s="115"/>
      <c r="M25" s="116"/>
      <c r="V25" s="101"/>
      <c r="W25" s="117"/>
      <c r="X25" s="117"/>
      <c r="Y25" s="716" t="s">
        <v>124</v>
      </c>
      <c r="Z25" s="717"/>
      <c r="AA25" s="717"/>
      <c r="AB25" s="717"/>
      <c r="AC25" s="717"/>
      <c r="AD25" s="717"/>
      <c r="AE25" s="717"/>
      <c r="AF25" s="717"/>
      <c r="AG25" s="717"/>
      <c r="AH25" s="717"/>
      <c r="AI25" s="717"/>
      <c r="AJ25" s="717"/>
      <c r="AK25" s="717"/>
      <c r="AL25" s="717"/>
      <c r="AM25" s="717"/>
      <c r="AN25" s="717"/>
      <c r="AO25" s="717"/>
      <c r="AP25" s="717"/>
      <c r="AQ25" s="717"/>
      <c r="AR25" s="717"/>
      <c r="AS25" s="717"/>
      <c r="AT25" s="717"/>
      <c r="AU25" s="717"/>
      <c r="AV25" s="717"/>
      <c r="AW25" s="118"/>
      <c r="AX25" s="118"/>
      <c r="AY25" s="118"/>
      <c r="AZ25" s="312"/>
      <c r="BA25" s="118"/>
      <c r="BB25" s="118"/>
      <c r="BC25" s="118"/>
      <c r="BD25" s="312"/>
      <c r="BE25" s="118"/>
      <c r="BF25" s="118"/>
      <c r="BG25" s="118"/>
      <c r="BH25" s="312"/>
      <c r="BI25" s="118"/>
      <c r="BJ25" s="118"/>
      <c r="BK25" s="118"/>
      <c r="BL25" s="312"/>
      <c r="BM25" s="118"/>
      <c r="BN25" s="118"/>
      <c r="BO25" s="118"/>
      <c r="BP25" s="312"/>
      <c r="BQ25" s="118"/>
      <c r="BR25" s="118"/>
      <c r="BS25" s="118"/>
      <c r="BT25" s="312"/>
      <c r="BU25" s="102"/>
    </row>
    <row r="26" spans="3:73" ht="20.25" customHeight="1" x14ac:dyDescent="0.3">
      <c r="C26" s="73"/>
      <c r="D26" s="100"/>
      <c r="E26" s="100"/>
      <c r="F26" s="100"/>
      <c r="G26" s="119"/>
      <c r="H26" s="119"/>
      <c r="I26" s="119"/>
      <c r="J26" s="119"/>
      <c r="K26" s="73"/>
      <c r="L26" s="73"/>
      <c r="M26" s="73"/>
      <c r="V26" s="101"/>
      <c r="W26" s="73"/>
      <c r="X26" s="73"/>
      <c r="Y26" s="717"/>
      <c r="Z26" s="717"/>
      <c r="AA26" s="717"/>
      <c r="AB26" s="717"/>
      <c r="AC26" s="717"/>
      <c r="AD26" s="717"/>
      <c r="AE26" s="717"/>
      <c r="AF26" s="717"/>
      <c r="AG26" s="717"/>
      <c r="AH26" s="717"/>
      <c r="AI26" s="717"/>
      <c r="AJ26" s="717"/>
      <c r="AK26" s="717"/>
      <c r="AL26" s="717"/>
      <c r="AM26" s="717"/>
      <c r="AN26" s="717"/>
      <c r="AO26" s="717"/>
      <c r="AP26" s="717"/>
      <c r="AQ26" s="717"/>
      <c r="AR26" s="717"/>
      <c r="AS26" s="717"/>
      <c r="AT26" s="717"/>
      <c r="AU26" s="717"/>
      <c r="AV26" s="717"/>
      <c r="AW26" s="118"/>
      <c r="AX26" s="118"/>
      <c r="AY26" s="118"/>
      <c r="AZ26" s="312"/>
      <c r="BA26" s="118"/>
      <c r="BB26" s="118"/>
      <c r="BC26" s="118"/>
      <c r="BD26" s="312"/>
      <c r="BE26" s="118"/>
      <c r="BF26" s="118"/>
      <c r="BG26" s="118"/>
      <c r="BH26" s="312"/>
      <c r="BI26" s="118"/>
      <c r="BJ26" s="118"/>
      <c r="BK26" s="118"/>
      <c r="BL26" s="312"/>
      <c r="BM26" s="118"/>
      <c r="BN26" s="118"/>
      <c r="BO26" s="118"/>
      <c r="BP26" s="312"/>
      <c r="BQ26" s="118"/>
      <c r="BR26" s="118"/>
      <c r="BS26" s="118"/>
      <c r="BT26" s="312"/>
      <c r="BU26" s="102"/>
    </row>
    <row r="27" spans="3:73" x14ac:dyDescent="0.3">
      <c r="C27" s="73"/>
      <c r="D27" s="100"/>
      <c r="E27" s="100"/>
      <c r="F27" s="100"/>
      <c r="G27" s="119"/>
      <c r="H27" s="119"/>
      <c r="I27" s="119"/>
      <c r="J27" s="119"/>
      <c r="K27" s="73"/>
      <c r="L27" s="73"/>
      <c r="M27" s="73"/>
      <c r="V27" s="101"/>
      <c r="W27" s="73"/>
      <c r="X27" s="73"/>
      <c r="Y27" s="120"/>
      <c r="Z27" s="120"/>
      <c r="AA27" s="120"/>
      <c r="AB27" s="306"/>
      <c r="AC27" s="120"/>
      <c r="AD27" s="120"/>
      <c r="AE27" s="120"/>
      <c r="AF27" s="306"/>
      <c r="AG27" s="120"/>
      <c r="AH27" s="120"/>
      <c r="AI27" s="120"/>
      <c r="AJ27" s="306"/>
      <c r="AK27" s="120"/>
      <c r="AL27" s="120"/>
      <c r="AM27" s="120"/>
      <c r="AN27" s="306"/>
      <c r="AO27" s="120"/>
      <c r="AP27" s="120"/>
      <c r="AQ27" s="120"/>
      <c r="AR27" s="306"/>
      <c r="AS27" s="120"/>
      <c r="AT27" s="120"/>
      <c r="AU27" s="120"/>
      <c r="AV27" s="306"/>
      <c r="AW27" s="120"/>
      <c r="AX27" s="120"/>
      <c r="AY27" s="120"/>
      <c r="AZ27" s="306"/>
      <c r="BA27" s="120"/>
      <c r="BB27" s="120"/>
      <c r="BC27" s="120"/>
      <c r="BD27" s="306"/>
      <c r="BE27" s="120"/>
      <c r="BF27" s="120"/>
      <c r="BG27" s="120"/>
      <c r="BH27" s="306"/>
      <c r="BI27" s="120"/>
      <c r="BJ27" s="120"/>
      <c r="BK27" s="120"/>
      <c r="BL27" s="306"/>
      <c r="BM27" s="120"/>
      <c r="BN27" s="120"/>
      <c r="BO27" s="120"/>
      <c r="BP27" s="306"/>
      <c r="BQ27" s="120"/>
      <c r="BR27" s="120"/>
      <c r="BS27" s="120"/>
      <c r="BT27" s="306"/>
      <c r="BU27" s="102"/>
    </row>
    <row r="28" spans="3:73" ht="15" thickBot="1" x14ac:dyDescent="0.35">
      <c r="D28" s="100"/>
      <c r="E28" s="100"/>
      <c r="F28" s="100"/>
      <c r="G28" s="119"/>
      <c r="H28" s="119"/>
      <c r="I28" s="119"/>
      <c r="J28" s="119"/>
      <c r="V28" s="101"/>
      <c r="W28" s="48"/>
      <c r="X28" s="48"/>
      <c r="Y28" s="544" t="s">
        <v>300</v>
      </c>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741"/>
      <c r="AX28" s="741"/>
      <c r="AY28" s="741"/>
      <c r="AZ28" s="741"/>
      <c r="BA28" s="741"/>
      <c r="BB28" s="741"/>
      <c r="BC28" s="741"/>
      <c r="BD28" s="741"/>
      <c r="BE28" s="741"/>
      <c r="BF28" s="741"/>
      <c r="BG28" s="741"/>
      <c r="BH28" s="741"/>
      <c r="BI28" s="741"/>
      <c r="BJ28" s="741"/>
      <c r="BK28" s="741"/>
      <c r="BL28" s="741"/>
      <c r="BM28" s="741"/>
      <c r="BN28" s="741"/>
      <c r="BO28" s="741"/>
      <c r="BP28" s="741"/>
      <c r="BQ28" s="741"/>
      <c r="BR28" s="741"/>
      <c r="BS28" s="741"/>
      <c r="BT28" s="741"/>
      <c r="BU28" s="151"/>
    </row>
    <row r="29" spans="3:73" ht="16.5" customHeight="1" x14ac:dyDescent="0.3">
      <c r="C29" s="656" t="s">
        <v>76</v>
      </c>
      <c r="D29" s="657"/>
      <c r="E29" s="657"/>
      <c r="F29" s="657"/>
      <c r="G29" s="657"/>
      <c r="H29" s="657"/>
      <c r="I29" s="657"/>
      <c r="J29" s="657"/>
      <c r="K29" s="657"/>
      <c r="L29" s="657"/>
      <c r="M29" s="657"/>
      <c r="N29" s="657"/>
      <c r="O29" s="657"/>
      <c r="P29" s="657"/>
      <c r="Q29" s="778"/>
      <c r="R29" s="778"/>
      <c r="S29" s="778"/>
      <c r="T29" s="779"/>
      <c r="U29" s="121"/>
      <c r="V29" s="101"/>
      <c r="W29" s="618" t="s">
        <v>108</v>
      </c>
      <c r="X29" s="618"/>
      <c r="Y29" s="661" t="s">
        <v>82</v>
      </c>
      <c r="Z29" s="661"/>
      <c r="AA29" s="661"/>
      <c r="AB29" s="661"/>
      <c r="AC29" s="661"/>
      <c r="AD29" s="661"/>
      <c r="AE29" s="661"/>
      <c r="AF29" s="661"/>
      <c r="AG29" s="661"/>
      <c r="AH29" s="661"/>
      <c r="AI29" s="661"/>
      <c r="AJ29" s="661"/>
      <c r="AK29" s="661"/>
      <c r="AL29" s="661"/>
      <c r="AM29" s="661"/>
      <c r="AN29" s="661"/>
      <c r="AO29" s="661"/>
      <c r="AP29" s="661"/>
      <c r="AQ29" s="661"/>
      <c r="AR29" s="661"/>
      <c r="AS29" s="661"/>
      <c r="AT29" s="661"/>
      <c r="AU29" s="661"/>
      <c r="AV29" s="661"/>
      <c r="AW29" s="661"/>
      <c r="AX29" s="661"/>
      <c r="AY29" s="661"/>
      <c r="AZ29" s="661"/>
      <c r="BA29" s="661"/>
      <c r="BB29" s="661"/>
      <c r="BC29" s="661"/>
      <c r="BD29" s="661"/>
      <c r="BE29" s="661"/>
      <c r="BF29" s="661"/>
      <c r="BG29" s="661"/>
      <c r="BH29" s="661"/>
      <c r="BI29" s="661"/>
      <c r="BJ29" s="661"/>
      <c r="BK29" s="661"/>
      <c r="BL29" s="661"/>
      <c r="BM29" s="661"/>
      <c r="BN29" s="661"/>
      <c r="BO29" s="661"/>
      <c r="BP29" s="661"/>
      <c r="BQ29" s="661"/>
      <c r="BR29" s="661"/>
      <c r="BS29" s="661"/>
      <c r="BT29" s="661"/>
      <c r="BU29" s="151"/>
    </row>
    <row r="30" spans="3:73" x14ac:dyDescent="0.3">
      <c r="C30" s="101"/>
      <c r="D30" s="100"/>
      <c r="E30" s="100"/>
      <c r="F30" s="100"/>
      <c r="G30" s="119"/>
      <c r="H30" s="119"/>
      <c r="I30" s="119"/>
      <c r="J30" s="119"/>
      <c r="K30" s="73"/>
      <c r="L30" s="73"/>
      <c r="M30" s="73"/>
      <c r="N30" s="73"/>
      <c r="O30" s="73"/>
      <c r="P30" s="73"/>
      <c r="Q30" s="73"/>
      <c r="R30" s="73"/>
      <c r="S30" s="73"/>
      <c r="T30" s="102"/>
      <c r="U30" s="73"/>
      <c r="V30" s="101"/>
      <c r="W30" s="618"/>
      <c r="X30" s="618"/>
      <c r="Y30" s="780">
        <v>41548</v>
      </c>
      <c r="Z30" s="780"/>
      <c r="AA30" s="780"/>
      <c r="AB30" s="122"/>
      <c r="AC30" s="740">
        <v>41579</v>
      </c>
      <c r="AD30" s="740"/>
      <c r="AE30" s="740"/>
      <c r="AF30" s="661"/>
      <c r="AG30" s="740">
        <v>41609</v>
      </c>
      <c r="AH30" s="740"/>
      <c r="AI30" s="740"/>
      <c r="AJ30" s="661"/>
      <c r="AK30" s="740">
        <v>41640</v>
      </c>
      <c r="AL30" s="740"/>
      <c r="AM30" s="740"/>
      <c r="AN30" s="661"/>
      <c r="AO30" s="740">
        <v>41671</v>
      </c>
      <c r="AP30" s="740"/>
      <c r="AQ30" s="740"/>
      <c r="AR30" s="661"/>
      <c r="AS30" s="740">
        <v>41699</v>
      </c>
      <c r="AT30" s="740"/>
      <c r="AU30" s="740"/>
      <c r="AV30" s="661"/>
      <c r="AW30" s="740">
        <v>41730</v>
      </c>
      <c r="AX30" s="740"/>
      <c r="AY30" s="740"/>
      <c r="AZ30" s="661"/>
      <c r="BA30" s="740">
        <v>41760</v>
      </c>
      <c r="BB30" s="740"/>
      <c r="BC30" s="740"/>
      <c r="BD30" s="661"/>
      <c r="BE30" s="740">
        <v>41791</v>
      </c>
      <c r="BF30" s="740"/>
      <c r="BG30" s="740"/>
      <c r="BH30" s="661"/>
      <c r="BI30" s="740">
        <v>41821</v>
      </c>
      <c r="BJ30" s="740"/>
      <c r="BK30" s="740"/>
      <c r="BL30" s="661"/>
      <c r="BM30" s="740">
        <v>41852</v>
      </c>
      <c r="BN30" s="740"/>
      <c r="BO30" s="740"/>
      <c r="BP30" s="661"/>
      <c r="BQ30" s="740">
        <v>41883</v>
      </c>
      <c r="BR30" s="740"/>
      <c r="BS30" s="740"/>
      <c r="BT30" s="661"/>
      <c r="BU30" s="151"/>
    </row>
    <row r="31" spans="3:73" ht="75" customHeight="1" x14ac:dyDescent="0.3">
      <c r="C31" s="101"/>
      <c r="D31" s="754" t="s">
        <v>3</v>
      </c>
      <c r="E31" s="754"/>
      <c r="F31" s="754"/>
      <c r="G31" s="105" t="s">
        <v>65</v>
      </c>
      <c r="H31" s="105" t="s">
        <v>66</v>
      </c>
      <c r="I31" s="123" t="s">
        <v>134</v>
      </c>
      <c r="J31" s="105" t="s">
        <v>67</v>
      </c>
      <c r="K31" s="105" t="s">
        <v>68</v>
      </c>
      <c r="L31" s="105" t="s">
        <v>69</v>
      </c>
      <c r="M31" s="105" t="s">
        <v>70</v>
      </c>
      <c r="N31" s="105" t="s">
        <v>71</v>
      </c>
      <c r="O31" s="123" t="s">
        <v>135</v>
      </c>
      <c r="P31" s="123" t="s">
        <v>136</v>
      </c>
      <c r="Q31" s="123" t="s">
        <v>137</v>
      </c>
      <c r="R31" s="123" t="s">
        <v>138</v>
      </c>
      <c r="S31" s="105" t="s">
        <v>125</v>
      </c>
      <c r="T31" s="124" t="s">
        <v>126</v>
      </c>
      <c r="V31" s="101"/>
      <c r="W31" s="618"/>
      <c r="X31" s="618"/>
      <c r="Y31" s="125" t="s">
        <v>113</v>
      </c>
      <c r="Z31" s="125" t="s">
        <v>165</v>
      </c>
      <c r="AA31" s="125" t="s">
        <v>115</v>
      </c>
      <c r="AB31" s="126" t="s">
        <v>107</v>
      </c>
      <c r="AC31" s="125" t="s">
        <v>113</v>
      </c>
      <c r="AD31" s="125" t="s">
        <v>165</v>
      </c>
      <c r="AE31" s="125" t="s">
        <v>115</v>
      </c>
      <c r="AF31" s="126" t="s">
        <v>107</v>
      </c>
      <c r="AG31" s="125" t="s">
        <v>113</v>
      </c>
      <c r="AH31" s="125" t="s">
        <v>165</v>
      </c>
      <c r="AI31" s="125" t="s">
        <v>115</v>
      </c>
      <c r="AJ31" s="126" t="s">
        <v>107</v>
      </c>
      <c r="AK31" s="125" t="s">
        <v>113</v>
      </c>
      <c r="AL31" s="125" t="s">
        <v>165</v>
      </c>
      <c r="AM31" s="125" t="s">
        <v>115</v>
      </c>
      <c r="AN31" s="126" t="s">
        <v>107</v>
      </c>
      <c r="AO31" s="125" t="s">
        <v>113</v>
      </c>
      <c r="AP31" s="125" t="s">
        <v>165</v>
      </c>
      <c r="AQ31" s="125" t="s">
        <v>115</v>
      </c>
      <c r="AR31" s="126" t="s">
        <v>107</v>
      </c>
      <c r="AS31" s="125" t="s">
        <v>113</v>
      </c>
      <c r="AT31" s="125" t="s">
        <v>165</v>
      </c>
      <c r="AU31" s="125" t="s">
        <v>115</v>
      </c>
      <c r="AV31" s="126" t="s">
        <v>107</v>
      </c>
      <c r="AW31" s="125" t="s">
        <v>113</v>
      </c>
      <c r="AX31" s="125" t="s">
        <v>165</v>
      </c>
      <c r="AY31" s="125" t="s">
        <v>115</v>
      </c>
      <c r="AZ31" s="126" t="s">
        <v>107</v>
      </c>
      <c r="BA31" s="125" t="s">
        <v>113</v>
      </c>
      <c r="BB31" s="125" t="s">
        <v>165</v>
      </c>
      <c r="BC31" s="125" t="s">
        <v>115</v>
      </c>
      <c r="BD31" s="126" t="s">
        <v>107</v>
      </c>
      <c r="BE31" s="125" t="s">
        <v>113</v>
      </c>
      <c r="BF31" s="125" t="s">
        <v>165</v>
      </c>
      <c r="BG31" s="125" t="s">
        <v>115</v>
      </c>
      <c r="BH31" s="126" t="s">
        <v>107</v>
      </c>
      <c r="BI31" s="125" t="s">
        <v>113</v>
      </c>
      <c r="BJ31" s="125" t="s">
        <v>165</v>
      </c>
      <c r="BK31" s="125" t="s">
        <v>115</v>
      </c>
      <c r="BL31" s="126" t="s">
        <v>107</v>
      </c>
      <c r="BM31" s="125" t="s">
        <v>113</v>
      </c>
      <c r="BN31" s="125" t="s">
        <v>165</v>
      </c>
      <c r="BO31" s="125" t="s">
        <v>115</v>
      </c>
      <c r="BP31" s="126" t="s">
        <v>107</v>
      </c>
      <c r="BQ31" s="125" t="s">
        <v>113</v>
      </c>
      <c r="BR31" s="125" t="s">
        <v>165</v>
      </c>
      <c r="BS31" s="125" t="s">
        <v>115</v>
      </c>
      <c r="BT31" s="126" t="s">
        <v>107</v>
      </c>
      <c r="BU31" s="102"/>
    </row>
    <row r="32" spans="3:73" s="95" customFormat="1" ht="15" customHeight="1" x14ac:dyDescent="0.3">
      <c r="C32" s="127"/>
      <c r="D32" s="754"/>
      <c r="E32" s="754"/>
      <c r="F32" s="754"/>
      <c r="G32" s="128" t="s">
        <v>1</v>
      </c>
      <c r="H32" s="128" t="s">
        <v>1</v>
      </c>
      <c r="I32" s="128" t="s">
        <v>1</v>
      </c>
      <c r="J32" s="129" t="s">
        <v>1</v>
      </c>
      <c r="K32" s="129" t="s">
        <v>1</v>
      </c>
      <c r="L32" s="128" t="s">
        <v>1</v>
      </c>
      <c r="M32" s="130" t="s">
        <v>1</v>
      </c>
      <c r="N32" s="130" t="s">
        <v>1</v>
      </c>
      <c r="O32" s="130" t="s">
        <v>1</v>
      </c>
      <c r="P32" s="130" t="s">
        <v>1</v>
      </c>
      <c r="Q32" s="130" t="s">
        <v>1</v>
      </c>
      <c r="R32" s="130" t="s">
        <v>1</v>
      </c>
      <c r="S32" s="130" t="s">
        <v>1</v>
      </c>
      <c r="T32" s="131" t="s">
        <v>1</v>
      </c>
      <c r="V32" s="127"/>
      <c r="W32" s="559" t="s">
        <v>83</v>
      </c>
      <c r="X32" s="132">
        <v>41579</v>
      </c>
      <c r="Y32" s="738"/>
      <c r="Z32" s="738"/>
      <c r="AA32" s="738"/>
      <c r="AB32" s="742"/>
      <c r="AC32" s="133"/>
      <c r="AD32" s="133"/>
      <c r="AE32" s="133"/>
      <c r="AF32" s="742"/>
      <c r="AG32" s="133"/>
      <c r="AH32" s="133"/>
      <c r="AI32" s="133"/>
      <c r="AJ32" s="188"/>
      <c r="AK32" s="133"/>
      <c r="AL32" s="133"/>
      <c r="AM32" s="133"/>
      <c r="AN32" s="188"/>
      <c r="AO32" s="133"/>
      <c r="AP32" s="133"/>
      <c r="AQ32" s="133"/>
      <c r="AR32" s="188"/>
      <c r="AS32" s="133"/>
      <c r="AT32" s="133"/>
      <c r="AU32" s="133"/>
      <c r="AV32" s="188"/>
      <c r="AW32" s="133"/>
      <c r="AX32" s="133"/>
      <c r="AY32" s="133"/>
      <c r="AZ32" s="188"/>
      <c r="BA32" s="133"/>
      <c r="BB32" s="133"/>
      <c r="BC32" s="133"/>
      <c r="BD32" s="188"/>
      <c r="BE32" s="133"/>
      <c r="BF32" s="133"/>
      <c r="BG32" s="133"/>
      <c r="BH32" s="188"/>
      <c r="BI32" s="133"/>
      <c r="BJ32" s="133"/>
      <c r="BK32" s="133"/>
      <c r="BL32" s="188"/>
      <c r="BM32" s="133"/>
      <c r="BN32" s="133"/>
      <c r="BO32" s="133"/>
      <c r="BP32" s="188"/>
      <c r="BQ32" s="133"/>
      <c r="BR32" s="133"/>
      <c r="BS32" s="133"/>
      <c r="BT32" s="188"/>
      <c r="BU32" s="134"/>
    </row>
    <row r="33" spans="3:73" x14ac:dyDescent="0.3">
      <c r="C33" s="101"/>
      <c r="D33" s="699" t="s">
        <v>4</v>
      </c>
      <c r="E33" s="699"/>
      <c r="F33" s="699"/>
      <c r="G33" s="2"/>
      <c r="H33" s="2"/>
      <c r="I33" s="2"/>
      <c r="J33" s="2"/>
      <c r="K33" s="2"/>
      <c r="L33" s="2"/>
      <c r="M33" s="2"/>
      <c r="N33" s="2"/>
      <c r="O33" s="2"/>
      <c r="P33" s="2"/>
      <c r="Q33" s="2"/>
      <c r="R33" s="2"/>
      <c r="S33" s="2"/>
      <c r="T33" s="2"/>
      <c r="V33" s="101"/>
      <c r="W33" s="559"/>
      <c r="X33" s="58">
        <f>X32+31</f>
        <v>41610</v>
      </c>
      <c r="Y33" s="738"/>
      <c r="Z33" s="738"/>
      <c r="AA33" s="738"/>
      <c r="AB33" s="742"/>
      <c r="AC33" s="738"/>
      <c r="AD33" s="738"/>
      <c r="AE33" s="738"/>
      <c r="AF33" s="755"/>
      <c r="AG33" s="133"/>
      <c r="AH33" s="133"/>
      <c r="AI33" s="133"/>
      <c r="AJ33" s="188"/>
      <c r="AK33" s="133"/>
      <c r="AL33" s="133"/>
      <c r="AM33" s="133"/>
      <c r="AN33" s="188"/>
      <c r="AO33" s="133"/>
      <c r="AP33" s="133"/>
      <c r="AQ33" s="133"/>
      <c r="AR33" s="188"/>
      <c r="AS33" s="133"/>
      <c r="AT33" s="133"/>
      <c r="AU33" s="133"/>
      <c r="AV33" s="188"/>
      <c r="AW33" s="133"/>
      <c r="AX33" s="133"/>
      <c r="AY33" s="133"/>
      <c r="AZ33" s="188"/>
      <c r="BA33" s="133"/>
      <c r="BB33" s="133"/>
      <c r="BC33" s="133"/>
      <c r="BD33" s="188"/>
      <c r="BE33" s="133"/>
      <c r="BF33" s="133"/>
      <c r="BG33" s="133"/>
      <c r="BH33" s="188"/>
      <c r="BI33" s="133"/>
      <c r="BJ33" s="133"/>
      <c r="BK33" s="133"/>
      <c r="BL33" s="188"/>
      <c r="BM33" s="133"/>
      <c r="BN33" s="133"/>
      <c r="BO33" s="133"/>
      <c r="BP33" s="188"/>
      <c r="BQ33" s="133"/>
      <c r="BR33" s="133"/>
      <c r="BS33" s="133"/>
      <c r="BT33" s="188"/>
      <c r="BU33" s="102"/>
    </row>
    <row r="34" spans="3:73" x14ac:dyDescent="0.3">
      <c r="C34" s="101"/>
      <c r="D34" s="699" t="s">
        <v>5</v>
      </c>
      <c r="E34" s="699"/>
      <c r="F34" s="699"/>
      <c r="G34" s="2"/>
      <c r="H34" s="2"/>
      <c r="I34" s="2"/>
      <c r="J34" s="2"/>
      <c r="K34" s="2"/>
      <c r="L34" s="2"/>
      <c r="M34" s="2"/>
      <c r="N34" s="2"/>
      <c r="O34" s="2"/>
      <c r="P34" s="2"/>
      <c r="Q34" s="2"/>
      <c r="R34" s="2"/>
      <c r="S34" s="2"/>
      <c r="T34" s="2"/>
      <c r="V34" s="101"/>
      <c r="W34" s="559"/>
      <c r="X34" s="58">
        <f t="shared" ref="X34:X54" si="2">X33+31</f>
        <v>41641</v>
      </c>
      <c r="Y34" s="738"/>
      <c r="Z34" s="738"/>
      <c r="AA34" s="738"/>
      <c r="AB34" s="742"/>
      <c r="AC34" s="739"/>
      <c r="AD34" s="739"/>
      <c r="AE34" s="739"/>
      <c r="AF34" s="755"/>
      <c r="AG34" s="738"/>
      <c r="AH34" s="738"/>
      <c r="AI34" s="738"/>
      <c r="AJ34" s="742"/>
      <c r="AK34" s="133"/>
      <c r="AL34" s="133"/>
      <c r="AM34" s="133"/>
      <c r="AN34" s="188"/>
      <c r="AO34" s="133"/>
      <c r="AP34" s="133"/>
      <c r="AQ34" s="133"/>
      <c r="AR34" s="188"/>
      <c r="AS34" s="133"/>
      <c r="AT34" s="133"/>
      <c r="AU34" s="133"/>
      <c r="AV34" s="188"/>
      <c r="AW34" s="133"/>
      <c r="AX34" s="133"/>
      <c r="AY34" s="133"/>
      <c r="AZ34" s="188"/>
      <c r="BA34" s="133"/>
      <c r="BB34" s="133"/>
      <c r="BC34" s="133"/>
      <c r="BD34" s="188"/>
      <c r="BE34" s="133"/>
      <c r="BF34" s="133"/>
      <c r="BG34" s="133"/>
      <c r="BH34" s="188"/>
      <c r="BI34" s="133"/>
      <c r="BJ34" s="133"/>
      <c r="BK34" s="133"/>
      <c r="BL34" s="188"/>
      <c r="BM34" s="133"/>
      <c r="BN34" s="133"/>
      <c r="BO34" s="133"/>
      <c r="BP34" s="188"/>
      <c r="BQ34" s="133"/>
      <c r="BR34" s="133"/>
      <c r="BS34" s="133"/>
      <c r="BT34" s="188"/>
      <c r="BU34" s="102"/>
    </row>
    <row r="35" spans="3:73" x14ac:dyDescent="0.3">
      <c r="C35" s="101"/>
      <c r="D35" s="699" t="s">
        <v>10</v>
      </c>
      <c r="E35" s="699"/>
      <c r="F35" s="699"/>
      <c r="G35" s="2"/>
      <c r="H35" s="2"/>
      <c r="I35" s="2"/>
      <c r="J35" s="2"/>
      <c r="K35" s="2"/>
      <c r="L35" s="2"/>
      <c r="M35" s="2"/>
      <c r="N35" s="2"/>
      <c r="O35" s="2"/>
      <c r="P35" s="2"/>
      <c r="Q35" s="2"/>
      <c r="R35" s="2"/>
      <c r="S35" s="2"/>
      <c r="T35" s="2"/>
      <c r="V35" s="101"/>
      <c r="W35" s="559"/>
      <c r="X35" s="58">
        <f t="shared" si="2"/>
        <v>41672</v>
      </c>
      <c r="Y35" s="738"/>
      <c r="Z35" s="738"/>
      <c r="AA35" s="738"/>
      <c r="AB35" s="742"/>
      <c r="AC35" s="739"/>
      <c r="AD35" s="739"/>
      <c r="AE35" s="739"/>
      <c r="AF35" s="755"/>
      <c r="AG35" s="739"/>
      <c r="AH35" s="739"/>
      <c r="AI35" s="739"/>
      <c r="AJ35" s="742"/>
      <c r="AK35" s="738"/>
      <c r="AL35" s="738"/>
      <c r="AM35" s="738"/>
      <c r="AN35" s="742"/>
      <c r="AO35" s="133"/>
      <c r="AP35" s="133"/>
      <c r="AQ35" s="133"/>
      <c r="AR35" s="188"/>
      <c r="AS35" s="133"/>
      <c r="AT35" s="133"/>
      <c r="AU35" s="133"/>
      <c r="AV35" s="188"/>
      <c r="AW35" s="133"/>
      <c r="AX35" s="133"/>
      <c r="AY35" s="133"/>
      <c r="AZ35" s="188"/>
      <c r="BA35" s="133"/>
      <c r="BB35" s="133"/>
      <c r="BC35" s="133"/>
      <c r="BD35" s="188"/>
      <c r="BE35" s="133"/>
      <c r="BF35" s="133"/>
      <c r="BG35" s="133"/>
      <c r="BH35" s="188"/>
      <c r="BI35" s="133"/>
      <c r="BJ35" s="133"/>
      <c r="BK35" s="133"/>
      <c r="BL35" s="188"/>
      <c r="BM35" s="133"/>
      <c r="BN35" s="133"/>
      <c r="BO35" s="133"/>
      <c r="BP35" s="188"/>
      <c r="BQ35" s="133"/>
      <c r="BR35" s="133"/>
      <c r="BS35" s="133"/>
      <c r="BT35" s="188"/>
      <c r="BU35" s="102"/>
    </row>
    <row r="36" spans="3:73" x14ac:dyDescent="0.3">
      <c r="C36" s="101"/>
      <c r="D36" s="699" t="s">
        <v>9</v>
      </c>
      <c r="E36" s="699"/>
      <c r="F36" s="699"/>
      <c r="G36" s="2"/>
      <c r="H36" s="2"/>
      <c r="I36" s="2"/>
      <c r="J36" s="2"/>
      <c r="K36" s="2"/>
      <c r="L36" s="2"/>
      <c r="M36" s="2"/>
      <c r="N36" s="2"/>
      <c r="O36" s="2"/>
      <c r="P36" s="2"/>
      <c r="Q36" s="2"/>
      <c r="R36" s="2"/>
      <c r="S36" s="2"/>
      <c r="T36" s="2"/>
      <c r="V36" s="101"/>
      <c r="W36" s="559"/>
      <c r="X36" s="58">
        <f t="shared" si="2"/>
        <v>41703</v>
      </c>
      <c r="Y36" s="738"/>
      <c r="Z36" s="738"/>
      <c r="AA36" s="738"/>
      <c r="AB36" s="742"/>
      <c r="AC36" s="739"/>
      <c r="AD36" s="739"/>
      <c r="AE36" s="739"/>
      <c r="AF36" s="755"/>
      <c r="AG36" s="739"/>
      <c r="AH36" s="739"/>
      <c r="AI36" s="739"/>
      <c r="AJ36" s="742"/>
      <c r="AK36" s="738"/>
      <c r="AL36" s="738"/>
      <c r="AM36" s="738"/>
      <c r="AN36" s="742"/>
      <c r="AO36" s="738"/>
      <c r="AP36" s="738"/>
      <c r="AQ36" s="738"/>
      <c r="AR36" s="742"/>
      <c r="AS36" s="133"/>
      <c r="AT36" s="133"/>
      <c r="AU36" s="133"/>
      <c r="AV36" s="188"/>
      <c r="AW36" s="133"/>
      <c r="AX36" s="133"/>
      <c r="AY36" s="133"/>
      <c r="AZ36" s="188"/>
      <c r="BA36" s="133"/>
      <c r="BB36" s="133"/>
      <c r="BC36" s="133"/>
      <c r="BD36" s="188"/>
      <c r="BE36" s="133"/>
      <c r="BF36" s="133"/>
      <c r="BG36" s="133"/>
      <c r="BH36" s="188"/>
      <c r="BI36" s="133"/>
      <c r="BJ36" s="133"/>
      <c r="BK36" s="133"/>
      <c r="BL36" s="188"/>
      <c r="BM36" s="133"/>
      <c r="BN36" s="133"/>
      <c r="BO36" s="133"/>
      <c r="BP36" s="188"/>
      <c r="BQ36" s="133"/>
      <c r="BR36" s="133"/>
      <c r="BS36" s="133"/>
      <c r="BT36" s="188"/>
      <c r="BU36" s="102"/>
    </row>
    <row r="37" spans="3:73" x14ac:dyDescent="0.3">
      <c r="C37" s="101"/>
      <c r="D37" s="699" t="s">
        <v>8</v>
      </c>
      <c r="E37" s="699"/>
      <c r="F37" s="699"/>
      <c r="G37" s="2"/>
      <c r="H37" s="2"/>
      <c r="I37" s="2"/>
      <c r="J37" s="2"/>
      <c r="K37" s="2"/>
      <c r="L37" s="2"/>
      <c r="M37" s="2"/>
      <c r="N37" s="2"/>
      <c r="O37" s="2"/>
      <c r="P37" s="2"/>
      <c r="Q37" s="2"/>
      <c r="R37" s="2"/>
      <c r="S37" s="2"/>
      <c r="T37" s="2"/>
      <c r="V37" s="101"/>
      <c r="W37" s="559"/>
      <c r="X37" s="58">
        <f t="shared" si="2"/>
        <v>41734</v>
      </c>
      <c r="Y37" s="738"/>
      <c r="Z37" s="738"/>
      <c r="AA37" s="738"/>
      <c r="AB37" s="742"/>
      <c r="AC37" s="739"/>
      <c r="AD37" s="739"/>
      <c r="AE37" s="739"/>
      <c r="AF37" s="755"/>
      <c r="AG37" s="739"/>
      <c r="AH37" s="739"/>
      <c r="AI37" s="739"/>
      <c r="AJ37" s="742"/>
      <c r="AK37" s="738"/>
      <c r="AL37" s="738"/>
      <c r="AM37" s="738"/>
      <c r="AN37" s="742"/>
      <c r="AO37" s="738"/>
      <c r="AP37" s="738"/>
      <c r="AQ37" s="738"/>
      <c r="AR37" s="742"/>
      <c r="AS37" s="738"/>
      <c r="AT37" s="738"/>
      <c r="AU37" s="738"/>
      <c r="AV37" s="742"/>
      <c r="AW37" s="135"/>
      <c r="AX37" s="135"/>
      <c r="AY37" s="135"/>
      <c r="AZ37" s="425"/>
      <c r="BA37" s="135"/>
      <c r="BB37" s="135"/>
      <c r="BC37" s="135"/>
      <c r="BD37" s="425"/>
      <c r="BE37" s="135"/>
      <c r="BF37" s="135"/>
      <c r="BG37" s="135"/>
      <c r="BH37" s="425"/>
      <c r="BI37" s="135"/>
      <c r="BJ37" s="135"/>
      <c r="BK37" s="135"/>
      <c r="BL37" s="425"/>
      <c r="BM37" s="135"/>
      <c r="BN37" s="135"/>
      <c r="BO37" s="135"/>
      <c r="BP37" s="425"/>
      <c r="BQ37" s="135"/>
      <c r="BR37" s="135"/>
      <c r="BS37" s="135"/>
      <c r="BT37" s="425"/>
      <c r="BU37" s="102"/>
    </row>
    <row r="38" spans="3:73" x14ac:dyDescent="0.3">
      <c r="C38" s="101"/>
      <c r="D38" s="699" t="s">
        <v>7</v>
      </c>
      <c r="E38" s="699"/>
      <c r="F38" s="699"/>
      <c r="G38" s="2"/>
      <c r="H38" s="2"/>
      <c r="I38" s="2"/>
      <c r="J38" s="2"/>
      <c r="K38" s="2"/>
      <c r="L38" s="2"/>
      <c r="M38" s="2"/>
      <c r="N38" s="2"/>
      <c r="O38" s="2"/>
      <c r="P38" s="2"/>
      <c r="Q38" s="2"/>
      <c r="R38" s="2"/>
      <c r="S38" s="2"/>
      <c r="T38" s="2"/>
      <c r="V38" s="101"/>
      <c r="W38" s="559"/>
      <c r="X38" s="58">
        <f t="shared" si="2"/>
        <v>41765</v>
      </c>
      <c r="Y38" s="738"/>
      <c r="Z38" s="738"/>
      <c r="AA38" s="738"/>
      <c r="AB38" s="742"/>
      <c r="AC38" s="739"/>
      <c r="AD38" s="739"/>
      <c r="AE38" s="739"/>
      <c r="AF38" s="755"/>
      <c r="AG38" s="739"/>
      <c r="AH38" s="739"/>
      <c r="AI38" s="739"/>
      <c r="AJ38" s="742"/>
      <c r="AK38" s="738"/>
      <c r="AL38" s="738"/>
      <c r="AM38" s="738"/>
      <c r="AN38" s="742"/>
      <c r="AO38" s="738"/>
      <c r="AP38" s="738"/>
      <c r="AQ38" s="738"/>
      <c r="AR38" s="742"/>
      <c r="AS38" s="738"/>
      <c r="AT38" s="738"/>
      <c r="AU38" s="738"/>
      <c r="AV38" s="742"/>
      <c r="AW38" s="738"/>
      <c r="AX38" s="738"/>
      <c r="AY38" s="738"/>
      <c r="AZ38" s="425"/>
      <c r="BA38" s="135"/>
      <c r="BB38" s="135"/>
      <c r="BC38" s="135"/>
      <c r="BD38" s="425"/>
      <c r="BE38" s="135"/>
      <c r="BF38" s="135"/>
      <c r="BG38" s="135"/>
      <c r="BH38" s="425"/>
      <c r="BI38" s="135"/>
      <c r="BJ38" s="135"/>
      <c r="BK38" s="135"/>
      <c r="BL38" s="425"/>
      <c r="BM38" s="135"/>
      <c r="BN38" s="135"/>
      <c r="BO38" s="135"/>
      <c r="BP38" s="425"/>
      <c r="BQ38" s="135"/>
      <c r="BR38" s="135"/>
      <c r="BS38" s="135"/>
      <c r="BT38" s="425"/>
      <c r="BU38" s="102"/>
    </row>
    <row r="39" spans="3:73" x14ac:dyDescent="0.3">
      <c r="C39" s="101"/>
      <c r="D39" s="699" t="s">
        <v>6</v>
      </c>
      <c r="E39" s="699"/>
      <c r="F39" s="699"/>
      <c r="G39" s="2"/>
      <c r="H39" s="2"/>
      <c r="I39" s="2"/>
      <c r="J39" s="2"/>
      <c r="K39" s="2"/>
      <c r="L39" s="2"/>
      <c r="M39" s="2"/>
      <c r="N39" s="2"/>
      <c r="O39" s="2"/>
      <c r="P39" s="2"/>
      <c r="Q39" s="2"/>
      <c r="R39" s="2"/>
      <c r="S39" s="2"/>
      <c r="T39" s="2"/>
      <c r="V39" s="101"/>
      <c r="W39" s="559"/>
      <c r="X39" s="58">
        <f t="shared" si="2"/>
        <v>41796</v>
      </c>
      <c r="Y39" s="738"/>
      <c r="Z39" s="738"/>
      <c r="AA39" s="738"/>
      <c r="AB39" s="742"/>
      <c r="AC39" s="739"/>
      <c r="AD39" s="739"/>
      <c r="AE39" s="739"/>
      <c r="AF39" s="755"/>
      <c r="AG39" s="739"/>
      <c r="AH39" s="739"/>
      <c r="AI39" s="739"/>
      <c r="AJ39" s="742"/>
      <c r="AK39" s="738"/>
      <c r="AL39" s="738"/>
      <c r="AM39" s="738"/>
      <c r="AN39" s="742"/>
      <c r="AO39" s="738"/>
      <c r="AP39" s="738"/>
      <c r="AQ39" s="738"/>
      <c r="AR39" s="742"/>
      <c r="AS39" s="738"/>
      <c r="AT39" s="738"/>
      <c r="AU39" s="738"/>
      <c r="AV39" s="742"/>
      <c r="AW39" s="738"/>
      <c r="AX39" s="738"/>
      <c r="AY39" s="738"/>
      <c r="AZ39" s="425"/>
      <c r="BA39" s="738"/>
      <c r="BB39" s="738"/>
      <c r="BC39" s="738"/>
      <c r="BD39" s="425"/>
      <c r="BE39" s="135"/>
      <c r="BF39" s="135"/>
      <c r="BG39" s="135"/>
      <c r="BH39" s="425"/>
      <c r="BI39" s="135"/>
      <c r="BJ39" s="135"/>
      <c r="BK39" s="135"/>
      <c r="BL39" s="425"/>
      <c r="BM39" s="135"/>
      <c r="BN39" s="135"/>
      <c r="BO39" s="135"/>
      <c r="BP39" s="425"/>
      <c r="BQ39" s="135"/>
      <c r="BR39" s="135"/>
      <c r="BS39" s="135"/>
      <c r="BT39" s="425"/>
      <c r="BU39" s="102"/>
    </row>
    <row r="40" spans="3:73" ht="15.75" customHeight="1" x14ac:dyDescent="0.3">
      <c r="C40" s="101"/>
      <c r="D40" s="756" t="s">
        <v>11</v>
      </c>
      <c r="E40" s="756"/>
      <c r="F40" s="756"/>
      <c r="G40" s="107">
        <f>SUM(G33:G39)</f>
        <v>0</v>
      </c>
      <c r="H40" s="107">
        <f>SUM(H33:H39)</f>
        <v>0</v>
      </c>
      <c r="I40" s="107">
        <f>SUM(I33:I39)</f>
        <v>0</v>
      </c>
      <c r="J40" s="107">
        <f t="shared" ref="J40:T40" si="3">SUM(J33:J39)</f>
        <v>0</v>
      </c>
      <c r="K40" s="107">
        <f>SUM(K33:K39)</f>
        <v>0</v>
      </c>
      <c r="L40" s="107">
        <f t="shared" si="3"/>
        <v>0</v>
      </c>
      <c r="M40" s="107">
        <f>SUM(M33:M39)</f>
        <v>0</v>
      </c>
      <c r="N40" s="107">
        <f t="shared" si="3"/>
        <v>0</v>
      </c>
      <c r="O40" s="107">
        <f t="shared" si="3"/>
        <v>0</v>
      </c>
      <c r="P40" s="107">
        <f t="shared" si="3"/>
        <v>0</v>
      </c>
      <c r="Q40" s="107">
        <f t="shared" si="3"/>
        <v>0</v>
      </c>
      <c r="R40" s="107">
        <f t="shared" si="3"/>
        <v>0</v>
      </c>
      <c r="S40" s="107">
        <f t="shared" si="3"/>
        <v>0</v>
      </c>
      <c r="T40" s="107">
        <f t="shared" si="3"/>
        <v>0</v>
      </c>
      <c r="V40" s="101"/>
      <c r="W40" s="559"/>
      <c r="X40" s="58">
        <f t="shared" si="2"/>
        <v>41827</v>
      </c>
      <c r="Y40" s="738"/>
      <c r="Z40" s="738"/>
      <c r="AA40" s="738"/>
      <c r="AB40" s="742"/>
      <c r="AC40" s="739"/>
      <c r="AD40" s="739"/>
      <c r="AE40" s="739"/>
      <c r="AF40" s="755"/>
      <c r="AG40" s="739"/>
      <c r="AH40" s="739"/>
      <c r="AI40" s="739"/>
      <c r="AJ40" s="742"/>
      <c r="AK40" s="738"/>
      <c r="AL40" s="738"/>
      <c r="AM40" s="738"/>
      <c r="AN40" s="742"/>
      <c r="AO40" s="738"/>
      <c r="AP40" s="738"/>
      <c r="AQ40" s="738"/>
      <c r="AR40" s="742"/>
      <c r="AS40" s="738"/>
      <c r="AT40" s="738"/>
      <c r="AU40" s="738"/>
      <c r="AV40" s="742"/>
      <c r="AW40" s="738"/>
      <c r="AX40" s="738"/>
      <c r="AY40" s="738"/>
      <c r="AZ40" s="425"/>
      <c r="BA40" s="738"/>
      <c r="BB40" s="738"/>
      <c r="BC40" s="738"/>
      <c r="BD40" s="425"/>
      <c r="BE40" s="738"/>
      <c r="BF40" s="738"/>
      <c r="BG40" s="738"/>
      <c r="BH40" s="425"/>
      <c r="BI40" s="135"/>
      <c r="BJ40" s="135"/>
      <c r="BK40" s="135"/>
      <c r="BL40" s="425"/>
      <c r="BM40" s="135"/>
      <c r="BN40" s="135"/>
      <c r="BO40" s="135"/>
      <c r="BP40" s="425"/>
      <c r="BQ40" s="135"/>
      <c r="BR40" s="135"/>
      <c r="BS40" s="135"/>
      <c r="BT40" s="425"/>
      <c r="BU40" s="102"/>
    </row>
    <row r="41" spans="3:73" ht="15.75" customHeight="1" x14ac:dyDescent="0.3">
      <c r="C41" s="101"/>
      <c r="D41" s="73"/>
      <c r="E41" s="73"/>
      <c r="F41" s="73"/>
      <c r="G41" s="73"/>
      <c r="H41" s="73"/>
      <c r="I41" s="73"/>
      <c r="J41" s="73"/>
      <c r="K41" s="73"/>
      <c r="L41" s="73"/>
      <c r="M41" s="73"/>
      <c r="N41" s="73"/>
      <c r="O41" s="73"/>
      <c r="P41" s="73"/>
      <c r="Q41" s="73"/>
      <c r="R41" s="73"/>
      <c r="S41" s="73"/>
      <c r="T41" s="102"/>
      <c r="U41" s="73"/>
      <c r="V41" s="101"/>
      <c r="W41" s="559"/>
      <c r="X41" s="58">
        <f t="shared" si="2"/>
        <v>41858</v>
      </c>
      <c r="Y41" s="738"/>
      <c r="Z41" s="738"/>
      <c r="AA41" s="738"/>
      <c r="AB41" s="742"/>
      <c r="AC41" s="739"/>
      <c r="AD41" s="739"/>
      <c r="AE41" s="739"/>
      <c r="AF41" s="755"/>
      <c r="AG41" s="739"/>
      <c r="AH41" s="739"/>
      <c r="AI41" s="739"/>
      <c r="AJ41" s="742"/>
      <c r="AK41" s="738"/>
      <c r="AL41" s="738"/>
      <c r="AM41" s="738"/>
      <c r="AN41" s="742"/>
      <c r="AO41" s="738"/>
      <c r="AP41" s="738"/>
      <c r="AQ41" s="738"/>
      <c r="AR41" s="742"/>
      <c r="AS41" s="738"/>
      <c r="AT41" s="738"/>
      <c r="AU41" s="738"/>
      <c r="AV41" s="742"/>
      <c r="AW41" s="738"/>
      <c r="AX41" s="738"/>
      <c r="AY41" s="738"/>
      <c r="AZ41" s="425"/>
      <c r="BA41" s="738"/>
      <c r="BB41" s="738"/>
      <c r="BC41" s="738"/>
      <c r="BD41" s="425"/>
      <c r="BE41" s="738"/>
      <c r="BF41" s="738"/>
      <c r="BG41" s="738"/>
      <c r="BH41" s="425"/>
      <c r="BI41" s="738"/>
      <c r="BJ41" s="738"/>
      <c r="BK41" s="738"/>
      <c r="BL41" s="425"/>
      <c r="BM41" s="135"/>
      <c r="BN41" s="135"/>
      <c r="BO41" s="135"/>
      <c r="BP41" s="425"/>
      <c r="BQ41" s="135"/>
      <c r="BR41" s="135"/>
      <c r="BS41" s="135"/>
      <c r="BT41" s="425"/>
      <c r="BU41" s="102"/>
    </row>
    <row r="42" spans="3:73" ht="15.75" customHeight="1" thickBot="1" x14ac:dyDescent="0.35">
      <c r="C42" s="112"/>
      <c r="D42" s="115"/>
      <c r="E42" s="115"/>
      <c r="F42" s="115"/>
      <c r="G42" s="115"/>
      <c r="H42" s="115"/>
      <c r="I42" s="115"/>
      <c r="J42" s="115"/>
      <c r="K42" s="115"/>
      <c r="L42" s="115"/>
      <c r="M42" s="115"/>
      <c r="N42" s="115"/>
      <c r="O42" s="115"/>
      <c r="P42" s="115"/>
      <c r="Q42" s="115"/>
      <c r="R42" s="115"/>
      <c r="S42" s="115"/>
      <c r="T42" s="116"/>
      <c r="U42" s="73"/>
      <c r="V42" s="101"/>
      <c r="W42" s="559"/>
      <c r="X42" s="58">
        <f t="shared" si="2"/>
        <v>41889</v>
      </c>
      <c r="Y42" s="738"/>
      <c r="Z42" s="738"/>
      <c r="AA42" s="738"/>
      <c r="AB42" s="742"/>
      <c r="AC42" s="739"/>
      <c r="AD42" s="739"/>
      <c r="AE42" s="739"/>
      <c r="AF42" s="755"/>
      <c r="AG42" s="739"/>
      <c r="AH42" s="739"/>
      <c r="AI42" s="739"/>
      <c r="AJ42" s="742"/>
      <c r="AK42" s="738"/>
      <c r="AL42" s="738"/>
      <c r="AM42" s="738"/>
      <c r="AN42" s="742"/>
      <c r="AO42" s="738"/>
      <c r="AP42" s="738"/>
      <c r="AQ42" s="738"/>
      <c r="AR42" s="742"/>
      <c r="AS42" s="738"/>
      <c r="AT42" s="738"/>
      <c r="AU42" s="738"/>
      <c r="AV42" s="742"/>
      <c r="AW42" s="738"/>
      <c r="AX42" s="738"/>
      <c r="AY42" s="738"/>
      <c r="AZ42" s="425"/>
      <c r="BA42" s="738"/>
      <c r="BB42" s="738"/>
      <c r="BC42" s="738"/>
      <c r="BD42" s="425"/>
      <c r="BE42" s="738"/>
      <c r="BF42" s="738"/>
      <c r="BG42" s="738"/>
      <c r="BH42" s="425"/>
      <c r="BI42" s="738"/>
      <c r="BJ42" s="738"/>
      <c r="BK42" s="738"/>
      <c r="BL42" s="425"/>
      <c r="BM42" s="738"/>
      <c r="BN42" s="738"/>
      <c r="BO42" s="738"/>
      <c r="BP42" s="425"/>
      <c r="BQ42" s="135"/>
      <c r="BR42" s="135"/>
      <c r="BS42" s="135"/>
      <c r="BT42" s="425"/>
      <c r="BU42" s="102"/>
    </row>
    <row r="43" spans="3:73" ht="15.75" customHeight="1" x14ac:dyDescent="0.3">
      <c r="V43" s="101"/>
      <c r="W43" s="559"/>
      <c r="X43" s="58">
        <f t="shared" si="2"/>
        <v>41920</v>
      </c>
      <c r="Y43" s="738"/>
      <c r="Z43" s="738"/>
      <c r="AA43" s="738"/>
      <c r="AB43" s="742"/>
      <c r="AC43" s="739"/>
      <c r="AD43" s="739"/>
      <c r="AE43" s="739"/>
      <c r="AF43" s="755"/>
      <c r="AG43" s="739"/>
      <c r="AH43" s="739"/>
      <c r="AI43" s="739"/>
      <c r="AJ43" s="742"/>
      <c r="AK43" s="738"/>
      <c r="AL43" s="738"/>
      <c r="AM43" s="738"/>
      <c r="AN43" s="742"/>
      <c r="AO43" s="738"/>
      <c r="AP43" s="738"/>
      <c r="AQ43" s="738"/>
      <c r="AR43" s="742"/>
      <c r="AS43" s="738"/>
      <c r="AT43" s="738"/>
      <c r="AU43" s="738"/>
      <c r="AV43" s="742"/>
      <c r="AW43" s="738"/>
      <c r="AX43" s="738"/>
      <c r="AY43" s="738"/>
      <c r="AZ43" s="425"/>
      <c r="BA43" s="738"/>
      <c r="BB43" s="738"/>
      <c r="BC43" s="738"/>
      <c r="BD43" s="425"/>
      <c r="BE43" s="738"/>
      <c r="BF43" s="738"/>
      <c r="BG43" s="738"/>
      <c r="BH43" s="425"/>
      <c r="BI43" s="738"/>
      <c r="BJ43" s="738"/>
      <c r="BK43" s="738"/>
      <c r="BL43" s="425"/>
      <c r="BM43" s="738"/>
      <c r="BN43" s="738"/>
      <c r="BO43" s="738"/>
      <c r="BP43" s="425"/>
      <c r="BQ43" s="738"/>
      <c r="BR43" s="738"/>
      <c r="BS43" s="738"/>
      <c r="BT43" s="425"/>
      <c r="BU43" s="102"/>
    </row>
    <row r="44" spans="3:73" ht="15.75" customHeight="1" x14ac:dyDescent="0.3">
      <c r="D44" s="136" t="s">
        <v>110</v>
      </c>
      <c r="E44" s="137"/>
      <c r="F44" s="137"/>
      <c r="G44" s="137"/>
      <c r="H44" s="137"/>
      <c r="I44" s="137"/>
      <c r="J44" s="137"/>
      <c r="K44" s="137"/>
      <c r="L44" s="137"/>
      <c r="M44" s="137"/>
      <c r="N44" s="137"/>
      <c r="O44" s="137"/>
      <c r="V44" s="101"/>
      <c r="W44" s="559"/>
      <c r="X44" s="58">
        <f t="shared" si="2"/>
        <v>41951</v>
      </c>
      <c r="Y44" s="16"/>
      <c r="Z44" s="16"/>
      <c r="AA44" s="16"/>
      <c r="AB44" s="307">
        <f>(Y44-AA44)*0.05</f>
        <v>0</v>
      </c>
      <c r="AC44" s="739"/>
      <c r="AD44" s="739"/>
      <c r="AE44" s="739"/>
      <c r="AF44" s="755"/>
      <c r="AG44" s="739"/>
      <c r="AH44" s="739"/>
      <c r="AI44" s="739"/>
      <c r="AJ44" s="742"/>
      <c r="AK44" s="738"/>
      <c r="AL44" s="738"/>
      <c r="AM44" s="738"/>
      <c r="AN44" s="742"/>
      <c r="AO44" s="738"/>
      <c r="AP44" s="738"/>
      <c r="AQ44" s="738"/>
      <c r="AR44" s="742"/>
      <c r="AS44" s="738"/>
      <c r="AT44" s="738"/>
      <c r="AU44" s="738"/>
      <c r="AV44" s="742"/>
      <c r="AW44" s="738"/>
      <c r="AX44" s="738"/>
      <c r="AY44" s="738"/>
      <c r="AZ44" s="425"/>
      <c r="BA44" s="738"/>
      <c r="BB44" s="738"/>
      <c r="BC44" s="738"/>
      <c r="BD44" s="425"/>
      <c r="BE44" s="738"/>
      <c r="BF44" s="738"/>
      <c r="BG44" s="738"/>
      <c r="BH44" s="425"/>
      <c r="BI44" s="738"/>
      <c r="BJ44" s="738"/>
      <c r="BK44" s="738"/>
      <c r="BL44" s="425"/>
      <c r="BM44" s="738"/>
      <c r="BN44" s="738"/>
      <c r="BO44" s="738"/>
      <c r="BP44" s="425"/>
      <c r="BQ44" s="738"/>
      <c r="BR44" s="738"/>
      <c r="BS44" s="738"/>
      <c r="BT44" s="425"/>
      <c r="BU44" s="102"/>
    </row>
    <row r="45" spans="3:73" ht="15" customHeight="1" x14ac:dyDescent="0.3">
      <c r="D45" s="757" t="s">
        <v>60</v>
      </c>
      <c r="E45" s="758"/>
      <c r="F45" s="758"/>
      <c r="G45" s="758"/>
      <c r="H45" s="758"/>
      <c r="I45" s="758"/>
      <c r="J45" s="758"/>
      <c r="K45" s="758"/>
      <c r="L45" s="758"/>
      <c r="M45" s="758"/>
      <c r="N45" s="758"/>
      <c r="O45" s="758"/>
      <c r="P45" s="758"/>
      <c r="Q45" s="759"/>
      <c r="V45" s="101"/>
      <c r="W45" s="559"/>
      <c r="X45" s="58">
        <f t="shared" si="2"/>
        <v>41982</v>
      </c>
      <c r="Y45" s="16"/>
      <c r="Z45" s="16"/>
      <c r="AA45" s="16"/>
      <c r="AB45" s="307">
        <f>(Y45-AA45)*0.1</f>
        <v>0</v>
      </c>
      <c r="AC45" s="16"/>
      <c r="AD45" s="16"/>
      <c r="AE45" s="16"/>
      <c r="AF45" s="307">
        <f>(AC45-AE45)*0.05</f>
        <v>0</v>
      </c>
      <c r="AG45" s="739"/>
      <c r="AH45" s="739"/>
      <c r="AI45" s="739"/>
      <c r="AJ45" s="742"/>
      <c r="AK45" s="738"/>
      <c r="AL45" s="738"/>
      <c r="AM45" s="738"/>
      <c r="AN45" s="742"/>
      <c r="AO45" s="738"/>
      <c r="AP45" s="738"/>
      <c r="AQ45" s="738"/>
      <c r="AR45" s="742"/>
      <c r="AS45" s="738"/>
      <c r="AT45" s="738"/>
      <c r="AU45" s="738"/>
      <c r="AV45" s="742"/>
      <c r="AW45" s="738"/>
      <c r="AX45" s="738"/>
      <c r="AY45" s="738"/>
      <c r="AZ45" s="425"/>
      <c r="BA45" s="738"/>
      <c r="BB45" s="738"/>
      <c r="BC45" s="738"/>
      <c r="BD45" s="425"/>
      <c r="BE45" s="738"/>
      <c r="BF45" s="738"/>
      <c r="BG45" s="738"/>
      <c r="BH45" s="425"/>
      <c r="BI45" s="738"/>
      <c r="BJ45" s="738"/>
      <c r="BK45" s="738"/>
      <c r="BL45" s="425"/>
      <c r="BM45" s="738"/>
      <c r="BN45" s="738"/>
      <c r="BO45" s="738"/>
      <c r="BP45" s="425"/>
      <c r="BQ45" s="738"/>
      <c r="BR45" s="738"/>
      <c r="BS45" s="738"/>
      <c r="BT45" s="425"/>
      <c r="BU45" s="102"/>
    </row>
    <row r="46" spans="3:73" ht="15.75" customHeight="1" x14ac:dyDescent="0.3">
      <c r="D46" s="760" t="s">
        <v>56</v>
      </c>
      <c r="E46" s="761"/>
      <c r="F46" s="761"/>
      <c r="G46" s="761"/>
      <c r="H46" s="761"/>
      <c r="I46" s="761"/>
      <c r="J46" s="761"/>
      <c r="K46" s="761"/>
      <c r="L46" s="761"/>
      <c r="M46" s="761"/>
      <c r="N46" s="761"/>
      <c r="O46" s="761"/>
      <c r="P46" s="761"/>
      <c r="Q46" s="762"/>
      <c r="V46" s="101"/>
      <c r="W46" s="559"/>
      <c r="X46" s="58">
        <f t="shared" si="2"/>
        <v>42013</v>
      </c>
      <c r="Y46" s="16"/>
      <c r="Z46" s="16"/>
      <c r="AA46" s="16"/>
      <c r="AB46" s="307">
        <f>(Y46-AA46)*0.15</f>
        <v>0</v>
      </c>
      <c r="AC46" s="16"/>
      <c r="AD46" s="16"/>
      <c r="AE46" s="16"/>
      <c r="AF46" s="307">
        <f>(AC46-AE46)*0.1</f>
        <v>0</v>
      </c>
      <c r="AG46" s="16"/>
      <c r="AH46" s="16"/>
      <c r="AI46" s="16"/>
      <c r="AJ46" s="307">
        <f>(AG46-AI46)*0.05</f>
        <v>0</v>
      </c>
      <c r="AK46" s="738"/>
      <c r="AL46" s="738"/>
      <c r="AM46" s="738"/>
      <c r="AN46" s="742"/>
      <c r="AO46" s="738"/>
      <c r="AP46" s="738"/>
      <c r="AQ46" s="738"/>
      <c r="AR46" s="742"/>
      <c r="AS46" s="738"/>
      <c r="AT46" s="738"/>
      <c r="AU46" s="738"/>
      <c r="AV46" s="742"/>
      <c r="AW46" s="738"/>
      <c r="AX46" s="738"/>
      <c r="AY46" s="738"/>
      <c r="AZ46" s="425"/>
      <c r="BA46" s="738"/>
      <c r="BB46" s="738"/>
      <c r="BC46" s="738"/>
      <c r="BD46" s="425"/>
      <c r="BE46" s="738"/>
      <c r="BF46" s="738"/>
      <c r="BG46" s="738"/>
      <c r="BH46" s="425"/>
      <c r="BI46" s="738"/>
      <c r="BJ46" s="738"/>
      <c r="BK46" s="738"/>
      <c r="BL46" s="425"/>
      <c r="BM46" s="738"/>
      <c r="BN46" s="738"/>
      <c r="BO46" s="738"/>
      <c r="BP46" s="425"/>
      <c r="BQ46" s="738"/>
      <c r="BR46" s="738"/>
      <c r="BS46" s="738"/>
      <c r="BT46" s="425"/>
      <c r="BU46" s="102"/>
    </row>
    <row r="47" spans="3:73" ht="15.75" customHeight="1" x14ac:dyDescent="0.3">
      <c r="D47" s="693" t="s">
        <v>57</v>
      </c>
      <c r="E47" s="694"/>
      <c r="F47" s="694"/>
      <c r="G47" s="694"/>
      <c r="H47" s="694"/>
      <c r="I47" s="694"/>
      <c r="J47" s="694"/>
      <c r="K47" s="694"/>
      <c r="L47" s="694"/>
      <c r="M47" s="694"/>
      <c r="N47" s="694"/>
      <c r="O47" s="694"/>
      <c r="P47" s="694"/>
      <c r="Q47" s="695"/>
      <c r="V47" s="101"/>
      <c r="W47" s="559"/>
      <c r="X47" s="58">
        <f t="shared" si="2"/>
        <v>42044</v>
      </c>
      <c r="Y47" s="16"/>
      <c r="Z47" s="16"/>
      <c r="AA47" s="16"/>
      <c r="AB47" s="307">
        <f>(Y47-AA47)*0.2</f>
        <v>0</v>
      </c>
      <c r="AC47" s="16"/>
      <c r="AD47" s="16"/>
      <c r="AE47" s="16"/>
      <c r="AF47" s="307">
        <f>(AC47-AE47)*0.15</f>
        <v>0</v>
      </c>
      <c r="AG47" s="16"/>
      <c r="AH47" s="16"/>
      <c r="AI47" s="16"/>
      <c r="AJ47" s="307">
        <f>(AG47-AI47)*0.1</f>
        <v>0</v>
      </c>
      <c r="AK47" s="16"/>
      <c r="AL47" s="16"/>
      <c r="AM47" s="16"/>
      <c r="AN47" s="307">
        <f>(AK47-AM47)*0.05</f>
        <v>0</v>
      </c>
      <c r="AO47" s="738"/>
      <c r="AP47" s="738"/>
      <c r="AQ47" s="738"/>
      <c r="AR47" s="742"/>
      <c r="AS47" s="738"/>
      <c r="AT47" s="738"/>
      <c r="AU47" s="738"/>
      <c r="AV47" s="742"/>
      <c r="AW47" s="738"/>
      <c r="AX47" s="738"/>
      <c r="AY47" s="738"/>
      <c r="AZ47" s="425"/>
      <c r="BA47" s="738"/>
      <c r="BB47" s="738"/>
      <c r="BC47" s="738"/>
      <c r="BD47" s="425"/>
      <c r="BE47" s="738"/>
      <c r="BF47" s="738"/>
      <c r="BG47" s="738"/>
      <c r="BH47" s="425"/>
      <c r="BI47" s="738"/>
      <c r="BJ47" s="738"/>
      <c r="BK47" s="738"/>
      <c r="BL47" s="425"/>
      <c r="BM47" s="738"/>
      <c r="BN47" s="738"/>
      <c r="BO47" s="738"/>
      <c r="BP47" s="425"/>
      <c r="BQ47" s="738"/>
      <c r="BR47" s="738"/>
      <c r="BS47" s="738"/>
      <c r="BT47" s="425"/>
      <c r="BU47" s="102"/>
    </row>
    <row r="48" spans="3:73" ht="15.75" customHeight="1" x14ac:dyDescent="0.3">
      <c r="D48" s="426" t="s">
        <v>48</v>
      </c>
      <c r="E48" s="696" t="s">
        <v>201</v>
      </c>
      <c r="F48" s="697"/>
      <c r="G48" s="697"/>
      <c r="H48" s="697"/>
      <c r="I48" s="697"/>
      <c r="J48" s="697"/>
      <c r="K48" s="697"/>
      <c r="L48" s="697"/>
      <c r="M48" s="697"/>
      <c r="N48" s="697"/>
      <c r="O48" s="697"/>
      <c r="P48" s="697"/>
      <c r="Q48" s="698"/>
      <c r="V48" s="101"/>
      <c r="W48" s="559"/>
      <c r="X48" s="58">
        <f t="shared" si="2"/>
        <v>42075</v>
      </c>
      <c r="Y48" s="16"/>
      <c r="Z48" s="16"/>
      <c r="AA48" s="16"/>
      <c r="AB48" s="307">
        <f>(Y48-AA48)*0.25</f>
        <v>0</v>
      </c>
      <c r="AC48" s="16"/>
      <c r="AD48" s="16"/>
      <c r="AE48" s="16"/>
      <c r="AF48" s="307">
        <f>(AC48-AE48)*0.2</f>
        <v>0</v>
      </c>
      <c r="AG48" s="16"/>
      <c r="AH48" s="16"/>
      <c r="AI48" s="16"/>
      <c r="AJ48" s="307">
        <f>(AG48-AI48)*0.15</f>
        <v>0</v>
      </c>
      <c r="AK48" s="16"/>
      <c r="AL48" s="16"/>
      <c r="AM48" s="16"/>
      <c r="AN48" s="307">
        <f>(AK48-AM48)*0.1</f>
        <v>0</v>
      </c>
      <c r="AO48" s="16"/>
      <c r="AP48" s="16"/>
      <c r="AQ48" s="16"/>
      <c r="AR48" s="307">
        <f>(AO48-AQ48)*0.05</f>
        <v>0</v>
      </c>
      <c r="AS48" s="738"/>
      <c r="AT48" s="738"/>
      <c r="AU48" s="738"/>
      <c r="AV48" s="742"/>
      <c r="AW48" s="738"/>
      <c r="AX48" s="738"/>
      <c r="AY48" s="738"/>
      <c r="AZ48" s="425"/>
      <c r="BA48" s="738"/>
      <c r="BB48" s="738"/>
      <c r="BC48" s="738"/>
      <c r="BD48" s="425"/>
      <c r="BE48" s="738"/>
      <c r="BF48" s="738"/>
      <c r="BG48" s="738"/>
      <c r="BH48" s="425"/>
      <c r="BI48" s="738"/>
      <c r="BJ48" s="738"/>
      <c r="BK48" s="738"/>
      <c r="BL48" s="425"/>
      <c r="BM48" s="738"/>
      <c r="BN48" s="738"/>
      <c r="BO48" s="738"/>
      <c r="BP48" s="425"/>
      <c r="BQ48" s="738"/>
      <c r="BR48" s="738"/>
      <c r="BS48" s="738"/>
      <c r="BT48" s="425"/>
      <c r="BU48" s="102"/>
    </row>
    <row r="49" spans="4:73" ht="15.75" customHeight="1" x14ac:dyDescent="0.3">
      <c r="D49" s="138" t="s">
        <v>22</v>
      </c>
      <c r="E49" s="677" t="s">
        <v>77</v>
      </c>
      <c r="F49" s="678"/>
      <c r="G49" s="678"/>
      <c r="H49" s="678"/>
      <c r="I49" s="678"/>
      <c r="J49" s="678"/>
      <c r="K49" s="678"/>
      <c r="L49" s="678"/>
      <c r="M49" s="678"/>
      <c r="N49" s="678"/>
      <c r="O49" s="678"/>
      <c r="P49" s="678"/>
      <c r="Q49" s="679"/>
      <c r="V49" s="101"/>
      <c r="W49" s="559"/>
      <c r="X49" s="58">
        <f t="shared" si="2"/>
        <v>42106</v>
      </c>
      <c r="Y49" s="16"/>
      <c r="Z49" s="16"/>
      <c r="AA49" s="16"/>
      <c r="AB49" s="307">
        <f>(Y49-AA49)*0.3</f>
        <v>0</v>
      </c>
      <c r="AC49" s="16"/>
      <c r="AD49" s="16"/>
      <c r="AE49" s="16"/>
      <c r="AF49" s="307">
        <f>(AC49-AE49)*0.25</f>
        <v>0</v>
      </c>
      <c r="AG49" s="16"/>
      <c r="AH49" s="16"/>
      <c r="AI49" s="16"/>
      <c r="AJ49" s="307">
        <f>(AG49-AI49)*0.2</f>
        <v>0</v>
      </c>
      <c r="AK49" s="16"/>
      <c r="AL49" s="16"/>
      <c r="AM49" s="16"/>
      <c r="AN49" s="307">
        <f>(AK49-AM49)*0.15</f>
        <v>0</v>
      </c>
      <c r="AO49" s="16"/>
      <c r="AP49" s="16"/>
      <c r="AQ49" s="16"/>
      <c r="AR49" s="307">
        <f>(AO49-AQ49)*0.1</f>
        <v>0</v>
      </c>
      <c r="AS49" s="16"/>
      <c r="AT49" s="16"/>
      <c r="AU49" s="16"/>
      <c r="AV49" s="307">
        <f>(AS49-AU49)*0.05</f>
        <v>0</v>
      </c>
      <c r="AW49" s="738"/>
      <c r="AX49" s="738"/>
      <c r="AY49" s="738"/>
      <c r="AZ49" s="425"/>
      <c r="BA49" s="738"/>
      <c r="BB49" s="738"/>
      <c r="BC49" s="738"/>
      <c r="BD49" s="425"/>
      <c r="BE49" s="738"/>
      <c r="BF49" s="738"/>
      <c r="BG49" s="738"/>
      <c r="BH49" s="425"/>
      <c r="BI49" s="738"/>
      <c r="BJ49" s="738"/>
      <c r="BK49" s="738"/>
      <c r="BL49" s="425"/>
      <c r="BM49" s="738"/>
      <c r="BN49" s="738"/>
      <c r="BO49" s="738"/>
      <c r="BP49" s="425"/>
      <c r="BQ49" s="738"/>
      <c r="BR49" s="738"/>
      <c r="BS49" s="738"/>
      <c r="BT49" s="425"/>
      <c r="BU49" s="102"/>
    </row>
    <row r="50" spans="4:73" ht="15.75" customHeight="1" x14ac:dyDescent="0.3">
      <c r="D50" s="515" t="s">
        <v>54</v>
      </c>
      <c r="E50" s="712" t="s">
        <v>78</v>
      </c>
      <c r="F50" s="713"/>
      <c r="G50" s="713"/>
      <c r="H50" s="713"/>
      <c r="I50" s="713"/>
      <c r="J50" s="713"/>
      <c r="K50" s="713"/>
      <c r="L50" s="713"/>
      <c r="M50" s="713"/>
      <c r="N50" s="713"/>
      <c r="O50" s="713"/>
      <c r="P50" s="713"/>
      <c r="Q50" s="714"/>
      <c r="V50" s="101"/>
      <c r="W50" s="559"/>
      <c r="X50" s="58">
        <f t="shared" si="2"/>
        <v>42137</v>
      </c>
      <c r="Y50" s="16"/>
      <c r="Z50" s="16"/>
      <c r="AA50" s="16"/>
      <c r="AB50" s="307">
        <f>(Y50-AA50)*0.35</f>
        <v>0</v>
      </c>
      <c r="AC50" s="16"/>
      <c r="AD50" s="16"/>
      <c r="AE50" s="16"/>
      <c r="AF50" s="307">
        <f>(AC50-AE50)*0.3</f>
        <v>0</v>
      </c>
      <c r="AG50" s="16"/>
      <c r="AH50" s="16"/>
      <c r="AI50" s="16"/>
      <c r="AJ50" s="307">
        <f>(AG50-AI50)*0.25</f>
        <v>0</v>
      </c>
      <c r="AK50" s="16"/>
      <c r="AL50" s="16"/>
      <c r="AM50" s="16"/>
      <c r="AN50" s="307">
        <f>(AK50-AM50)*0.2</f>
        <v>0</v>
      </c>
      <c r="AO50" s="16"/>
      <c r="AP50" s="16"/>
      <c r="AQ50" s="16"/>
      <c r="AR50" s="307">
        <f>(AO50-AQ50)*0.15</f>
        <v>0</v>
      </c>
      <c r="AS50" s="16"/>
      <c r="AT50" s="16"/>
      <c r="AU50" s="16"/>
      <c r="AV50" s="307">
        <f>(AS50-AU50)*0.1</f>
        <v>0</v>
      </c>
      <c r="AW50" s="16"/>
      <c r="AX50" s="16"/>
      <c r="AY50" s="16"/>
      <c r="AZ50" s="307">
        <f>(AW50-AY50)*0.05</f>
        <v>0</v>
      </c>
      <c r="BA50" s="738"/>
      <c r="BB50" s="738"/>
      <c r="BC50" s="738"/>
      <c r="BD50" s="425"/>
      <c r="BE50" s="738"/>
      <c r="BF50" s="738"/>
      <c r="BG50" s="738"/>
      <c r="BH50" s="425"/>
      <c r="BI50" s="738"/>
      <c r="BJ50" s="738"/>
      <c r="BK50" s="738"/>
      <c r="BL50" s="425"/>
      <c r="BM50" s="738"/>
      <c r="BN50" s="738"/>
      <c r="BO50" s="738"/>
      <c r="BP50" s="425"/>
      <c r="BQ50" s="738"/>
      <c r="BR50" s="738"/>
      <c r="BS50" s="738"/>
      <c r="BT50" s="425"/>
      <c r="BU50" s="102"/>
    </row>
    <row r="51" spans="4:73" ht="15.75" customHeight="1" x14ac:dyDescent="0.3">
      <c r="D51" s="710"/>
      <c r="E51" s="703" t="s">
        <v>15</v>
      </c>
      <c r="F51" s="704"/>
      <c r="G51" s="704"/>
      <c r="H51" s="704"/>
      <c r="I51" s="704"/>
      <c r="J51" s="704"/>
      <c r="K51" s="704"/>
      <c r="L51" s="704"/>
      <c r="M51" s="704"/>
      <c r="N51" s="704"/>
      <c r="O51" s="704"/>
      <c r="P51" s="704"/>
      <c r="Q51" s="705"/>
      <c r="V51" s="101"/>
      <c r="W51" s="559"/>
      <c r="X51" s="58">
        <f t="shared" si="2"/>
        <v>42168</v>
      </c>
      <c r="Y51" s="16"/>
      <c r="Z51" s="16"/>
      <c r="AA51" s="16"/>
      <c r="AB51" s="307">
        <f>(Y51-AA51)*0.4</f>
        <v>0</v>
      </c>
      <c r="AC51" s="16"/>
      <c r="AD51" s="16"/>
      <c r="AE51" s="16"/>
      <c r="AF51" s="307">
        <f>(AC51-AE51)*0.35</f>
        <v>0</v>
      </c>
      <c r="AG51" s="16"/>
      <c r="AH51" s="16"/>
      <c r="AI51" s="16"/>
      <c r="AJ51" s="307">
        <f>(AG51-AI51)*0.3</f>
        <v>0</v>
      </c>
      <c r="AK51" s="16"/>
      <c r="AL51" s="16"/>
      <c r="AM51" s="16"/>
      <c r="AN51" s="307">
        <f>(AK51-AM51)*0.25</f>
        <v>0</v>
      </c>
      <c r="AO51" s="16"/>
      <c r="AP51" s="16"/>
      <c r="AQ51" s="16"/>
      <c r="AR51" s="307">
        <f>(AO51-AQ51)*0.2</f>
        <v>0</v>
      </c>
      <c r="AS51" s="16"/>
      <c r="AT51" s="16"/>
      <c r="AU51" s="16"/>
      <c r="AV51" s="307">
        <f>(AS51-AU51)*0.15</f>
        <v>0</v>
      </c>
      <c r="AW51" s="16"/>
      <c r="AX51" s="16"/>
      <c r="AY51" s="16"/>
      <c r="AZ51" s="307">
        <f>(AW51-AY51)*0.1</f>
        <v>0</v>
      </c>
      <c r="BA51" s="16"/>
      <c r="BB51" s="16"/>
      <c r="BC51" s="16"/>
      <c r="BD51" s="307">
        <f>(BA51-BC51)*0.05</f>
        <v>0</v>
      </c>
      <c r="BE51" s="738"/>
      <c r="BF51" s="738"/>
      <c r="BG51" s="738"/>
      <c r="BH51" s="425"/>
      <c r="BI51" s="738"/>
      <c r="BJ51" s="738"/>
      <c r="BK51" s="738"/>
      <c r="BL51" s="425"/>
      <c r="BM51" s="738"/>
      <c r="BN51" s="738"/>
      <c r="BO51" s="738"/>
      <c r="BP51" s="425"/>
      <c r="BQ51" s="738"/>
      <c r="BR51" s="738"/>
      <c r="BS51" s="738"/>
      <c r="BT51" s="425"/>
      <c r="BU51" s="102"/>
    </row>
    <row r="52" spans="4:73" ht="15.75" customHeight="1" x14ac:dyDescent="0.3">
      <c r="D52" s="710"/>
      <c r="E52" s="700" t="s">
        <v>16</v>
      </c>
      <c r="F52" s="701"/>
      <c r="G52" s="701"/>
      <c r="H52" s="701"/>
      <c r="I52" s="701"/>
      <c r="J52" s="701"/>
      <c r="K52" s="701"/>
      <c r="L52" s="701"/>
      <c r="M52" s="701"/>
      <c r="N52" s="701"/>
      <c r="O52" s="701"/>
      <c r="P52" s="701"/>
      <c r="Q52" s="702"/>
      <c r="V52" s="101"/>
      <c r="W52" s="559"/>
      <c r="X52" s="58">
        <f t="shared" si="2"/>
        <v>42199</v>
      </c>
      <c r="Y52" s="17"/>
      <c r="Z52" s="17"/>
      <c r="AA52" s="17"/>
      <c r="AB52" s="308">
        <f t="shared" ref="AB52:AB54" si="4">(Y52-AA52)*0.4</f>
        <v>0</v>
      </c>
      <c r="AC52" s="16"/>
      <c r="AD52" s="16"/>
      <c r="AE52" s="16"/>
      <c r="AF52" s="307">
        <f>(AC52-AE52)*0.4</f>
        <v>0</v>
      </c>
      <c r="AG52" s="16"/>
      <c r="AH52" s="16"/>
      <c r="AI52" s="16"/>
      <c r="AJ52" s="307">
        <f>(AG52-AI52)*0.35</f>
        <v>0</v>
      </c>
      <c r="AK52" s="16"/>
      <c r="AL52" s="16"/>
      <c r="AM52" s="16"/>
      <c r="AN52" s="307">
        <f>(AK52-AM52)*0.3</f>
        <v>0</v>
      </c>
      <c r="AO52" s="16"/>
      <c r="AP52" s="16"/>
      <c r="AQ52" s="16"/>
      <c r="AR52" s="307">
        <f>(AO52-AQ52)*0.25</f>
        <v>0</v>
      </c>
      <c r="AS52" s="16"/>
      <c r="AT52" s="16"/>
      <c r="AU52" s="16"/>
      <c r="AV52" s="307">
        <f>(AS52-AU52)*0.2</f>
        <v>0</v>
      </c>
      <c r="AW52" s="16"/>
      <c r="AX52" s="16"/>
      <c r="AY52" s="16"/>
      <c r="AZ52" s="307">
        <f>(AW52-AY52)*0.15</f>
        <v>0</v>
      </c>
      <c r="BA52" s="16"/>
      <c r="BB52" s="16"/>
      <c r="BC52" s="16"/>
      <c r="BD52" s="307">
        <f>(BA52-BC52)*0.1</f>
        <v>0</v>
      </c>
      <c r="BE52" s="16"/>
      <c r="BF52" s="16"/>
      <c r="BG52" s="16"/>
      <c r="BH52" s="307">
        <f>(BE52-BG52)*0.05</f>
        <v>0</v>
      </c>
      <c r="BI52" s="738"/>
      <c r="BJ52" s="738"/>
      <c r="BK52" s="738"/>
      <c r="BL52" s="425"/>
      <c r="BM52" s="738"/>
      <c r="BN52" s="738"/>
      <c r="BO52" s="738"/>
      <c r="BP52" s="425"/>
      <c r="BQ52" s="738"/>
      <c r="BR52" s="738"/>
      <c r="BS52" s="738"/>
      <c r="BT52" s="425"/>
      <c r="BU52" s="102"/>
    </row>
    <row r="53" spans="4:73" ht="15.75" customHeight="1" x14ac:dyDescent="0.3">
      <c r="D53" s="710"/>
      <c r="E53" s="700" t="s">
        <v>202</v>
      </c>
      <c r="F53" s="701"/>
      <c r="G53" s="701"/>
      <c r="H53" s="701"/>
      <c r="I53" s="701"/>
      <c r="J53" s="701"/>
      <c r="K53" s="701"/>
      <c r="L53" s="701"/>
      <c r="M53" s="701"/>
      <c r="N53" s="701"/>
      <c r="O53" s="701"/>
      <c r="P53" s="701"/>
      <c r="Q53" s="702"/>
      <c r="V53" s="101"/>
      <c r="W53" s="559"/>
      <c r="X53" s="58">
        <f t="shared" si="2"/>
        <v>42230</v>
      </c>
      <c r="Y53" s="17"/>
      <c r="Z53" s="17"/>
      <c r="AA53" s="17"/>
      <c r="AB53" s="308">
        <f>(Y53-AA53)*0.4</f>
        <v>0</v>
      </c>
      <c r="AC53" s="17"/>
      <c r="AD53" s="17"/>
      <c r="AE53" s="17"/>
      <c r="AF53" s="308">
        <f t="shared" ref="AF53:AF54" si="5">(AC53-AE53)*0.4</f>
        <v>0</v>
      </c>
      <c r="AG53" s="16"/>
      <c r="AH53" s="16"/>
      <c r="AI53" s="16"/>
      <c r="AJ53" s="307">
        <f>(AG53-AI53)*0.4</f>
        <v>0</v>
      </c>
      <c r="AK53" s="16"/>
      <c r="AL53" s="16"/>
      <c r="AM53" s="16"/>
      <c r="AN53" s="307">
        <f>(AK53-AM53)*0.35</f>
        <v>0</v>
      </c>
      <c r="AO53" s="16"/>
      <c r="AP53" s="16"/>
      <c r="AQ53" s="16"/>
      <c r="AR53" s="307">
        <f>(AO53-AQ53)*0.3</f>
        <v>0</v>
      </c>
      <c r="AS53" s="16"/>
      <c r="AT53" s="16"/>
      <c r="AU53" s="16"/>
      <c r="AV53" s="307">
        <f>(AS53-AU53)*0.25</f>
        <v>0</v>
      </c>
      <c r="AW53" s="16"/>
      <c r="AX53" s="16"/>
      <c r="AY53" s="16"/>
      <c r="AZ53" s="307">
        <f>(AW53-AY53)*0.2</f>
        <v>0</v>
      </c>
      <c r="BA53" s="16"/>
      <c r="BB53" s="16"/>
      <c r="BC53" s="16"/>
      <c r="BD53" s="307">
        <f>(BA53-BC53)*0.15</f>
        <v>0</v>
      </c>
      <c r="BE53" s="16"/>
      <c r="BF53" s="16"/>
      <c r="BG53" s="16"/>
      <c r="BH53" s="307">
        <f>(BE53-BG53)*0.1</f>
        <v>0</v>
      </c>
      <c r="BI53" s="16"/>
      <c r="BJ53" s="16"/>
      <c r="BK53" s="16"/>
      <c r="BL53" s="307">
        <f>(BI53-BK53)*0.05</f>
        <v>0</v>
      </c>
      <c r="BM53" s="738"/>
      <c r="BN53" s="738"/>
      <c r="BO53" s="738"/>
      <c r="BP53" s="425"/>
      <c r="BQ53" s="738"/>
      <c r="BR53" s="738"/>
      <c r="BS53" s="738"/>
      <c r="BT53" s="425"/>
      <c r="BU53" s="102"/>
    </row>
    <row r="54" spans="4:73" ht="15.75" customHeight="1" x14ac:dyDescent="0.3">
      <c r="D54" s="710"/>
      <c r="E54" s="700" t="s">
        <v>203</v>
      </c>
      <c r="F54" s="701"/>
      <c r="G54" s="701"/>
      <c r="H54" s="701"/>
      <c r="I54" s="701"/>
      <c r="J54" s="701"/>
      <c r="K54" s="701"/>
      <c r="L54" s="701"/>
      <c r="M54" s="701"/>
      <c r="N54" s="701"/>
      <c r="O54" s="701"/>
      <c r="P54" s="701"/>
      <c r="Q54" s="702"/>
      <c r="V54" s="101"/>
      <c r="W54" s="559"/>
      <c r="X54" s="58">
        <f t="shared" si="2"/>
        <v>42261</v>
      </c>
      <c r="Y54" s="17"/>
      <c r="Z54" s="17"/>
      <c r="AA54" s="17"/>
      <c r="AB54" s="308">
        <f t="shared" si="4"/>
        <v>0</v>
      </c>
      <c r="AC54" s="17"/>
      <c r="AD54" s="17"/>
      <c r="AE54" s="17"/>
      <c r="AF54" s="308">
        <f t="shared" si="5"/>
        <v>0</v>
      </c>
      <c r="AG54" s="17"/>
      <c r="AH54" s="17"/>
      <c r="AI54" s="17"/>
      <c r="AJ54" s="308">
        <f t="shared" ref="AJ54" si="6">(AG54-AI54)*0.4</f>
        <v>0</v>
      </c>
      <c r="AK54" s="16"/>
      <c r="AL54" s="16"/>
      <c r="AM54" s="16"/>
      <c r="AN54" s="307">
        <f>(AK54-AM54)*0.4</f>
        <v>0</v>
      </c>
      <c r="AO54" s="16"/>
      <c r="AP54" s="16"/>
      <c r="AQ54" s="16"/>
      <c r="AR54" s="307">
        <f>(AO54-AQ54)*0.35</f>
        <v>0</v>
      </c>
      <c r="AS54" s="16"/>
      <c r="AT54" s="16"/>
      <c r="AU54" s="16"/>
      <c r="AV54" s="307">
        <f>(AS54-AU54)*0.3</f>
        <v>0</v>
      </c>
      <c r="AW54" s="16"/>
      <c r="AX54" s="16"/>
      <c r="AY54" s="16"/>
      <c r="AZ54" s="307">
        <f>(AW54-AY54)*0.25</f>
        <v>0</v>
      </c>
      <c r="BA54" s="16"/>
      <c r="BB54" s="16"/>
      <c r="BC54" s="16"/>
      <c r="BD54" s="307">
        <f>(BA54-BC54)*0.2</f>
        <v>0</v>
      </c>
      <c r="BE54" s="16"/>
      <c r="BF54" s="16"/>
      <c r="BG54" s="16"/>
      <c r="BH54" s="307">
        <f>(BE54-BG54)*0.15</f>
        <v>0</v>
      </c>
      <c r="BI54" s="16"/>
      <c r="BJ54" s="16"/>
      <c r="BK54" s="16"/>
      <c r="BL54" s="307">
        <f>(BI54-BK54)*0.1</f>
        <v>0</v>
      </c>
      <c r="BM54" s="16"/>
      <c r="BN54" s="16"/>
      <c r="BO54" s="16"/>
      <c r="BP54" s="307">
        <f>(BM54-BO54)*0.05</f>
        <v>0</v>
      </c>
      <c r="BQ54" s="738"/>
      <c r="BR54" s="738"/>
      <c r="BS54" s="738"/>
      <c r="BT54" s="425"/>
      <c r="BU54" s="102"/>
    </row>
    <row r="55" spans="4:73" ht="27.75" customHeight="1" x14ac:dyDescent="0.3">
      <c r="D55" s="710"/>
      <c r="E55" s="700" t="s">
        <v>204</v>
      </c>
      <c r="F55" s="663"/>
      <c r="G55" s="663"/>
      <c r="H55" s="663"/>
      <c r="I55" s="663"/>
      <c r="J55" s="663"/>
      <c r="K55" s="663"/>
      <c r="L55" s="663"/>
      <c r="M55" s="663"/>
      <c r="N55" s="663"/>
      <c r="O55" s="663"/>
      <c r="P55" s="663"/>
      <c r="Q55" s="664"/>
      <c r="V55" s="101"/>
      <c r="W55" s="559"/>
      <c r="X55" s="58">
        <f>X54+31</f>
        <v>42292</v>
      </c>
      <c r="Y55" s="17"/>
      <c r="Z55" s="17"/>
      <c r="AA55" s="17"/>
      <c r="AB55" s="308">
        <f>(Y55-AA55)*0.4</f>
        <v>0</v>
      </c>
      <c r="AC55" s="17"/>
      <c r="AD55" s="17"/>
      <c r="AE55" s="17"/>
      <c r="AF55" s="308">
        <f>(AC55-AE55)*0.4</f>
        <v>0</v>
      </c>
      <c r="AG55" s="17"/>
      <c r="AH55" s="17"/>
      <c r="AI55" s="17"/>
      <c r="AJ55" s="308">
        <f>(AG55-AI55)*0.4</f>
        <v>0</v>
      </c>
      <c r="AK55" s="17"/>
      <c r="AL55" s="17"/>
      <c r="AM55" s="17"/>
      <c r="AN55" s="308">
        <f t="shared" ref="AN55:AN103" si="7">(AK55-AM55)*0.4</f>
        <v>0</v>
      </c>
      <c r="AO55" s="16"/>
      <c r="AP55" s="16"/>
      <c r="AQ55" s="16"/>
      <c r="AR55" s="307">
        <f>(AO55-AQ55)*0.4</f>
        <v>0</v>
      </c>
      <c r="AS55" s="16"/>
      <c r="AT55" s="16"/>
      <c r="AU55" s="16"/>
      <c r="AV55" s="307">
        <f>(AS55-AU55)*0.35</f>
        <v>0</v>
      </c>
      <c r="AW55" s="16"/>
      <c r="AX55" s="16"/>
      <c r="AY55" s="16"/>
      <c r="AZ55" s="307">
        <f>(AW55-AY55)*0.3</f>
        <v>0</v>
      </c>
      <c r="BA55" s="16"/>
      <c r="BB55" s="16"/>
      <c r="BC55" s="16"/>
      <c r="BD55" s="307">
        <f>(BA55-BC55)*0.25</f>
        <v>0</v>
      </c>
      <c r="BE55" s="16"/>
      <c r="BF55" s="16"/>
      <c r="BG55" s="16"/>
      <c r="BH55" s="307">
        <f>(BE55-BG55)*0.2</f>
        <v>0</v>
      </c>
      <c r="BI55" s="16"/>
      <c r="BJ55" s="16"/>
      <c r="BK55" s="16"/>
      <c r="BL55" s="307">
        <f>(BI55-BK55)*0.15</f>
        <v>0</v>
      </c>
      <c r="BM55" s="16"/>
      <c r="BN55" s="16"/>
      <c r="BO55" s="16"/>
      <c r="BP55" s="307">
        <f>(BM55-BO55)*0.1</f>
        <v>0</v>
      </c>
      <c r="BQ55" s="16"/>
      <c r="BR55" s="16"/>
      <c r="BS55" s="16"/>
      <c r="BT55" s="307">
        <f>(BQ55-BS55)*0.05</f>
        <v>0</v>
      </c>
      <c r="BU55" s="102"/>
    </row>
    <row r="56" spans="4:73" ht="15.75" customHeight="1" x14ac:dyDescent="0.3">
      <c r="D56" s="711"/>
      <c r="E56" s="703" t="s">
        <v>61</v>
      </c>
      <c r="F56" s="704"/>
      <c r="G56" s="704"/>
      <c r="H56" s="704"/>
      <c r="I56" s="704"/>
      <c r="J56" s="704"/>
      <c r="K56" s="704"/>
      <c r="L56" s="704"/>
      <c r="M56" s="704"/>
      <c r="N56" s="704"/>
      <c r="O56" s="704"/>
      <c r="P56" s="704"/>
      <c r="Q56" s="705"/>
      <c r="V56" s="101"/>
      <c r="W56" s="559"/>
      <c r="X56" s="58">
        <f t="shared" ref="X56:X82" si="8">X55+31</f>
        <v>42323</v>
      </c>
      <c r="Y56" s="17"/>
      <c r="Z56" s="17"/>
      <c r="AA56" s="17"/>
      <c r="AB56" s="308">
        <f t="shared" ref="AB56:AB90" si="9">(Y56-AA56)*0.4</f>
        <v>0</v>
      </c>
      <c r="AC56" s="17"/>
      <c r="AD56" s="17"/>
      <c r="AE56" s="17"/>
      <c r="AF56" s="308">
        <f t="shared" ref="AF56:AF90" si="10">(AC56-AE56)*0.4</f>
        <v>0</v>
      </c>
      <c r="AG56" s="17"/>
      <c r="AH56" s="17"/>
      <c r="AI56" s="17"/>
      <c r="AJ56" s="308">
        <f t="shared" ref="AJ56:AJ90" si="11">(AG56-AI56)*0.4</f>
        <v>0</v>
      </c>
      <c r="AK56" s="17"/>
      <c r="AL56" s="17"/>
      <c r="AM56" s="17"/>
      <c r="AN56" s="308">
        <f t="shared" si="7"/>
        <v>0</v>
      </c>
      <c r="AO56" s="17"/>
      <c r="AP56" s="17"/>
      <c r="AQ56" s="17"/>
      <c r="AR56" s="308">
        <f t="shared" ref="AR56:AR103" si="12">(AO56-AQ56)*0.4</f>
        <v>0</v>
      </c>
      <c r="AS56" s="16"/>
      <c r="AT56" s="16"/>
      <c r="AU56" s="16"/>
      <c r="AV56" s="307">
        <f>(AS56-AU56)*0.4</f>
        <v>0</v>
      </c>
      <c r="AW56" s="16"/>
      <c r="AX56" s="16"/>
      <c r="AY56" s="16"/>
      <c r="AZ56" s="307">
        <f>(AW56-AY56)*0.35</f>
        <v>0</v>
      </c>
      <c r="BA56" s="16"/>
      <c r="BB56" s="16"/>
      <c r="BC56" s="16"/>
      <c r="BD56" s="307">
        <f>(BA56-BC56)*0.3</f>
        <v>0</v>
      </c>
      <c r="BE56" s="16"/>
      <c r="BF56" s="16"/>
      <c r="BG56" s="16"/>
      <c r="BH56" s="307">
        <f>(BE56-BG56)*0.25</f>
        <v>0</v>
      </c>
      <c r="BI56" s="16"/>
      <c r="BJ56" s="16"/>
      <c r="BK56" s="16"/>
      <c r="BL56" s="307">
        <f>(BI56-BK56)*0.2</f>
        <v>0</v>
      </c>
      <c r="BM56" s="16"/>
      <c r="BN56" s="16"/>
      <c r="BO56" s="16"/>
      <c r="BP56" s="307">
        <f>(BM56-BO56)*0.15</f>
        <v>0</v>
      </c>
      <c r="BQ56" s="16"/>
      <c r="BR56" s="16"/>
      <c r="BS56" s="16"/>
      <c r="BT56" s="307">
        <f>(BQ56-BS56)*0.1</f>
        <v>0</v>
      </c>
      <c r="BU56" s="102"/>
    </row>
    <row r="57" spans="4:73" ht="15.75" customHeight="1" x14ac:dyDescent="0.3">
      <c r="D57" s="666" t="s">
        <v>20</v>
      </c>
      <c r="E57" s="473"/>
      <c r="F57" s="474"/>
      <c r="G57" s="474"/>
      <c r="H57" s="474"/>
      <c r="I57" s="474"/>
      <c r="J57" s="474"/>
      <c r="K57" s="474"/>
      <c r="L57" s="474"/>
      <c r="M57" s="474"/>
      <c r="N57" s="474"/>
      <c r="O57" s="474"/>
      <c r="P57" s="474"/>
      <c r="Q57" s="475"/>
      <c r="V57" s="101"/>
      <c r="W57" s="559"/>
      <c r="X57" s="58">
        <f t="shared" si="8"/>
        <v>42354</v>
      </c>
      <c r="Y57" s="17"/>
      <c r="Z57" s="17"/>
      <c r="AA57" s="17"/>
      <c r="AB57" s="308">
        <f t="shared" si="9"/>
        <v>0</v>
      </c>
      <c r="AC57" s="17"/>
      <c r="AD57" s="17"/>
      <c r="AE57" s="17"/>
      <c r="AF57" s="308">
        <f t="shared" si="10"/>
        <v>0</v>
      </c>
      <c r="AG57" s="17"/>
      <c r="AH57" s="17"/>
      <c r="AI57" s="17"/>
      <c r="AJ57" s="308">
        <f t="shared" si="11"/>
        <v>0</v>
      </c>
      <c r="AK57" s="17"/>
      <c r="AL57" s="17"/>
      <c r="AM57" s="17"/>
      <c r="AN57" s="308">
        <f t="shared" si="7"/>
        <v>0</v>
      </c>
      <c r="AO57" s="17"/>
      <c r="AP57" s="17"/>
      <c r="AQ57" s="17"/>
      <c r="AR57" s="308">
        <f t="shared" si="12"/>
        <v>0</v>
      </c>
      <c r="AS57" s="17"/>
      <c r="AT57" s="17"/>
      <c r="AU57" s="17"/>
      <c r="AV57" s="308">
        <f>(AS57-AU57)*0.4</f>
        <v>0</v>
      </c>
      <c r="AW57" s="16"/>
      <c r="AX57" s="16"/>
      <c r="AY57" s="16"/>
      <c r="AZ57" s="307">
        <f>(AW57-AY57)*0.4</f>
        <v>0</v>
      </c>
      <c r="BA57" s="16"/>
      <c r="BB57" s="16"/>
      <c r="BC57" s="16"/>
      <c r="BD57" s="307">
        <f>(BA57-BC57)*0.35</f>
        <v>0</v>
      </c>
      <c r="BE57" s="16"/>
      <c r="BF57" s="16"/>
      <c r="BG57" s="16"/>
      <c r="BH57" s="307">
        <f>(BE57-BG57)*0.3</f>
        <v>0</v>
      </c>
      <c r="BI57" s="16"/>
      <c r="BJ57" s="16"/>
      <c r="BK57" s="16"/>
      <c r="BL57" s="307">
        <f>(BI57-BK57)*0.25</f>
        <v>0</v>
      </c>
      <c r="BM57" s="16"/>
      <c r="BN57" s="16"/>
      <c r="BO57" s="16"/>
      <c r="BP57" s="307">
        <f>(BM57-BO57)*0.2</f>
        <v>0</v>
      </c>
      <c r="BQ57" s="16"/>
      <c r="BR57" s="16"/>
      <c r="BS57" s="16"/>
      <c r="BT57" s="307">
        <f>(BQ57-BS57)*0.15</f>
        <v>0</v>
      </c>
      <c r="BU57" s="102"/>
    </row>
    <row r="58" spans="4:73" ht="31.5" customHeight="1" x14ac:dyDescent="0.3">
      <c r="D58" s="667"/>
      <c r="E58" s="669" t="s">
        <v>275</v>
      </c>
      <c r="F58" s="670"/>
      <c r="G58" s="670"/>
      <c r="H58" s="670"/>
      <c r="I58" s="670"/>
      <c r="J58" s="670"/>
      <c r="K58" s="670"/>
      <c r="L58" s="670"/>
      <c r="M58" s="670"/>
      <c r="N58" s="670"/>
      <c r="O58" s="670"/>
      <c r="P58" s="670"/>
      <c r="Q58" s="671"/>
      <c r="V58" s="101"/>
      <c r="W58" s="559"/>
      <c r="X58" s="58">
        <f t="shared" si="8"/>
        <v>42385</v>
      </c>
      <c r="Y58" s="17"/>
      <c r="Z58" s="17"/>
      <c r="AA58" s="17"/>
      <c r="AB58" s="308">
        <f t="shared" si="9"/>
        <v>0</v>
      </c>
      <c r="AC58" s="17"/>
      <c r="AD58" s="17"/>
      <c r="AE58" s="17"/>
      <c r="AF58" s="308">
        <f t="shared" si="10"/>
        <v>0</v>
      </c>
      <c r="AG58" s="17"/>
      <c r="AH58" s="17"/>
      <c r="AI58" s="17"/>
      <c r="AJ58" s="308">
        <f t="shared" si="11"/>
        <v>0</v>
      </c>
      <c r="AK58" s="17"/>
      <c r="AL58" s="17"/>
      <c r="AM58" s="17"/>
      <c r="AN58" s="308">
        <f t="shared" si="7"/>
        <v>0</v>
      </c>
      <c r="AO58" s="17"/>
      <c r="AP58" s="17"/>
      <c r="AQ58" s="17"/>
      <c r="AR58" s="308">
        <f t="shared" si="12"/>
        <v>0</v>
      </c>
      <c r="AS58" s="17"/>
      <c r="AT58" s="17"/>
      <c r="AU58" s="17"/>
      <c r="AV58" s="308">
        <f t="shared" ref="AV58:AV90" si="13">(AS58-AU58)*0.4</f>
        <v>0</v>
      </c>
      <c r="AW58" s="17"/>
      <c r="AX58" s="17"/>
      <c r="AY58" s="17"/>
      <c r="AZ58" s="308">
        <f>(AW58-AY58)*0.4</f>
        <v>0</v>
      </c>
      <c r="BA58" s="16"/>
      <c r="BB58" s="16"/>
      <c r="BC58" s="16"/>
      <c r="BD58" s="307">
        <f>(BA58-BC58)*0.4</f>
        <v>0</v>
      </c>
      <c r="BE58" s="16"/>
      <c r="BF58" s="16"/>
      <c r="BG58" s="16"/>
      <c r="BH58" s="307">
        <f>(BE58-BG58)*0.35</f>
        <v>0</v>
      </c>
      <c r="BI58" s="16"/>
      <c r="BJ58" s="16"/>
      <c r="BK58" s="16"/>
      <c r="BL58" s="307">
        <f>(BI58-BK58)*0.3</f>
        <v>0</v>
      </c>
      <c r="BM58" s="16"/>
      <c r="BN58" s="16"/>
      <c r="BO58" s="16"/>
      <c r="BP58" s="307">
        <f>(BM58-BO58)*0.25</f>
        <v>0</v>
      </c>
      <c r="BQ58" s="16"/>
      <c r="BR58" s="16"/>
      <c r="BS58" s="16"/>
      <c r="BT58" s="307">
        <f>(BQ58-BS58)*0.2</f>
        <v>0</v>
      </c>
      <c r="BU58" s="102"/>
    </row>
    <row r="59" spans="4:73" ht="24.75" customHeight="1" x14ac:dyDescent="0.3">
      <c r="D59" s="668"/>
      <c r="E59" s="669"/>
      <c r="F59" s="670"/>
      <c r="G59" s="670"/>
      <c r="H59" s="670"/>
      <c r="I59" s="670"/>
      <c r="J59" s="670"/>
      <c r="K59" s="670"/>
      <c r="L59" s="670"/>
      <c r="M59" s="670"/>
      <c r="N59" s="670"/>
      <c r="O59" s="670"/>
      <c r="P59" s="670"/>
      <c r="Q59" s="671"/>
      <c r="V59" s="101"/>
      <c r="W59" s="559"/>
      <c r="X59" s="58">
        <f t="shared" si="8"/>
        <v>42416</v>
      </c>
      <c r="Y59" s="17"/>
      <c r="Z59" s="17"/>
      <c r="AA59" s="17"/>
      <c r="AB59" s="308">
        <f t="shared" si="9"/>
        <v>0</v>
      </c>
      <c r="AC59" s="17"/>
      <c r="AD59" s="17"/>
      <c r="AE59" s="17"/>
      <c r="AF59" s="308">
        <f t="shared" si="10"/>
        <v>0</v>
      </c>
      <c r="AG59" s="17"/>
      <c r="AH59" s="17"/>
      <c r="AI59" s="17"/>
      <c r="AJ59" s="308">
        <f t="shared" si="11"/>
        <v>0</v>
      </c>
      <c r="AK59" s="17"/>
      <c r="AL59" s="17"/>
      <c r="AM59" s="17"/>
      <c r="AN59" s="308">
        <f t="shared" si="7"/>
        <v>0</v>
      </c>
      <c r="AO59" s="17"/>
      <c r="AP59" s="17"/>
      <c r="AQ59" s="17"/>
      <c r="AR59" s="308">
        <f t="shared" si="12"/>
        <v>0</v>
      </c>
      <c r="AS59" s="17"/>
      <c r="AT59" s="17"/>
      <c r="AU59" s="17"/>
      <c r="AV59" s="308">
        <f t="shared" si="13"/>
        <v>0</v>
      </c>
      <c r="AW59" s="17"/>
      <c r="AX59" s="17"/>
      <c r="AY59" s="17"/>
      <c r="AZ59" s="308">
        <f t="shared" ref="AZ59:AZ103" si="14">(AW59-AY59)*0.4</f>
        <v>0</v>
      </c>
      <c r="BA59" s="17"/>
      <c r="BB59" s="17"/>
      <c r="BC59" s="17"/>
      <c r="BD59" s="308">
        <f>(BA59-BC59)*0.4</f>
        <v>0</v>
      </c>
      <c r="BE59" s="16"/>
      <c r="BF59" s="16"/>
      <c r="BG59" s="16"/>
      <c r="BH59" s="307">
        <f>(BE59-BG59)*0.4</f>
        <v>0</v>
      </c>
      <c r="BI59" s="16"/>
      <c r="BJ59" s="16"/>
      <c r="BK59" s="16"/>
      <c r="BL59" s="307">
        <f>(BI59-BK59)*0.35</f>
        <v>0</v>
      </c>
      <c r="BM59" s="16"/>
      <c r="BN59" s="16"/>
      <c r="BO59" s="16"/>
      <c r="BP59" s="307">
        <f>(BM59-BO59)*0.3</f>
        <v>0</v>
      </c>
      <c r="BQ59" s="16"/>
      <c r="BR59" s="16"/>
      <c r="BS59" s="16"/>
      <c r="BT59" s="307">
        <f>(BQ59-BS59)*0.25</f>
        <v>0</v>
      </c>
      <c r="BU59" s="102"/>
    </row>
    <row r="60" spans="4:73" ht="15.75" customHeight="1" x14ac:dyDescent="0.3">
      <c r="D60" s="667"/>
      <c r="E60" s="672"/>
      <c r="F60" s="673"/>
      <c r="G60" s="673"/>
      <c r="H60" s="673"/>
      <c r="I60" s="673"/>
      <c r="J60" s="673"/>
      <c r="K60" s="673"/>
      <c r="L60" s="673"/>
      <c r="M60" s="673"/>
      <c r="N60" s="673"/>
      <c r="O60" s="673"/>
      <c r="P60" s="673"/>
      <c r="Q60" s="674"/>
      <c r="V60" s="101"/>
      <c r="W60" s="559"/>
      <c r="X60" s="58">
        <f t="shared" si="8"/>
        <v>42447</v>
      </c>
      <c r="Y60" s="17"/>
      <c r="Z60" s="17"/>
      <c r="AA60" s="17"/>
      <c r="AB60" s="308">
        <f t="shared" si="9"/>
        <v>0</v>
      </c>
      <c r="AC60" s="17"/>
      <c r="AD60" s="17"/>
      <c r="AE60" s="17"/>
      <c r="AF60" s="308">
        <f t="shared" si="10"/>
        <v>0</v>
      </c>
      <c r="AG60" s="17"/>
      <c r="AH60" s="17"/>
      <c r="AI60" s="17"/>
      <c r="AJ60" s="308">
        <f t="shared" si="11"/>
        <v>0</v>
      </c>
      <c r="AK60" s="17"/>
      <c r="AL60" s="17"/>
      <c r="AM60" s="17"/>
      <c r="AN60" s="308">
        <f t="shared" si="7"/>
        <v>0</v>
      </c>
      <c r="AO60" s="17"/>
      <c r="AP60" s="17"/>
      <c r="AQ60" s="17"/>
      <c r="AR60" s="308">
        <f t="shared" si="12"/>
        <v>0</v>
      </c>
      <c r="AS60" s="17"/>
      <c r="AT60" s="17"/>
      <c r="AU60" s="17"/>
      <c r="AV60" s="308">
        <f t="shared" si="13"/>
        <v>0</v>
      </c>
      <c r="AW60" s="17"/>
      <c r="AX60" s="17"/>
      <c r="AY60" s="17"/>
      <c r="AZ60" s="308">
        <f t="shared" si="14"/>
        <v>0</v>
      </c>
      <c r="BA60" s="17"/>
      <c r="BB60" s="17"/>
      <c r="BC60" s="17"/>
      <c r="BD60" s="308">
        <f t="shared" ref="BD60:BD103" si="15">(BA60-BC60)*0.4</f>
        <v>0</v>
      </c>
      <c r="BE60" s="17"/>
      <c r="BF60" s="17"/>
      <c r="BG60" s="17"/>
      <c r="BH60" s="308">
        <f>(BE60-BG60)*0.4</f>
        <v>0</v>
      </c>
      <c r="BI60" s="16"/>
      <c r="BJ60" s="16"/>
      <c r="BK60" s="16"/>
      <c r="BL60" s="307">
        <f>(BI60-BK60)*0.4</f>
        <v>0</v>
      </c>
      <c r="BM60" s="16"/>
      <c r="BN60" s="16"/>
      <c r="BO60" s="16"/>
      <c r="BP60" s="307">
        <f>(BM60-BO60)*0.35</f>
        <v>0</v>
      </c>
      <c r="BQ60" s="16"/>
      <c r="BR60" s="16"/>
      <c r="BS60" s="16"/>
      <c r="BT60" s="307">
        <f>(BQ60-BS60)*0.3</f>
        <v>0</v>
      </c>
      <c r="BU60" s="102"/>
    </row>
    <row r="61" spans="4:73" ht="15" customHeight="1" x14ac:dyDescent="0.3">
      <c r="D61" s="476" t="s">
        <v>21</v>
      </c>
      <c r="E61" s="743" t="s">
        <v>276</v>
      </c>
      <c r="F61" s="744"/>
      <c r="G61" s="744"/>
      <c r="H61" s="744"/>
      <c r="I61" s="744"/>
      <c r="J61" s="744"/>
      <c r="K61" s="744"/>
      <c r="L61" s="744"/>
      <c r="M61" s="744"/>
      <c r="N61" s="744"/>
      <c r="O61" s="744"/>
      <c r="P61" s="744"/>
      <c r="Q61" s="745"/>
      <c r="V61" s="101"/>
      <c r="W61" s="559"/>
      <c r="X61" s="58">
        <f t="shared" si="8"/>
        <v>42478</v>
      </c>
      <c r="Y61" s="17"/>
      <c r="Z61" s="17"/>
      <c r="AA61" s="17"/>
      <c r="AB61" s="308">
        <f t="shared" si="9"/>
        <v>0</v>
      </c>
      <c r="AC61" s="17"/>
      <c r="AD61" s="17"/>
      <c r="AE61" s="17"/>
      <c r="AF61" s="308">
        <f t="shared" si="10"/>
        <v>0</v>
      </c>
      <c r="AG61" s="17"/>
      <c r="AH61" s="17"/>
      <c r="AI61" s="17"/>
      <c r="AJ61" s="308">
        <f t="shared" si="11"/>
        <v>0</v>
      </c>
      <c r="AK61" s="17"/>
      <c r="AL61" s="17"/>
      <c r="AM61" s="17"/>
      <c r="AN61" s="308">
        <f t="shared" si="7"/>
        <v>0</v>
      </c>
      <c r="AO61" s="17"/>
      <c r="AP61" s="17"/>
      <c r="AQ61" s="17"/>
      <c r="AR61" s="308">
        <f t="shared" si="12"/>
        <v>0</v>
      </c>
      <c r="AS61" s="17"/>
      <c r="AT61" s="17"/>
      <c r="AU61" s="17"/>
      <c r="AV61" s="308">
        <f t="shared" si="13"/>
        <v>0</v>
      </c>
      <c r="AW61" s="17"/>
      <c r="AX61" s="17"/>
      <c r="AY61" s="17"/>
      <c r="AZ61" s="308">
        <f t="shared" si="14"/>
        <v>0</v>
      </c>
      <c r="BA61" s="17"/>
      <c r="BB61" s="17"/>
      <c r="BC61" s="17"/>
      <c r="BD61" s="308">
        <f t="shared" si="15"/>
        <v>0</v>
      </c>
      <c r="BE61" s="17"/>
      <c r="BF61" s="17"/>
      <c r="BG61" s="17"/>
      <c r="BH61" s="308">
        <f t="shared" ref="BH61:BH90" si="16">(BE61-BG61)*0.4</f>
        <v>0</v>
      </c>
      <c r="BI61" s="17"/>
      <c r="BJ61" s="17"/>
      <c r="BK61" s="17"/>
      <c r="BL61" s="308">
        <f>(BI61-BK61)*0.4</f>
        <v>0</v>
      </c>
      <c r="BM61" s="16"/>
      <c r="BN61" s="16"/>
      <c r="BO61" s="16"/>
      <c r="BP61" s="307">
        <f>(BM61-BO61)*0.4</f>
        <v>0</v>
      </c>
      <c r="BQ61" s="16"/>
      <c r="BR61" s="16"/>
      <c r="BS61" s="16"/>
      <c r="BT61" s="307">
        <f>(BQ61-BS61)*0.35</f>
        <v>0</v>
      </c>
      <c r="BU61" s="102"/>
    </row>
    <row r="62" spans="4:73" ht="22.5" customHeight="1" x14ac:dyDescent="0.3">
      <c r="D62" s="478"/>
      <c r="E62" s="746"/>
      <c r="F62" s="468"/>
      <c r="G62" s="468"/>
      <c r="H62" s="468"/>
      <c r="I62" s="468"/>
      <c r="J62" s="468"/>
      <c r="K62" s="468"/>
      <c r="L62" s="468"/>
      <c r="M62" s="468"/>
      <c r="N62" s="468"/>
      <c r="O62" s="468"/>
      <c r="P62" s="468"/>
      <c r="Q62" s="747"/>
      <c r="V62" s="101"/>
      <c r="W62" s="559"/>
      <c r="X62" s="58">
        <f t="shared" si="8"/>
        <v>42509</v>
      </c>
      <c r="Y62" s="17"/>
      <c r="Z62" s="17"/>
      <c r="AA62" s="17"/>
      <c r="AB62" s="308">
        <f t="shared" si="9"/>
        <v>0</v>
      </c>
      <c r="AC62" s="17"/>
      <c r="AD62" s="17"/>
      <c r="AE62" s="17"/>
      <c r="AF62" s="308">
        <f t="shared" si="10"/>
        <v>0</v>
      </c>
      <c r="AG62" s="17"/>
      <c r="AH62" s="17"/>
      <c r="AI62" s="17"/>
      <c r="AJ62" s="308">
        <f t="shared" si="11"/>
        <v>0</v>
      </c>
      <c r="AK62" s="17"/>
      <c r="AL62" s="17"/>
      <c r="AM62" s="17"/>
      <c r="AN62" s="308">
        <f t="shared" si="7"/>
        <v>0</v>
      </c>
      <c r="AO62" s="17"/>
      <c r="AP62" s="17"/>
      <c r="AQ62" s="17"/>
      <c r="AR62" s="308">
        <f t="shared" si="12"/>
        <v>0</v>
      </c>
      <c r="AS62" s="17"/>
      <c r="AT62" s="17"/>
      <c r="AU62" s="17"/>
      <c r="AV62" s="308">
        <f t="shared" si="13"/>
        <v>0</v>
      </c>
      <c r="AW62" s="17"/>
      <c r="AX62" s="17"/>
      <c r="AY62" s="17"/>
      <c r="AZ62" s="308">
        <f t="shared" si="14"/>
        <v>0</v>
      </c>
      <c r="BA62" s="17"/>
      <c r="BB62" s="17"/>
      <c r="BC62" s="17"/>
      <c r="BD62" s="308">
        <f t="shared" si="15"/>
        <v>0</v>
      </c>
      <c r="BE62" s="17"/>
      <c r="BF62" s="17"/>
      <c r="BG62" s="17"/>
      <c r="BH62" s="308">
        <f t="shared" si="16"/>
        <v>0</v>
      </c>
      <c r="BI62" s="17"/>
      <c r="BJ62" s="17"/>
      <c r="BK62" s="17"/>
      <c r="BL62" s="308">
        <f t="shared" ref="BL62:BL66" si="17">(BI62-BK62)*0.4</f>
        <v>0</v>
      </c>
      <c r="BM62" s="17"/>
      <c r="BN62" s="17"/>
      <c r="BO62" s="17"/>
      <c r="BP62" s="308">
        <f>(BM62-BO62)*0.4</f>
        <v>0</v>
      </c>
      <c r="BQ62" s="16"/>
      <c r="BR62" s="16"/>
      <c r="BS62" s="16"/>
      <c r="BT62" s="307">
        <f>(BQ62-BS62)*0.4</f>
        <v>0</v>
      </c>
      <c r="BU62" s="102"/>
    </row>
    <row r="63" spans="4:73" ht="15" customHeight="1" x14ac:dyDescent="0.3">
      <c r="D63" s="140" t="s">
        <v>102</v>
      </c>
      <c r="E63" s="748" t="s">
        <v>164</v>
      </c>
      <c r="F63" s="749"/>
      <c r="G63" s="749"/>
      <c r="H63" s="749"/>
      <c r="I63" s="749"/>
      <c r="J63" s="749"/>
      <c r="K63" s="749"/>
      <c r="L63" s="749"/>
      <c r="M63" s="749"/>
      <c r="N63" s="749"/>
      <c r="O63" s="749"/>
      <c r="P63" s="749"/>
      <c r="Q63" s="750"/>
      <c r="V63" s="101"/>
      <c r="W63" s="559"/>
      <c r="X63" s="58">
        <f t="shared" si="8"/>
        <v>42540</v>
      </c>
      <c r="Y63" s="17"/>
      <c r="Z63" s="17"/>
      <c r="AA63" s="17"/>
      <c r="AB63" s="308">
        <f t="shared" si="9"/>
        <v>0</v>
      </c>
      <c r="AC63" s="17"/>
      <c r="AD63" s="17"/>
      <c r="AE63" s="17"/>
      <c r="AF63" s="308">
        <f t="shared" si="10"/>
        <v>0</v>
      </c>
      <c r="AG63" s="17"/>
      <c r="AH63" s="17"/>
      <c r="AI63" s="17"/>
      <c r="AJ63" s="308">
        <f t="shared" si="11"/>
        <v>0</v>
      </c>
      <c r="AK63" s="17"/>
      <c r="AL63" s="17"/>
      <c r="AM63" s="17"/>
      <c r="AN63" s="308">
        <f t="shared" si="7"/>
        <v>0</v>
      </c>
      <c r="AO63" s="17"/>
      <c r="AP63" s="17"/>
      <c r="AQ63" s="17"/>
      <c r="AR63" s="308">
        <f t="shared" si="12"/>
        <v>0</v>
      </c>
      <c r="AS63" s="17"/>
      <c r="AT63" s="17"/>
      <c r="AU63" s="17"/>
      <c r="AV63" s="308">
        <f t="shared" si="13"/>
        <v>0</v>
      </c>
      <c r="AW63" s="17"/>
      <c r="AX63" s="17"/>
      <c r="AY63" s="17"/>
      <c r="AZ63" s="308">
        <f t="shared" si="14"/>
        <v>0</v>
      </c>
      <c r="BA63" s="17"/>
      <c r="BB63" s="17"/>
      <c r="BC63" s="17"/>
      <c r="BD63" s="308">
        <f t="shared" si="15"/>
        <v>0</v>
      </c>
      <c r="BE63" s="17"/>
      <c r="BF63" s="17"/>
      <c r="BG63" s="17"/>
      <c r="BH63" s="308">
        <f t="shared" si="16"/>
        <v>0</v>
      </c>
      <c r="BI63" s="17"/>
      <c r="BJ63" s="17"/>
      <c r="BK63" s="17"/>
      <c r="BL63" s="308">
        <f t="shared" si="17"/>
        <v>0</v>
      </c>
      <c r="BM63" s="17"/>
      <c r="BN63" s="17"/>
      <c r="BO63" s="17"/>
      <c r="BP63" s="308">
        <f t="shared" ref="BP63:BP90" si="18">(BM63-BO63)*0.4</f>
        <v>0</v>
      </c>
      <c r="BQ63" s="17"/>
      <c r="BR63" s="17"/>
      <c r="BS63" s="17"/>
      <c r="BT63" s="308">
        <f>(BQ63-BS63)*0.4</f>
        <v>0</v>
      </c>
      <c r="BU63" s="102"/>
    </row>
    <row r="64" spans="4:73" ht="15.75" customHeight="1" x14ac:dyDescent="0.3">
      <c r="D64" s="706" t="s">
        <v>94</v>
      </c>
      <c r="E64" s="751" t="s">
        <v>91</v>
      </c>
      <c r="F64" s="752"/>
      <c r="G64" s="752"/>
      <c r="H64" s="752"/>
      <c r="I64" s="752"/>
      <c r="J64" s="752"/>
      <c r="K64" s="752"/>
      <c r="L64" s="752"/>
      <c r="M64" s="752"/>
      <c r="N64" s="752"/>
      <c r="O64" s="752"/>
      <c r="P64" s="752"/>
      <c r="Q64" s="753"/>
      <c r="V64" s="101"/>
      <c r="W64" s="559"/>
      <c r="X64" s="58">
        <f t="shared" si="8"/>
        <v>42571</v>
      </c>
      <c r="Y64" s="17"/>
      <c r="Z64" s="17"/>
      <c r="AA64" s="17"/>
      <c r="AB64" s="308">
        <f t="shared" si="9"/>
        <v>0</v>
      </c>
      <c r="AC64" s="17"/>
      <c r="AD64" s="17"/>
      <c r="AE64" s="17"/>
      <c r="AF64" s="308">
        <f t="shared" si="10"/>
        <v>0</v>
      </c>
      <c r="AG64" s="17"/>
      <c r="AH64" s="17"/>
      <c r="AI64" s="17"/>
      <c r="AJ64" s="308">
        <f t="shared" si="11"/>
        <v>0</v>
      </c>
      <c r="AK64" s="17"/>
      <c r="AL64" s="17"/>
      <c r="AM64" s="17"/>
      <c r="AN64" s="308">
        <f t="shared" si="7"/>
        <v>0</v>
      </c>
      <c r="AO64" s="17"/>
      <c r="AP64" s="17"/>
      <c r="AQ64" s="17"/>
      <c r="AR64" s="308">
        <f t="shared" si="12"/>
        <v>0</v>
      </c>
      <c r="AS64" s="17"/>
      <c r="AT64" s="17"/>
      <c r="AU64" s="17"/>
      <c r="AV64" s="308">
        <f t="shared" si="13"/>
        <v>0</v>
      </c>
      <c r="AW64" s="17"/>
      <c r="AX64" s="17"/>
      <c r="AY64" s="17"/>
      <c r="AZ64" s="308">
        <f t="shared" si="14"/>
        <v>0</v>
      </c>
      <c r="BA64" s="17"/>
      <c r="BB64" s="17"/>
      <c r="BC64" s="17"/>
      <c r="BD64" s="308">
        <f t="shared" si="15"/>
        <v>0</v>
      </c>
      <c r="BE64" s="17"/>
      <c r="BF64" s="17"/>
      <c r="BG64" s="17"/>
      <c r="BH64" s="308">
        <f t="shared" si="16"/>
        <v>0</v>
      </c>
      <c r="BI64" s="17"/>
      <c r="BJ64" s="17"/>
      <c r="BK64" s="17"/>
      <c r="BL64" s="308">
        <f t="shared" si="17"/>
        <v>0</v>
      </c>
      <c r="BM64" s="17"/>
      <c r="BN64" s="17"/>
      <c r="BO64" s="17"/>
      <c r="BP64" s="308">
        <f t="shared" si="18"/>
        <v>0</v>
      </c>
      <c r="BQ64" s="17"/>
      <c r="BR64" s="17"/>
      <c r="BS64" s="17"/>
      <c r="BT64" s="308">
        <f t="shared" ref="BT64:BT90" si="19">(BQ64-BS64)*0.4</f>
        <v>0</v>
      </c>
      <c r="BU64" s="102"/>
    </row>
    <row r="65" spans="4:74" ht="15.75" customHeight="1" x14ac:dyDescent="0.3">
      <c r="D65" s="707"/>
      <c r="E65" s="680" t="s">
        <v>92</v>
      </c>
      <c r="F65" s="681"/>
      <c r="G65" s="681"/>
      <c r="H65" s="681"/>
      <c r="I65" s="681"/>
      <c r="J65" s="681"/>
      <c r="K65" s="681"/>
      <c r="L65" s="681"/>
      <c r="M65" s="681"/>
      <c r="N65" s="681"/>
      <c r="O65" s="681"/>
      <c r="P65" s="681"/>
      <c r="Q65" s="682"/>
      <c r="V65" s="101"/>
      <c r="W65" s="559"/>
      <c r="X65" s="58">
        <f t="shared" si="8"/>
        <v>42602</v>
      </c>
      <c r="Y65" s="17"/>
      <c r="Z65" s="17"/>
      <c r="AA65" s="17"/>
      <c r="AB65" s="308">
        <f t="shared" si="9"/>
        <v>0</v>
      </c>
      <c r="AC65" s="17"/>
      <c r="AD65" s="17"/>
      <c r="AE65" s="17"/>
      <c r="AF65" s="308">
        <f t="shared" si="10"/>
        <v>0</v>
      </c>
      <c r="AG65" s="17"/>
      <c r="AH65" s="17"/>
      <c r="AI65" s="17"/>
      <c r="AJ65" s="308">
        <f t="shared" si="11"/>
        <v>0</v>
      </c>
      <c r="AK65" s="17"/>
      <c r="AL65" s="17"/>
      <c r="AM65" s="17"/>
      <c r="AN65" s="308">
        <f t="shared" si="7"/>
        <v>0</v>
      </c>
      <c r="AO65" s="17"/>
      <c r="AP65" s="17"/>
      <c r="AQ65" s="17"/>
      <c r="AR65" s="308">
        <f t="shared" si="12"/>
        <v>0</v>
      </c>
      <c r="AS65" s="17"/>
      <c r="AT65" s="17"/>
      <c r="AU65" s="17"/>
      <c r="AV65" s="308">
        <f t="shared" si="13"/>
        <v>0</v>
      </c>
      <c r="AW65" s="17"/>
      <c r="AX65" s="17"/>
      <c r="AY65" s="17"/>
      <c r="AZ65" s="308">
        <f t="shared" si="14"/>
        <v>0</v>
      </c>
      <c r="BA65" s="17"/>
      <c r="BB65" s="17"/>
      <c r="BC65" s="17"/>
      <c r="BD65" s="308">
        <f t="shared" si="15"/>
        <v>0</v>
      </c>
      <c r="BE65" s="17"/>
      <c r="BF65" s="17"/>
      <c r="BG65" s="17"/>
      <c r="BH65" s="308">
        <f t="shared" si="16"/>
        <v>0</v>
      </c>
      <c r="BI65" s="17"/>
      <c r="BJ65" s="17"/>
      <c r="BK65" s="17"/>
      <c r="BL65" s="308">
        <f t="shared" si="17"/>
        <v>0</v>
      </c>
      <c r="BM65" s="17"/>
      <c r="BN65" s="17"/>
      <c r="BO65" s="17"/>
      <c r="BP65" s="308">
        <f t="shared" si="18"/>
        <v>0</v>
      </c>
      <c r="BQ65" s="17"/>
      <c r="BR65" s="17"/>
      <c r="BS65" s="17"/>
      <c r="BT65" s="308">
        <f t="shared" si="19"/>
        <v>0</v>
      </c>
      <c r="BU65" s="102"/>
    </row>
    <row r="66" spans="4:74" s="96" customFormat="1" ht="15" customHeight="1" x14ac:dyDescent="0.3">
      <c r="D66" s="708"/>
      <c r="E66" s="683" t="s">
        <v>93</v>
      </c>
      <c r="F66" s="684"/>
      <c r="G66" s="684"/>
      <c r="H66" s="684"/>
      <c r="I66" s="684"/>
      <c r="J66" s="684"/>
      <c r="K66" s="684"/>
      <c r="L66" s="684"/>
      <c r="M66" s="684"/>
      <c r="N66" s="684"/>
      <c r="O66" s="684"/>
      <c r="P66" s="684"/>
      <c r="Q66" s="685"/>
      <c r="V66" s="154"/>
      <c r="W66" s="559"/>
      <c r="X66" s="58">
        <f t="shared" si="8"/>
        <v>42633</v>
      </c>
      <c r="Y66" s="17"/>
      <c r="Z66" s="17"/>
      <c r="AA66" s="17"/>
      <c r="AB66" s="308">
        <f t="shared" si="9"/>
        <v>0</v>
      </c>
      <c r="AC66" s="17"/>
      <c r="AD66" s="17"/>
      <c r="AE66" s="17"/>
      <c r="AF66" s="308">
        <f t="shared" si="10"/>
        <v>0</v>
      </c>
      <c r="AG66" s="17"/>
      <c r="AH66" s="17"/>
      <c r="AI66" s="17"/>
      <c r="AJ66" s="308">
        <f t="shared" si="11"/>
        <v>0</v>
      </c>
      <c r="AK66" s="17"/>
      <c r="AL66" s="17"/>
      <c r="AM66" s="17"/>
      <c r="AN66" s="308">
        <f t="shared" si="7"/>
        <v>0</v>
      </c>
      <c r="AO66" s="17"/>
      <c r="AP66" s="17"/>
      <c r="AQ66" s="17"/>
      <c r="AR66" s="308">
        <f t="shared" si="12"/>
        <v>0</v>
      </c>
      <c r="AS66" s="17"/>
      <c r="AT66" s="17"/>
      <c r="AU66" s="17"/>
      <c r="AV66" s="308">
        <f t="shared" si="13"/>
        <v>0</v>
      </c>
      <c r="AW66" s="17"/>
      <c r="AX66" s="17"/>
      <c r="AY66" s="17"/>
      <c r="AZ66" s="308">
        <f t="shared" si="14"/>
        <v>0</v>
      </c>
      <c r="BA66" s="17"/>
      <c r="BB66" s="17"/>
      <c r="BC66" s="17"/>
      <c r="BD66" s="308">
        <f t="shared" si="15"/>
        <v>0</v>
      </c>
      <c r="BE66" s="17"/>
      <c r="BF66" s="17"/>
      <c r="BG66" s="17"/>
      <c r="BH66" s="308">
        <f t="shared" si="16"/>
        <v>0</v>
      </c>
      <c r="BI66" s="17"/>
      <c r="BJ66" s="17"/>
      <c r="BK66" s="17"/>
      <c r="BL66" s="308">
        <f t="shared" si="17"/>
        <v>0</v>
      </c>
      <c r="BM66" s="17"/>
      <c r="BN66" s="17"/>
      <c r="BO66" s="17"/>
      <c r="BP66" s="308">
        <f t="shared" si="18"/>
        <v>0</v>
      </c>
      <c r="BQ66" s="17"/>
      <c r="BR66" s="17"/>
      <c r="BS66" s="17"/>
      <c r="BT66" s="308">
        <f t="shared" si="19"/>
        <v>0</v>
      </c>
      <c r="BU66" s="155"/>
    </row>
    <row r="67" spans="4:74" ht="15" x14ac:dyDescent="0.3">
      <c r="D67" s="138" t="s">
        <v>23</v>
      </c>
      <c r="E67" s="677" t="s">
        <v>2</v>
      </c>
      <c r="F67" s="678"/>
      <c r="G67" s="678"/>
      <c r="H67" s="678"/>
      <c r="I67" s="678"/>
      <c r="J67" s="678"/>
      <c r="K67" s="678"/>
      <c r="L67" s="678"/>
      <c r="M67" s="678"/>
      <c r="N67" s="678"/>
      <c r="O67" s="678"/>
      <c r="P67" s="678"/>
      <c r="Q67" s="679"/>
      <c r="V67" s="101"/>
      <c r="W67" s="559"/>
      <c r="X67" s="58">
        <f t="shared" si="8"/>
        <v>42664</v>
      </c>
      <c r="Y67" s="17"/>
      <c r="Z67" s="17"/>
      <c r="AA67" s="17"/>
      <c r="AB67" s="308">
        <f t="shared" si="9"/>
        <v>0</v>
      </c>
      <c r="AC67" s="17"/>
      <c r="AD67" s="17"/>
      <c r="AE67" s="17"/>
      <c r="AF67" s="308">
        <f t="shared" si="10"/>
        <v>0</v>
      </c>
      <c r="AG67" s="17"/>
      <c r="AH67" s="17"/>
      <c r="AI67" s="17"/>
      <c r="AJ67" s="308">
        <f t="shared" si="11"/>
        <v>0</v>
      </c>
      <c r="AK67" s="17"/>
      <c r="AL67" s="17"/>
      <c r="AM67" s="17"/>
      <c r="AN67" s="308">
        <f t="shared" si="7"/>
        <v>0</v>
      </c>
      <c r="AO67" s="17"/>
      <c r="AP67" s="17"/>
      <c r="AQ67" s="17"/>
      <c r="AR67" s="308">
        <f t="shared" si="12"/>
        <v>0</v>
      </c>
      <c r="AS67" s="17"/>
      <c r="AT67" s="17"/>
      <c r="AU67" s="17"/>
      <c r="AV67" s="308">
        <f t="shared" si="13"/>
        <v>0</v>
      </c>
      <c r="AW67" s="17"/>
      <c r="AX67" s="17"/>
      <c r="AY67" s="17"/>
      <c r="AZ67" s="308">
        <f t="shared" si="14"/>
        <v>0</v>
      </c>
      <c r="BA67" s="17"/>
      <c r="BB67" s="17"/>
      <c r="BC67" s="17"/>
      <c r="BD67" s="308">
        <f t="shared" si="15"/>
        <v>0</v>
      </c>
      <c r="BE67" s="17"/>
      <c r="BF67" s="17"/>
      <c r="BG67" s="17"/>
      <c r="BH67" s="308">
        <f t="shared" si="16"/>
        <v>0</v>
      </c>
      <c r="BI67" s="17"/>
      <c r="BJ67" s="17"/>
      <c r="BK67" s="17"/>
      <c r="BL67" s="308">
        <f>(BI67-BK67)*0.4</f>
        <v>0</v>
      </c>
      <c r="BM67" s="17"/>
      <c r="BN67" s="17"/>
      <c r="BO67" s="17"/>
      <c r="BP67" s="308">
        <f t="shared" si="18"/>
        <v>0</v>
      </c>
      <c r="BQ67" s="17"/>
      <c r="BR67" s="17"/>
      <c r="BS67" s="17"/>
      <c r="BT67" s="308">
        <f t="shared" si="19"/>
        <v>0</v>
      </c>
      <c r="BU67" s="102"/>
    </row>
    <row r="68" spans="4:74" ht="15" x14ac:dyDescent="0.3">
      <c r="D68" s="436" t="s">
        <v>63</v>
      </c>
      <c r="E68" s="677" t="s">
        <v>62</v>
      </c>
      <c r="F68" s="678"/>
      <c r="G68" s="678"/>
      <c r="H68" s="678"/>
      <c r="I68" s="678"/>
      <c r="J68" s="678"/>
      <c r="K68" s="678"/>
      <c r="L68" s="678"/>
      <c r="M68" s="678"/>
      <c r="N68" s="678"/>
      <c r="O68" s="678"/>
      <c r="P68" s="678"/>
      <c r="Q68" s="679"/>
      <c r="V68" s="101"/>
      <c r="W68" s="559"/>
      <c r="X68" s="58">
        <f t="shared" si="8"/>
        <v>42695</v>
      </c>
      <c r="Y68" s="17"/>
      <c r="Z68" s="17"/>
      <c r="AA68" s="17"/>
      <c r="AB68" s="308">
        <f t="shared" si="9"/>
        <v>0</v>
      </c>
      <c r="AC68" s="17"/>
      <c r="AD68" s="17"/>
      <c r="AE68" s="17"/>
      <c r="AF68" s="308">
        <f t="shared" si="10"/>
        <v>0</v>
      </c>
      <c r="AG68" s="17"/>
      <c r="AH68" s="17"/>
      <c r="AI68" s="17"/>
      <c r="AJ68" s="308">
        <f t="shared" si="11"/>
        <v>0</v>
      </c>
      <c r="AK68" s="17"/>
      <c r="AL68" s="17"/>
      <c r="AM68" s="17"/>
      <c r="AN68" s="308">
        <f t="shared" si="7"/>
        <v>0</v>
      </c>
      <c r="AO68" s="17"/>
      <c r="AP68" s="17"/>
      <c r="AQ68" s="17"/>
      <c r="AR68" s="308">
        <f t="shared" si="12"/>
        <v>0</v>
      </c>
      <c r="AS68" s="17"/>
      <c r="AT68" s="17"/>
      <c r="AU68" s="17"/>
      <c r="AV68" s="308">
        <f t="shared" si="13"/>
        <v>0</v>
      </c>
      <c r="AW68" s="17"/>
      <c r="AX68" s="17"/>
      <c r="AY68" s="17"/>
      <c r="AZ68" s="308">
        <f t="shared" si="14"/>
        <v>0</v>
      </c>
      <c r="BA68" s="17"/>
      <c r="BB68" s="17"/>
      <c r="BC68" s="17"/>
      <c r="BD68" s="308">
        <f t="shared" si="15"/>
        <v>0</v>
      </c>
      <c r="BE68" s="17"/>
      <c r="BF68" s="17"/>
      <c r="BG68" s="17"/>
      <c r="BH68" s="308">
        <f t="shared" si="16"/>
        <v>0</v>
      </c>
      <c r="BI68" s="17"/>
      <c r="BJ68" s="17"/>
      <c r="BK68" s="17"/>
      <c r="BL68" s="308">
        <f t="shared" ref="BL68:BL103" si="20">(BI68-BK68)*0.4</f>
        <v>0</v>
      </c>
      <c r="BM68" s="17"/>
      <c r="BN68" s="17"/>
      <c r="BO68" s="17"/>
      <c r="BP68" s="308">
        <f t="shared" si="18"/>
        <v>0</v>
      </c>
      <c r="BQ68" s="17"/>
      <c r="BR68" s="17"/>
      <c r="BS68" s="17"/>
      <c r="BT68" s="308">
        <f t="shared" si="19"/>
        <v>0</v>
      </c>
      <c r="BU68" s="102"/>
    </row>
    <row r="69" spans="4:74" x14ac:dyDescent="0.3">
      <c r="D69" s="479" t="s">
        <v>103</v>
      </c>
      <c r="E69" s="573" t="s">
        <v>101</v>
      </c>
      <c r="F69" s="451"/>
      <c r="G69" s="451"/>
      <c r="H69" s="451"/>
      <c r="I69" s="451"/>
      <c r="J69" s="451"/>
      <c r="K69" s="451"/>
      <c r="L69" s="451"/>
      <c r="M69" s="451"/>
      <c r="N69" s="451"/>
      <c r="O69" s="451"/>
      <c r="P69" s="451"/>
      <c r="Q69" s="675"/>
      <c r="V69" s="101"/>
      <c r="W69" s="559"/>
      <c r="X69" s="58">
        <f t="shared" si="8"/>
        <v>42726</v>
      </c>
      <c r="Y69" s="17"/>
      <c r="Z69" s="17"/>
      <c r="AA69" s="17"/>
      <c r="AB69" s="308">
        <f t="shared" si="9"/>
        <v>0</v>
      </c>
      <c r="AC69" s="17"/>
      <c r="AD69" s="17"/>
      <c r="AE69" s="17"/>
      <c r="AF69" s="308">
        <f t="shared" si="10"/>
        <v>0</v>
      </c>
      <c r="AG69" s="17"/>
      <c r="AH69" s="17"/>
      <c r="AI69" s="17"/>
      <c r="AJ69" s="308">
        <f t="shared" si="11"/>
        <v>0</v>
      </c>
      <c r="AK69" s="17"/>
      <c r="AL69" s="17"/>
      <c r="AM69" s="17"/>
      <c r="AN69" s="308">
        <f t="shared" si="7"/>
        <v>0</v>
      </c>
      <c r="AO69" s="17"/>
      <c r="AP69" s="17"/>
      <c r="AQ69" s="17"/>
      <c r="AR69" s="308">
        <f t="shared" si="12"/>
        <v>0</v>
      </c>
      <c r="AS69" s="17"/>
      <c r="AT69" s="17"/>
      <c r="AU69" s="17"/>
      <c r="AV69" s="308">
        <f t="shared" si="13"/>
        <v>0</v>
      </c>
      <c r="AW69" s="17"/>
      <c r="AX69" s="17"/>
      <c r="AY69" s="17"/>
      <c r="AZ69" s="308">
        <f t="shared" si="14"/>
        <v>0</v>
      </c>
      <c r="BA69" s="17"/>
      <c r="BB69" s="17"/>
      <c r="BC69" s="17"/>
      <c r="BD69" s="308">
        <f t="shared" si="15"/>
        <v>0</v>
      </c>
      <c r="BE69" s="17"/>
      <c r="BF69" s="17"/>
      <c r="BG69" s="17"/>
      <c r="BH69" s="308">
        <f t="shared" si="16"/>
        <v>0</v>
      </c>
      <c r="BI69" s="17"/>
      <c r="BJ69" s="17"/>
      <c r="BK69" s="17"/>
      <c r="BL69" s="308">
        <f t="shared" si="20"/>
        <v>0</v>
      </c>
      <c r="BM69" s="17"/>
      <c r="BN69" s="17"/>
      <c r="BO69" s="17"/>
      <c r="BP69" s="308">
        <f t="shared" si="18"/>
        <v>0</v>
      </c>
      <c r="BQ69" s="17"/>
      <c r="BR69" s="17"/>
      <c r="BS69" s="17"/>
      <c r="BT69" s="308">
        <f t="shared" si="19"/>
        <v>0</v>
      </c>
      <c r="BU69" s="102"/>
    </row>
    <row r="70" spans="4:74" x14ac:dyDescent="0.3">
      <c r="D70" s="480"/>
      <c r="E70" s="521" t="s">
        <v>86</v>
      </c>
      <c r="F70" s="454"/>
      <c r="G70" s="454"/>
      <c r="H70" s="454"/>
      <c r="I70" s="454"/>
      <c r="J70" s="454"/>
      <c r="K70" s="454"/>
      <c r="L70" s="454"/>
      <c r="M70" s="454"/>
      <c r="N70" s="454"/>
      <c r="O70" s="454"/>
      <c r="P70" s="454"/>
      <c r="Q70" s="676"/>
      <c r="V70" s="101"/>
      <c r="W70" s="559"/>
      <c r="X70" s="58">
        <f t="shared" si="8"/>
        <v>42757</v>
      </c>
      <c r="Y70" s="17"/>
      <c r="Z70" s="17"/>
      <c r="AA70" s="17"/>
      <c r="AB70" s="308">
        <f t="shared" si="9"/>
        <v>0</v>
      </c>
      <c r="AC70" s="17"/>
      <c r="AD70" s="17"/>
      <c r="AE70" s="17"/>
      <c r="AF70" s="308">
        <f t="shared" si="10"/>
        <v>0</v>
      </c>
      <c r="AG70" s="17"/>
      <c r="AH70" s="17"/>
      <c r="AI70" s="17"/>
      <c r="AJ70" s="308">
        <f t="shared" si="11"/>
        <v>0</v>
      </c>
      <c r="AK70" s="17"/>
      <c r="AL70" s="17"/>
      <c r="AM70" s="17"/>
      <c r="AN70" s="308">
        <f t="shared" si="7"/>
        <v>0</v>
      </c>
      <c r="AO70" s="17"/>
      <c r="AP70" s="17"/>
      <c r="AQ70" s="17"/>
      <c r="AR70" s="308">
        <f t="shared" si="12"/>
        <v>0</v>
      </c>
      <c r="AS70" s="17"/>
      <c r="AT70" s="17"/>
      <c r="AU70" s="17"/>
      <c r="AV70" s="308">
        <f t="shared" si="13"/>
        <v>0</v>
      </c>
      <c r="AW70" s="17"/>
      <c r="AX70" s="17"/>
      <c r="AY70" s="17"/>
      <c r="AZ70" s="308">
        <f t="shared" si="14"/>
        <v>0</v>
      </c>
      <c r="BA70" s="17"/>
      <c r="BB70" s="17"/>
      <c r="BC70" s="17"/>
      <c r="BD70" s="308">
        <f t="shared" si="15"/>
        <v>0</v>
      </c>
      <c r="BE70" s="17"/>
      <c r="BF70" s="17"/>
      <c r="BG70" s="17"/>
      <c r="BH70" s="308">
        <f t="shared" si="16"/>
        <v>0</v>
      </c>
      <c r="BI70" s="17"/>
      <c r="BJ70" s="17"/>
      <c r="BK70" s="17"/>
      <c r="BL70" s="308">
        <f t="shared" si="20"/>
        <v>0</v>
      </c>
      <c r="BM70" s="17"/>
      <c r="BN70" s="17"/>
      <c r="BO70" s="17"/>
      <c r="BP70" s="308">
        <f t="shared" si="18"/>
        <v>0</v>
      </c>
      <c r="BQ70" s="17"/>
      <c r="BR70" s="17"/>
      <c r="BS70" s="17"/>
      <c r="BT70" s="308">
        <f t="shared" si="19"/>
        <v>0</v>
      </c>
      <c r="BU70" s="102"/>
    </row>
    <row r="71" spans="4:74" x14ac:dyDescent="0.3">
      <c r="D71" s="480"/>
      <c r="E71" s="521" t="s">
        <v>87</v>
      </c>
      <c r="F71" s="454"/>
      <c r="G71" s="454"/>
      <c r="H71" s="454"/>
      <c r="I71" s="454"/>
      <c r="J71" s="454"/>
      <c r="K71" s="454"/>
      <c r="L71" s="454"/>
      <c r="M71" s="454"/>
      <c r="N71" s="454"/>
      <c r="O71" s="454"/>
      <c r="P71" s="454"/>
      <c r="Q71" s="676"/>
      <c r="V71" s="101"/>
      <c r="W71" s="559"/>
      <c r="X71" s="58">
        <f t="shared" si="8"/>
        <v>42788</v>
      </c>
      <c r="Y71" s="17"/>
      <c r="Z71" s="17"/>
      <c r="AA71" s="17"/>
      <c r="AB71" s="308">
        <f t="shared" si="9"/>
        <v>0</v>
      </c>
      <c r="AC71" s="17"/>
      <c r="AD71" s="17"/>
      <c r="AE71" s="17"/>
      <c r="AF71" s="308">
        <f t="shared" si="10"/>
        <v>0</v>
      </c>
      <c r="AG71" s="17"/>
      <c r="AH71" s="17"/>
      <c r="AI71" s="17"/>
      <c r="AJ71" s="308">
        <f t="shared" si="11"/>
        <v>0</v>
      </c>
      <c r="AK71" s="17"/>
      <c r="AL71" s="17"/>
      <c r="AM71" s="17"/>
      <c r="AN71" s="308">
        <f t="shared" si="7"/>
        <v>0</v>
      </c>
      <c r="AO71" s="17"/>
      <c r="AP71" s="17"/>
      <c r="AQ71" s="17"/>
      <c r="AR71" s="308">
        <f t="shared" si="12"/>
        <v>0</v>
      </c>
      <c r="AS71" s="17"/>
      <c r="AT71" s="17"/>
      <c r="AU71" s="17"/>
      <c r="AV71" s="308">
        <f t="shared" si="13"/>
        <v>0</v>
      </c>
      <c r="AW71" s="17"/>
      <c r="AX71" s="17"/>
      <c r="AY71" s="17"/>
      <c r="AZ71" s="308">
        <f t="shared" si="14"/>
        <v>0</v>
      </c>
      <c r="BA71" s="17"/>
      <c r="BB71" s="17"/>
      <c r="BC71" s="17"/>
      <c r="BD71" s="308">
        <f t="shared" si="15"/>
        <v>0</v>
      </c>
      <c r="BE71" s="17"/>
      <c r="BF71" s="17"/>
      <c r="BG71" s="17"/>
      <c r="BH71" s="308">
        <f t="shared" si="16"/>
        <v>0</v>
      </c>
      <c r="BI71" s="17"/>
      <c r="BJ71" s="17"/>
      <c r="BK71" s="17"/>
      <c r="BL71" s="308">
        <f t="shared" si="20"/>
        <v>0</v>
      </c>
      <c r="BM71" s="17"/>
      <c r="BN71" s="17"/>
      <c r="BO71" s="17"/>
      <c r="BP71" s="308">
        <f t="shared" si="18"/>
        <v>0</v>
      </c>
      <c r="BQ71" s="17"/>
      <c r="BR71" s="17"/>
      <c r="BS71" s="17"/>
      <c r="BT71" s="308">
        <f t="shared" si="19"/>
        <v>0</v>
      </c>
      <c r="BU71" s="102"/>
    </row>
    <row r="72" spans="4:74" ht="19.5" customHeight="1" x14ac:dyDescent="0.3">
      <c r="D72" s="480"/>
      <c r="E72" s="521" t="s">
        <v>88</v>
      </c>
      <c r="F72" s="454"/>
      <c r="G72" s="454"/>
      <c r="H72" s="454"/>
      <c r="I72" s="454"/>
      <c r="J72" s="454"/>
      <c r="K72" s="454"/>
      <c r="L72" s="454"/>
      <c r="M72" s="454"/>
      <c r="N72" s="454"/>
      <c r="O72" s="454"/>
      <c r="P72" s="454"/>
      <c r="Q72" s="676"/>
      <c r="V72" s="101"/>
      <c r="W72" s="559"/>
      <c r="X72" s="58">
        <f t="shared" si="8"/>
        <v>42819</v>
      </c>
      <c r="Y72" s="17"/>
      <c r="Z72" s="17"/>
      <c r="AA72" s="17"/>
      <c r="AB72" s="308">
        <f t="shared" si="9"/>
        <v>0</v>
      </c>
      <c r="AC72" s="17"/>
      <c r="AD72" s="17"/>
      <c r="AE72" s="17"/>
      <c r="AF72" s="308">
        <f t="shared" si="10"/>
        <v>0</v>
      </c>
      <c r="AG72" s="17"/>
      <c r="AH72" s="17"/>
      <c r="AI72" s="17"/>
      <c r="AJ72" s="308">
        <f t="shared" si="11"/>
        <v>0</v>
      </c>
      <c r="AK72" s="17"/>
      <c r="AL72" s="17"/>
      <c r="AM72" s="17"/>
      <c r="AN72" s="308">
        <f t="shared" si="7"/>
        <v>0</v>
      </c>
      <c r="AO72" s="17"/>
      <c r="AP72" s="17"/>
      <c r="AQ72" s="17"/>
      <c r="AR72" s="308">
        <f t="shared" si="12"/>
        <v>0</v>
      </c>
      <c r="AS72" s="17"/>
      <c r="AT72" s="17"/>
      <c r="AU72" s="17"/>
      <c r="AV72" s="308">
        <f t="shared" si="13"/>
        <v>0</v>
      </c>
      <c r="AW72" s="17"/>
      <c r="AX72" s="17"/>
      <c r="AY72" s="17"/>
      <c r="AZ72" s="308">
        <f t="shared" si="14"/>
        <v>0</v>
      </c>
      <c r="BA72" s="17"/>
      <c r="BB72" s="17"/>
      <c r="BC72" s="17"/>
      <c r="BD72" s="308">
        <f t="shared" si="15"/>
        <v>0</v>
      </c>
      <c r="BE72" s="17"/>
      <c r="BF72" s="17"/>
      <c r="BG72" s="17"/>
      <c r="BH72" s="308">
        <f t="shared" si="16"/>
        <v>0</v>
      </c>
      <c r="BI72" s="17"/>
      <c r="BJ72" s="17"/>
      <c r="BK72" s="17"/>
      <c r="BL72" s="308">
        <f t="shared" si="20"/>
        <v>0</v>
      </c>
      <c r="BM72" s="17"/>
      <c r="BN72" s="17"/>
      <c r="BO72" s="17"/>
      <c r="BP72" s="308">
        <f t="shared" si="18"/>
        <v>0</v>
      </c>
      <c r="BQ72" s="17"/>
      <c r="BR72" s="17"/>
      <c r="BS72" s="17"/>
      <c r="BT72" s="308">
        <f t="shared" si="19"/>
        <v>0</v>
      </c>
      <c r="BU72" s="102"/>
    </row>
    <row r="73" spans="4:74" x14ac:dyDescent="0.3">
      <c r="D73" s="481"/>
      <c r="E73" s="576" t="s">
        <v>89</v>
      </c>
      <c r="F73" s="457"/>
      <c r="G73" s="457"/>
      <c r="H73" s="457"/>
      <c r="I73" s="457"/>
      <c r="J73" s="457"/>
      <c r="K73" s="457"/>
      <c r="L73" s="457"/>
      <c r="M73" s="457"/>
      <c r="N73" s="457"/>
      <c r="O73" s="457"/>
      <c r="P73" s="457"/>
      <c r="Q73" s="709"/>
      <c r="V73" s="101"/>
      <c r="W73" s="559"/>
      <c r="X73" s="58">
        <f t="shared" si="8"/>
        <v>42850</v>
      </c>
      <c r="Y73" s="17"/>
      <c r="Z73" s="17"/>
      <c r="AA73" s="17"/>
      <c r="AB73" s="308">
        <f t="shared" si="9"/>
        <v>0</v>
      </c>
      <c r="AC73" s="17"/>
      <c r="AD73" s="17"/>
      <c r="AE73" s="17"/>
      <c r="AF73" s="308">
        <f t="shared" si="10"/>
        <v>0</v>
      </c>
      <c r="AG73" s="17"/>
      <c r="AH73" s="17"/>
      <c r="AI73" s="17"/>
      <c r="AJ73" s="308">
        <f t="shared" si="11"/>
        <v>0</v>
      </c>
      <c r="AK73" s="17"/>
      <c r="AL73" s="17"/>
      <c r="AM73" s="17"/>
      <c r="AN73" s="308">
        <f t="shared" si="7"/>
        <v>0</v>
      </c>
      <c r="AO73" s="17"/>
      <c r="AP73" s="17"/>
      <c r="AQ73" s="17"/>
      <c r="AR73" s="308">
        <f t="shared" si="12"/>
        <v>0</v>
      </c>
      <c r="AS73" s="17"/>
      <c r="AT73" s="17"/>
      <c r="AU73" s="17"/>
      <c r="AV73" s="308">
        <f t="shared" si="13"/>
        <v>0</v>
      </c>
      <c r="AW73" s="17"/>
      <c r="AX73" s="17"/>
      <c r="AY73" s="17"/>
      <c r="AZ73" s="308">
        <f t="shared" si="14"/>
        <v>0</v>
      </c>
      <c r="BA73" s="17"/>
      <c r="BB73" s="17"/>
      <c r="BC73" s="17"/>
      <c r="BD73" s="308">
        <f t="shared" si="15"/>
        <v>0</v>
      </c>
      <c r="BE73" s="17"/>
      <c r="BF73" s="17"/>
      <c r="BG73" s="17"/>
      <c r="BH73" s="308">
        <f t="shared" si="16"/>
        <v>0</v>
      </c>
      <c r="BI73" s="17"/>
      <c r="BJ73" s="17"/>
      <c r="BK73" s="17"/>
      <c r="BL73" s="308">
        <f t="shared" si="20"/>
        <v>0</v>
      </c>
      <c r="BM73" s="17"/>
      <c r="BN73" s="17"/>
      <c r="BO73" s="17"/>
      <c r="BP73" s="308">
        <f t="shared" si="18"/>
        <v>0</v>
      </c>
      <c r="BQ73" s="17"/>
      <c r="BR73" s="17"/>
      <c r="BS73" s="17"/>
      <c r="BT73" s="308">
        <f t="shared" si="19"/>
        <v>0</v>
      </c>
      <c r="BU73" s="102"/>
      <c r="BV73" s="73"/>
    </row>
    <row r="74" spans="4:74" ht="24" customHeight="1" x14ac:dyDescent="0.3">
      <c r="D74" s="422" t="s">
        <v>104</v>
      </c>
      <c r="E74" s="527" t="s">
        <v>73</v>
      </c>
      <c r="F74" s="448"/>
      <c r="G74" s="448"/>
      <c r="H74" s="448"/>
      <c r="I74" s="448"/>
      <c r="J74" s="448"/>
      <c r="K74" s="448"/>
      <c r="L74" s="448"/>
      <c r="M74" s="448"/>
      <c r="N74" s="448"/>
      <c r="O74" s="448"/>
      <c r="P74" s="448"/>
      <c r="Q74" s="528"/>
      <c r="V74" s="101"/>
      <c r="W74" s="559"/>
      <c r="X74" s="58">
        <f t="shared" si="8"/>
        <v>42881</v>
      </c>
      <c r="Y74" s="17"/>
      <c r="Z74" s="17"/>
      <c r="AA74" s="17"/>
      <c r="AB74" s="308">
        <f t="shared" si="9"/>
        <v>0</v>
      </c>
      <c r="AC74" s="17"/>
      <c r="AD74" s="17"/>
      <c r="AE74" s="17"/>
      <c r="AF74" s="308">
        <f t="shared" si="10"/>
        <v>0</v>
      </c>
      <c r="AG74" s="17"/>
      <c r="AH74" s="17"/>
      <c r="AI74" s="17"/>
      <c r="AJ74" s="308">
        <f t="shared" si="11"/>
        <v>0</v>
      </c>
      <c r="AK74" s="17"/>
      <c r="AL74" s="17"/>
      <c r="AM74" s="17"/>
      <c r="AN74" s="308">
        <f t="shared" si="7"/>
        <v>0</v>
      </c>
      <c r="AO74" s="17"/>
      <c r="AP74" s="17"/>
      <c r="AQ74" s="17"/>
      <c r="AR74" s="308">
        <f t="shared" si="12"/>
        <v>0</v>
      </c>
      <c r="AS74" s="17"/>
      <c r="AT74" s="17"/>
      <c r="AU74" s="17"/>
      <c r="AV74" s="308">
        <f t="shared" si="13"/>
        <v>0</v>
      </c>
      <c r="AW74" s="17"/>
      <c r="AX74" s="17"/>
      <c r="AY74" s="17"/>
      <c r="AZ74" s="308">
        <f t="shared" si="14"/>
        <v>0</v>
      </c>
      <c r="BA74" s="17"/>
      <c r="BB74" s="17"/>
      <c r="BC74" s="17"/>
      <c r="BD74" s="308">
        <f t="shared" si="15"/>
        <v>0</v>
      </c>
      <c r="BE74" s="17"/>
      <c r="BF74" s="17"/>
      <c r="BG74" s="17"/>
      <c r="BH74" s="308">
        <f t="shared" si="16"/>
        <v>0</v>
      </c>
      <c r="BI74" s="17"/>
      <c r="BJ74" s="17"/>
      <c r="BK74" s="17"/>
      <c r="BL74" s="308">
        <f t="shared" si="20"/>
        <v>0</v>
      </c>
      <c r="BM74" s="17"/>
      <c r="BN74" s="17"/>
      <c r="BO74" s="17"/>
      <c r="BP74" s="308">
        <f t="shared" si="18"/>
        <v>0</v>
      </c>
      <c r="BQ74" s="17"/>
      <c r="BR74" s="17"/>
      <c r="BS74" s="17"/>
      <c r="BT74" s="308">
        <f t="shared" si="19"/>
        <v>0</v>
      </c>
      <c r="BU74" s="102"/>
      <c r="BV74" s="73"/>
    </row>
    <row r="75" spans="4:74" ht="18.75" customHeight="1" x14ac:dyDescent="0.3">
      <c r="D75" s="422" t="s">
        <v>109</v>
      </c>
      <c r="E75" s="527" t="s">
        <v>205</v>
      </c>
      <c r="F75" s="448"/>
      <c r="G75" s="448"/>
      <c r="H75" s="448"/>
      <c r="I75" s="448"/>
      <c r="J75" s="448"/>
      <c r="K75" s="448"/>
      <c r="L75" s="448"/>
      <c r="M75" s="448"/>
      <c r="N75" s="448"/>
      <c r="O75" s="448"/>
      <c r="P75" s="448"/>
      <c r="Q75" s="528"/>
      <c r="V75" s="101"/>
      <c r="W75" s="559"/>
      <c r="X75" s="58">
        <f t="shared" si="8"/>
        <v>42912</v>
      </c>
      <c r="Y75" s="17"/>
      <c r="Z75" s="17"/>
      <c r="AA75" s="17"/>
      <c r="AB75" s="308">
        <f t="shared" si="9"/>
        <v>0</v>
      </c>
      <c r="AC75" s="17"/>
      <c r="AD75" s="17"/>
      <c r="AE75" s="17"/>
      <c r="AF75" s="308">
        <f t="shared" si="10"/>
        <v>0</v>
      </c>
      <c r="AG75" s="17"/>
      <c r="AH75" s="17"/>
      <c r="AI75" s="17"/>
      <c r="AJ75" s="308">
        <f t="shared" si="11"/>
        <v>0</v>
      </c>
      <c r="AK75" s="17"/>
      <c r="AL75" s="17"/>
      <c r="AM75" s="17"/>
      <c r="AN75" s="308">
        <f t="shared" si="7"/>
        <v>0</v>
      </c>
      <c r="AO75" s="17"/>
      <c r="AP75" s="17"/>
      <c r="AQ75" s="17"/>
      <c r="AR75" s="308">
        <f t="shared" si="12"/>
        <v>0</v>
      </c>
      <c r="AS75" s="17"/>
      <c r="AT75" s="17"/>
      <c r="AU75" s="17"/>
      <c r="AV75" s="308">
        <f t="shared" si="13"/>
        <v>0</v>
      </c>
      <c r="AW75" s="17"/>
      <c r="AX75" s="17"/>
      <c r="AY75" s="17"/>
      <c r="AZ75" s="308">
        <f t="shared" si="14"/>
        <v>0</v>
      </c>
      <c r="BA75" s="17"/>
      <c r="BB75" s="17"/>
      <c r="BC75" s="17"/>
      <c r="BD75" s="308">
        <f t="shared" si="15"/>
        <v>0</v>
      </c>
      <c r="BE75" s="17"/>
      <c r="BF75" s="17"/>
      <c r="BG75" s="17"/>
      <c r="BH75" s="308">
        <f t="shared" si="16"/>
        <v>0</v>
      </c>
      <c r="BI75" s="17"/>
      <c r="BJ75" s="17"/>
      <c r="BK75" s="17"/>
      <c r="BL75" s="308">
        <f t="shared" si="20"/>
        <v>0</v>
      </c>
      <c r="BM75" s="17"/>
      <c r="BN75" s="17"/>
      <c r="BO75" s="17"/>
      <c r="BP75" s="308">
        <f t="shared" si="18"/>
        <v>0</v>
      </c>
      <c r="BQ75" s="17"/>
      <c r="BR75" s="17"/>
      <c r="BS75" s="17"/>
      <c r="BT75" s="308">
        <f t="shared" si="19"/>
        <v>0</v>
      </c>
      <c r="BU75" s="102"/>
      <c r="BV75" s="73"/>
    </row>
    <row r="76" spans="4:74" x14ac:dyDescent="0.3">
      <c r="D76" s="476" t="s">
        <v>100</v>
      </c>
      <c r="E76" s="518" t="s">
        <v>95</v>
      </c>
      <c r="F76" s="462"/>
      <c r="G76" s="462"/>
      <c r="H76" s="462"/>
      <c r="I76" s="462"/>
      <c r="J76" s="462"/>
      <c r="K76" s="462"/>
      <c r="L76" s="462"/>
      <c r="M76" s="462"/>
      <c r="N76" s="462"/>
      <c r="O76" s="462"/>
      <c r="P76" s="462"/>
      <c r="Q76" s="692"/>
      <c r="V76" s="101"/>
      <c r="W76" s="559"/>
      <c r="X76" s="58">
        <f t="shared" si="8"/>
        <v>42943</v>
      </c>
      <c r="Y76" s="17"/>
      <c r="Z76" s="17"/>
      <c r="AA76" s="17"/>
      <c r="AB76" s="308">
        <f t="shared" si="9"/>
        <v>0</v>
      </c>
      <c r="AC76" s="17"/>
      <c r="AD76" s="17"/>
      <c r="AE76" s="17"/>
      <c r="AF76" s="308">
        <f t="shared" si="10"/>
        <v>0</v>
      </c>
      <c r="AG76" s="17"/>
      <c r="AH76" s="17"/>
      <c r="AI76" s="17"/>
      <c r="AJ76" s="308">
        <f t="shared" si="11"/>
        <v>0</v>
      </c>
      <c r="AK76" s="17"/>
      <c r="AL76" s="17"/>
      <c r="AM76" s="17"/>
      <c r="AN76" s="308">
        <f t="shared" si="7"/>
        <v>0</v>
      </c>
      <c r="AO76" s="17"/>
      <c r="AP76" s="17"/>
      <c r="AQ76" s="17"/>
      <c r="AR76" s="308">
        <f t="shared" si="12"/>
        <v>0</v>
      </c>
      <c r="AS76" s="17"/>
      <c r="AT76" s="17"/>
      <c r="AU76" s="17"/>
      <c r="AV76" s="308">
        <f t="shared" si="13"/>
        <v>0</v>
      </c>
      <c r="AW76" s="17"/>
      <c r="AX76" s="17"/>
      <c r="AY76" s="17"/>
      <c r="AZ76" s="308">
        <f t="shared" si="14"/>
        <v>0</v>
      </c>
      <c r="BA76" s="17"/>
      <c r="BB76" s="17"/>
      <c r="BC76" s="17"/>
      <c r="BD76" s="308">
        <f t="shared" si="15"/>
        <v>0</v>
      </c>
      <c r="BE76" s="17"/>
      <c r="BF76" s="17"/>
      <c r="BG76" s="17"/>
      <c r="BH76" s="308">
        <f t="shared" si="16"/>
        <v>0</v>
      </c>
      <c r="BI76" s="17"/>
      <c r="BJ76" s="17"/>
      <c r="BK76" s="17"/>
      <c r="BL76" s="308">
        <f t="shared" si="20"/>
        <v>0</v>
      </c>
      <c r="BM76" s="17"/>
      <c r="BN76" s="17"/>
      <c r="BO76" s="17"/>
      <c r="BP76" s="308">
        <f t="shared" si="18"/>
        <v>0</v>
      </c>
      <c r="BQ76" s="17"/>
      <c r="BR76" s="17"/>
      <c r="BS76" s="17"/>
      <c r="BT76" s="308">
        <f t="shared" si="19"/>
        <v>0</v>
      </c>
      <c r="BU76" s="102"/>
    </row>
    <row r="77" spans="4:74" x14ac:dyDescent="0.3">
      <c r="D77" s="477"/>
      <c r="E77" s="471" t="s">
        <v>98</v>
      </c>
      <c r="F77" s="465"/>
      <c r="G77" s="465"/>
      <c r="H77" s="465"/>
      <c r="I77" s="465"/>
      <c r="J77" s="465"/>
      <c r="K77" s="465"/>
      <c r="L77" s="465"/>
      <c r="M77" s="465"/>
      <c r="N77" s="465"/>
      <c r="O77" s="465"/>
      <c r="P77" s="465"/>
      <c r="Q77" s="472"/>
      <c r="V77" s="101"/>
      <c r="W77" s="559"/>
      <c r="X77" s="58">
        <f t="shared" si="8"/>
        <v>42974</v>
      </c>
      <c r="Y77" s="17"/>
      <c r="Z77" s="17"/>
      <c r="AA77" s="17"/>
      <c r="AB77" s="308">
        <f t="shared" si="9"/>
        <v>0</v>
      </c>
      <c r="AC77" s="17"/>
      <c r="AD77" s="17"/>
      <c r="AE77" s="17"/>
      <c r="AF77" s="308">
        <f t="shared" si="10"/>
        <v>0</v>
      </c>
      <c r="AG77" s="17"/>
      <c r="AH77" s="17"/>
      <c r="AI77" s="17"/>
      <c r="AJ77" s="308">
        <f t="shared" si="11"/>
        <v>0</v>
      </c>
      <c r="AK77" s="17"/>
      <c r="AL77" s="17"/>
      <c r="AM77" s="17"/>
      <c r="AN77" s="308">
        <f t="shared" si="7"/>
        <v>0</v>
      </c>
      <c r="AO77" s="17"/>
      <c r="AP77" s="17"/>
      <c r="AQ77" s="17"/>
      <c r="AR77" s="308">
        <f t="shared" si="12"/>
        <v>0</v>
      </c>
      <c r="AS77" s="17"/>
      <c r="AT77" s="17"/>
      <c r="AU77" s="17"/>
      <c r="AV77" s="308">
        <f t="shared" si="13"/>
        <v>0</v>
      </c>
      <c r="AW77" s="17"/>
      <c r="AX77" s="17"/>
      <c r="AY77" s="17"/>
      <c r="AZ77" s="308">
        <f t="shared" si="14"/>
        <v>0</v>
      </c>
      <c r="BA77" s="17"/>
      <c r="BB77" s="17"/>
      <c r="BC77" s="17"/>
      <c r="BD77" s="308">
        <f t="shared" si="15"/>
        <v>0</v>
      </c>
      <c r="BE77" s="17"/>
      <c r="BF77" s="17"/>
      <c r="BG77" s="17"/>
      <c r="BH77" s="308">
        <f t="shared" si="16"/>
        <v>0</v>
      </c>
      <c r="BI77" s="17"/>
      <c r="BJ77" s="17"/>
      <c r="BK77" s="17"/>
      <c r="BL77" s="308">
        <f t="shared" si="20"/>
        <v>0</v>
      </c>
      <c r="BM77" s="17"/>
      <c r="BN77" s="17"/>
      <c r="BO77" s="17"/>
      <c r="BP77" s="308">
        <f t="shared" si="18"/>
        <v>0</v>
      </c>
      <c r="BQ77" s="17"/>
      <c r="BR77" s="17"/>
      <c r="BS77" s="17"/>
      <c r="BT77" s="308">
        <f t="shared" si="19"/>
        <v>0</v>
      </c>
      <c r="BU77" s="102"/>
    </row>
    <row r="78" spans="4:74" x14ac:dyDescent="0.3">
      <c r="D78" s="477"/>
      <c r="E78" s="471" t="s">
        <v>206</v>
      </c>
      <c r="F78" s="465"/>
      <c r="G78" s="465"/>
      <c r="H78" s="465"/>
      <c r="I78" s="465"/>
      <c r="J78" s="465"/>
      <c r="K78" s="465"/>
      <c r="L78" s="465"/>
      <c r="M78" s="465"/>
      <c r="N78" s="465"/>
      <c r="O78" s="465"/>
      <c r="P78" s="465"/>
      <c r="Q78" s="472"/>
      <c r="V78" s="101"/>
      <c r="W78" s="559"/>
      <c r="X78" s="58">
        <f t="shared" si="8"/>
        <v>43005</v>
      </c>
      <c r="Y78" s="17"/>
      <c r="Z78" s="17"/>
      <c r="AA78" s="17"/>
      <c r="AB78" s="308">
        <f t="shared" si="9"/>
        <v>0</v>
      </c>
      <c r="AC78" s="17"/>
      <c r="AD78" s="17"/>
      <c r="AE78" s="17"/>
      <c r="AF78" s="308">
        <f t="shared" si="10"/>
        <v>0</v>
      </c>
      <c r="AG78" s="17"/>
      <c r="AH78" s="17"/>
      <c r="AI78" s="17"/>
      <c r="AJ78" s="308">
        <f t="shared" si="11"/>
        <v>0</v>
      </c>
      <c r="AK78" s="17"/>
      <c r="AL78" s="17"/>
      <c r="AM78" s="17"/>
      <c r="AN78" s="308">
        <f t="shared" si="7"/>
        <v>0</v>
      </c>
      <c r="AO78" s="17"/>
      <c r="AP78" s="17"/>
      <c r="AQ78" s="17"/>
      <c r="AR78" s="308">
        <f t="shared" si="12"/>
        <v>0</v>
      </c>
      <c r="AS78" s="17"/>
      <c r="AT78" s="17"/>
      <c r="AU78" s="17"/>
      <c r="AV78" s="308">
        <f t="shared" si="13"/>
        <v>0</v>
      </c>
      <c r="AW78" s="17"/>
      <c r="AX78" s="17"/>
      <c r="AY78" s="17"/>
      <c r="AZ78" s="308">
        <f t="shared" si="14"/>
        <v>0</v>
      </c>
      <c r="BA78" s="17"/>
      <c r="BB78" s="17"/>
      <c r="BC78" s="17"/>
      <c r="BD78" s="308">
        <f t="shared" si="15"/>
        <v>0</v>
      </c>
      <c r="BE78" s="17"/>
      <c r="BF78" s="17"/>
      <c r="BG78" s="17"/>
      <c r="BH78" s="308">
        <f t="shared" si="16"/>
        <v>0</v>
      </c>
      <c r="BI78" s="17"/>
      <c r="BJ78" s="17"/>
      <c r="BK78" s="17"/>
      <c r="BL78" s="308">
        <f t="shared" si="20"/>
        <v>0</v>
      </c>
      <c r="BM78" s="17"/>
      <c r="BN78" s="17"/>
      <c r="BO78" s="17"/>
      <c r="BP78" s="308">
        <f t="shared" si="18"/>
        <v>0</v>
      </c>
      <c r="BQ78" s="17"/>
      <c r="BR78" s="17"/>
      <c r="BS78" s="17"/>
      <c r="BT78" s="308">
        <f t="shared" si="19"/>
        <v>0</v>
      </c>
      <c r="BU78" s="102"/>
    </row>
    <row r="79" spans="4:74" ht="31.5" customHeight="1" x14ac:dyDescent="0.3">
      <c r="D79" s="477"/>
      <c r="E79" s="471" t="s">
        <v>277</v>
      </c>
      <c r="F79" s="663"/>
      <c r="G79" s="663"/>
      <c r="H79" s="663"/>
      <c r="I79" s="663"/>
      <c r="J79" s="663"/>
      <c r="K79" s="663"/>
      <c r="L79" s="663"/>
      <c r="M79" s="663"/>
      <c r="N79" s="663"/>
      <c r="O79" s="663"/>
      <c r="P79" s="663"/>
      <c r="Q79" s="664"/>
      <c r="V79" s="101"/>
      <c r="W79" s="559"/>
      <c r="X79" s="58">
        <f>X78+31</f>
        <v>43036</v>
      </c>
      <c r="Y79" s="17"/>
      <c r="Z79" s="17"/>
      <c r="AA79" s="17"/>
      <c r="AB79" s="308">
        <f t="shared" si="9"/>
        <v>0</v>
      </c>
      <c r="AC79" s="17"/>
      <c r="AD79" s="17"/>
      <c r="AE79" s="17"/>
      <c r="AF79" s="308">
        <f t="shared" si="10"/>
        <v>0</v>
      </c>
      <c r="AG79" s="17"/>
      <c r="AH79" s="17"/>
      <c r="AI79" s="17"/>
      <c r="AJ79" s="308">
        <f t="shared" si="11"/>
        <v>0</v>
      </c>
      <c r="AK79" s="17"/>
      <c r="AL79" s="17"/>
      <c r="AM79" s="17"/>
      <c r="AN79" s="308">
        <f t="shared" si="7"/>
        <v>0</v>
      </c>
      <c r="AO79" s="17"/>
      <c r="AP79" s="17"/>
      <c r="AQ79" s="17"/>
      <c r="AR79" s="308">
        <f t="shared" si="12"/>
        <v>0</v>
      </c>
      <c r="AS79" s="17"/>
      <c r="AT79" s="17"/>
      <c r="AU79" s="17"/>
      <c r="AV79" s="308">
        <f t="shared" si="13"/>
        <v>0</v>
      </c>
      <c r="AW79" s="17"/>
      <c r="AX79" s="17"/>
      <c r="AY79" s="17"/>
      <c r="AZ79" s="308">
        <f t="shared" si="14"/>
        <v>0</v>
      </c>
      <c r="BA79" s="17"/>
      <c r="BB79" s="17"/>
      <c r="BC79" s="17"/>
      <c r="BD79" s="308">
        <f t="shared" si="15"/>
        <v>0</v>
      </c>
      <c r="BE79" s="17"/>
      <c r="BF79" s="17"/>
      <c r="BG79" s="17"/>
      <c r="BH79" s="308">
        <f t="shared" si="16"/>
        <v>0</v>
      </c>
      <c r="BI79" s="17"/>
      <c r="BJ79" s="17"/>
      <c r="BK79" s="17"/>
      <c r="BL79" s="308">
        <f t="shared" si="20"/>
        <v>0</v>
      </c>
      <c r="BM79" s="17"/>
      <c r="BN79" s="17"/>
      <c r="BO79" s="17"/>
      <c r="BP79" s="308">
        <f t="shared" si="18"/>
        <v>0</v>
      </c>
      <c r="BQ79" s="17"/>
      <c r="BR79" s="17"/>
      <c r="BS79" s="17"/>
      <c r="BT79" s="308">
        <f t="shared" si="19"/>
        <v>0</v>
      </c>
      <c r="BU79" s="102"/>
    </row>
    <row r="80" spans="4:74" x14ac:dyDescent="0.3">
      <c r="D80" s="478"/>
      <c r="E80" s="524" t="s">
        <v>99</v>
      </c>
      <c r="F80" s="665"/>
      <c r="G80" s="665"/>
      <c r="H80" s="665"/>
      <c r="I80" s="665"/>
      <c r="J80" s="665"/>
      <c r="K80" s="665"/>
      <c r="L80" s="665"/>
      <c r="M80" s="665"/>
      <c r="N80" s="665"/>
      <c r="O80" s="665"/>
      <c r="P80" s="143"/>
      <c r="Q80" s="144"/>
      <c r="V80" s="101"/>
      <c r="W80" s="559"/>
      <c r="X80" s="58">
        <f t="shared" si="8"/>
        <v>43067</v>
      </c>
      <c r="Y80" s="17"/>
      <c r="Z80" s="17"/>
      <c r="AA80" s="17"/>
      <c r="AB80" s="308">
        <f t="shared" si="9"/>
        <v>0</v>
      </c>
      <c r="AC80" s="17"/>
      <c r="AD80" s="17"/>
      <c r="AE80" s="17"/>
      <c r="AF80" s="308">
        <f t="shared" si="10"/>
        <v>0</v>
      </c>
      <c r="AG80" s="17"/>
      <c r="AH80" s="17"/>
      <c r="AI80" s="17"/>
      <c r="AJ80" s="308">
        <f t="shared" si="11"/>
        <v>0</v>
      </c>
      <c r="AK80" s="17"/>
      <c r="AL80" s="17"/>
      <c r="AM80" s="17"/>
      <c r="AN80" s="308">
        <f t="shared" si="7"/>
        <v>0</v>
      </c>
      <c r="AO80" s="17"/>
      <c r="AP80" s="17"/>
      <c r="AQ80" s="17"/>
      <c r="AR80" s="308">
        <f t="shared" si="12"/>
        <v>0</v>
      </c>
      <c r="AS80" s="17"/>
      <c r="AT80" s="17"/>
      <c r="AU80" s="17"/>
      <c r="AV80" s="308">
        <f t="shared" si="13"/>
        <v>0</v>
      </c>
      <c r="AW80" s="17"/>
      <c r="AX80" s="17"/>
      <c r="AY80" s="17"/>
      <c r="AZ80" s="308">
        <f t="shared" si="14"/>
        <v>0</v>
      </c>
      <c r="BA80" s="17"/>
      <c r="BB80" s="17"/>
      <c r="BC80" s="17"/>
      <c r="BD80" s="308">
        <f t="shared" si="15"/>
        <v>0</v>
      </c>
      <c r="BE80" s="17"/>
      <c r="BF80" s="17"/>
      <c r="BG80" s="17"/>
      <c r="BH80" s="308">
        <f t="shared" si="16"/>
        <v>0</v>
      </c>
      <c r="BI80" s="17"/>
      <c r="BJ80" s="17"/>
      <c r="BK80" s="17"/>
      <c r="BL80" s="308">
        <f t="shared" si="20"/>
        <v>0</v>
      </c>
      <c r="BM80" s="17"/>
      <c r="BN80" s="17"/>
      <c r="BO80" s="17"/>
      <c r="BP80" s="308">
        <f t="shared" si="18"/>
        <v>0</v>
      </c>
      <c r="BQ80" s="17"/>
      <c r="BR80" s="17"/>
      <c r="BS80" s="17"/>
      <c r="BT80" s="308">
        <f t="shared" si="19"/>
        <v>0</v>
      </c>
      <c r="BU80" s="102"/>
    </row>
    <row r="81" spans="4:73" ht="15.6" x14ac:dyDescent="0.3">
      <c r="D81" s="140" t="s">
        <v>105</v>
      </c>
      <c r="E81" s="527" t="s">
        <v>74</v>
      </c>
      <c r="F81" s="448"/>
      <c r="G81" s="448"/>
      <c r="H81" s="448"/>
      <c r="I81" s="448"/>
      <c r="J81" s="448"/>
      <c r="K81" s="448"/>
      <c r="L81" s="448"/>
      <c r="M81" s="448"/>
      <c r="N81" s="448"/>
      <c r="O81" s="448"/>
      <c r="P81" s="448"/>
      <c r="Q81" s="528"/>
      <c r="V81" s="101"/>
      <c r="W81" s="559"/>
      <c r="X81" s="58">
        <f t="shared" si="8"/>
        <v>43098</v>
      </c>
      <c r="Y81" s="17"/>
      <c r="Z81" s="17"/>
      <c r="AA81" s="17"/>
      <c r="AB81" s="308">
        <f t="shared" si="9"/>
        <v>0</v>
      </c>
      <c r="AC81" s="17"/>
      <c r="AD81" s="17"/>
      <c r="AE81" s="17"/>
      <c r="AF81" s="308">
        <f t="shared" si="10"/>
        <v>0</v>
      </c>
      <c r="AG81" s="17"/>
      <c r="AH81" s="17"/>
      <c r="AI81" s="17"/>
      <c r="AJ81" s="308">
        <f t="shared" si="11"/>
        <v>0</v>
      </c>
      <c r="AK81" s="17"/>
      <c r="AL81" s="17"/>
      <c r="AM81" s="17"/>
      <c r="AN81" s="308">
        <f t="shared" si="7"/>
        <v>0</v>
      </c>
      <c r="AO81" s="17"/>
      <c r="AP81" s="17"/>
      <c r="AQ81" s="17"/>
      <c r="AR81" s="308">
        <f t="shared" si="12"/>
        <v>0</v>
      </c>
      <c r="AS81" s="17"/>
      <c r="AT81" s="17"/>
      <c r="AU81" s="17"/>
      <c r="AV81" s="308">
        <f t="shared" si="13"/>
        <v>0</v>
      </c>
      <c r="AW81" s="17"/>
      <c r="AX81" s="17"/>
      <c r="AY81" s="17"/>
      <c r="AZ81" s="308">
        <f t="shared" si="14"/>
        <v>0</v>
      </c>
      <c r="BA81" s="17"/>
      <c r="BB81" s="17"/>
      <c r="BC81" s="17"/>
      <c r="BD81" s="308">
        <f t="shared" si="15"/>
        <v>0</v>
      </c>
      <c r="BE81" s="17"/>
      <c r="BF81" s="17"/>
      <c r="BG81" s="17"/>
      <c r="BH81" s="308">
        <f t="shared" si="16"/>
        <v>0</v>
      </c>
      <c r="BI81" s="17"/>
      <c r="BJ81" s="17"/>
      <c r="BK81" s="17"/>
      <c r="BL81" s="308">
        <f t="shared" si="20"/>
        <v>0</v>
      </c>
      <c r="BM81" s="17"/>
      <c r="BN81" s="17"/>
      <c r="BO81" s="17"/>
      <c r="BP81" s="308">
        <f t="shared" si="18"/>
        <v>0</v>
      </c>
      <c r="BQ81" s="17"/>
      <c r="BR81" s="17"/>
      <c r="BS81" s="17"/>
      <c r="BT81" s="308">
        <f t="shared" si="19"/>
        <v>0</v>
      </c>
      <c r="BU81" s="102"/>
    </row>
    <row r="82" spans="4:73" ht="15" x14ac:dyDescent="0.3">
      <c r="D82" s="140" t="s">
        <v>72</v>
      </c>
      <c r="E82" s="527" t="s">
        <v>80</v>
      </c>
      <c r="F82" s="448"/>
      <c r="G82" s="448"/>
      <c r="H82" s="448"/>
      <c r="I82" s="448"/>
      <c r="J82" s="448"/>
      <c r="K82" s="448"/>
      <c r="L82" s="448"/>
      <c r="M82" s="448"/>
      <c r="N82" s="448"/>
      <c r="O82" s="448"/>
      <c r="P82" s="448"/>
      <c r="Q82" s="528"/>
      <c r="V82" s="101"/>
      <c r="W82" s="559"/>
      <c r="X82" s="58">
        <f t="shared" si="8"/>
        <v>43129</v>
      </c>
      <c r="Y82" s="17"/>
      <c r="Z82" s="17"/>
      <c r="AA82" s="17"/>
      <c r="AB82" s="308">
        <f t="shared" si="9"/>
        <v>0</v>
      </c>
      <c r="AC82" s="17"/>
      <c r="AD82" s="17"/>
      <c r="AE82" s="17"/>
      <c r="AF82" s="308">
        <f t="shared" si="10"/>
        <v>0</v>
      </c>
      <c r="AG82" s="17"/>
      <c r="AH82" s="17"/>
      <c r="AI82" s="17"/>
      <c r="AJ82" s="308">
        <f t="shared" si="11"/>
        <v>0</v>
      </c>
      <c r="AK82" s="17"/>
      <c r="AL82" s="17"/>
      <c r="AM82" s="17"/>
      <c r="AN82" s="308">
        <f t="shared" si="7"/>
        <v>0</v>
      </c>
      <c r="AO82" s="17"/>
      <c r="AP82" s="17"/>
      <c r="AQ82" s="17"/>
      <c r="AR82" s="308">
        <f t="shared" si="12"/>
        <v>0</v>
      </c>
      <c r="AS82" s="17"/>
      <c r="AT82" s="17"/>
      <c r="AU82" s="17"/>
      <c r="AV82" s="308">
        <f t="shared" si="13"/>
        <v>0</v>
      </c>
      <c r="AW82" s="17"/>
      <c r="AX82" s="17"/>
      <c r="AY82" s="17"/>
      <c r="AZ82" s="308">
        <f t="shared" si="14"/>
        <v>0</v>
      </c>
      <c r="BA82" s="17"/>
      <c r="BB82" s="17"/>
      <c r="BC82" s="17"/>
      <c r="BD82" s="308">
        <f t="shared" si="15"/>
        <v>0</v>
      </c>
      <c r="BE82" s="17"/>
      <c r="BF82" s="17"/>
      <c r="BG82" s="17"/>
      <c r="BH82" s="308">
        <f t="shared" si="16"/>
        <v>0</v>
      </c>
      <c r="BI82" s="17"/>
      <c r="BJ82" s="17"/>
      <c r="BK82" s="17"/>
      <c r="BL82" s="308">
        <f t="shared" si="20"/>
        <v>0</v>
      </c>
      <c r="BM82" s="17"/>
      <c r="BN82" s="17"/>
      <c r="BO82" s="17"/>
      <c r="BP82" s="308">
        <f t="shared" si="18"/>
        <v>0</v>
      </c>
      <c r="BQ82" s="17"/>
      <c r="BR82" s="17"/>
      <c r="BS82" s="17"/>
      <c r="BT82" s="308">
        <f t="shared" si="19"/>
        <v>0</v>
      </c>
      <c r="BU82" s="102"/>
    </row>
    <row r="83" spans="4:73" x14ac:dyDescent="0.3">
      <c r="D83" s="145" t="s">
        <v>90</v>
      </c>
      <c r="E83" s="146"/>
      <c r="F83" s="146"/>
      <c r="G83" s="146"/>
      <c r="H83" s="146"/>
      <c r="I83" s="146"/>
      <c r="J83" s="146"/>
      <c r="K83" s="146"/>
      <c r="L83" s="146"/>
      <c r="M83" s="146"/>
      <c r="N83" s="146"/>
      <c r="O83" s="146"/>
      <c r="V83" s="101"/>
      <c r="W83" s="559"/>
      <c r="X83" s="303">
        <f>X82+28</f>
        <v>43157</v>
      </c>
      <c r="Y83" s="17"/>
      <c r="Z83" s="17"/>
      <c r="AA83" s="17"/>
      <c r="AB83" s="308">
        <f t="shared" si="9"/>
        <v>0</v>
      </c>
      <c r="AC83" s="17"/>
      <c r="AD83" s="17"/>
      <c r="AE83" s="17"/>
      <c r="AF83" s="308">
        <f t="shared" si="10"/>
        <v>0</v>
      </c>
      <c r="AG83" s="17"/>
      <c r="AH83" s="17"/>
      <c r="AI83" s="17"/>
      <c r="AJ83" s="308">
        <f t="shared" si="11"/>
        <v>0</v>
      </c>
      <c r="AK83" s="17"/>
      <c r="AL83" s="17"/>
      <c r="AM83" s="17"/>
      <c r="AN83" s="308">
        <f t="shared" si="7"/>
        <v>0</v>
      </c>
      <c r="AO83" s="17"/>
      <c r="AP83" s="17"/>
      <c r="AQ83" s="17"/>
      <c r="AR83" s="308">
        <f t="shared" si="12"/>
        <v>0</v>
      </c>
      <c r="AS83" s="17"/>
      <c r="AT83" s="17"/>
      <c r="AU83" s="17"/>
      <c r="AV83" s="308">
        <f t="shared" si="13"/>
        <v>0</v>
      </c>
      <c r="AW83" s="17"/>
      <c r="AX83" s="17"/>
      <c r="AY83" s="17"/>
      <c r="AZ83" s="308">
        <f t="shared" si="14"/>
        <v>0</v>
      </c>
      <c r="BA83" s="17"/>
      <c r="BB83" s="17"/>
      <c r="BC83" s="17"/>
      <c r="BD83" s="308">
        <f t="shared" si="15"/>
        <v>0</v>
      </c>
      <c r="BE83" s="17"/>
      <c r="BF83" s="17"/>
      <c r="BG83" s="17"/>
      <c r="BH83" s="308">
        <f t="shared" si="16"/>
        <v>0</v>
      </c>
      <c r="BI83" s="17"/>
      <c r="BJ83" s="17"/>
      <c r="BK83" s="17"/>
      <c r="BL83" s="308">
        <f t="shared" si="20"/>
        <v>0</v>
      </c>
      <c r="BM83" s="17"/>
      <c r="BN83" s="17"/>
      <c r="BO83" s="17"/>
      <c r="BP83" s="308">
        <f t="shared" si="18"/>
        <v>0</v>
      </c>
      <c r="BQ83" s="17"/>
      <c r="BR83" s="17"/>
      <c r="BS83" s="17"/>
      <c r="BT83" s="308">
        <f t="shared" si="19"/>
        <v>0</v>
      </c>
      <c r="BU83" s="102"/>
    </row>
    <row r="84" spans="4:73" ht="15" customHeight="1" x14ac:dyDescent="0.3">
      <c r="V84" s="101"/>
      <c r="W84" s="559"/>
      <c r="X84" s="58">
        <f>X82+31</f>
        <v>43160</v>
      </c>
      <c r="Y84" s="17"/>
      <c r="Z84" s="17"/>
      <c r="AA84" s="17"/>
      <c r="AB84" s="308">
        <f t="shared" si="9"/>
        <v>0</v>
      </c>
      <c r="AC84" s="17"/>
      <c r="AD84" s="17"/>
      <c r="AE84" s="17"/>
      <c r="AF84" s="308">
        <f t="shared" si="10"/>
        <v>0</v>
      </c>
      <c r="AG84" s="17"/>
      <c r="AH84" s="17"/>
      <c r="AI84" s="17"/>
      <c r="AJ84" s="308">
        <f t="shared" si="11"/>
        <v>0</v>
      </c>
      <c r="AK84" s="17"/>
      <c r="AL84" s="17"/>
      <c r="AM84" s="17"/>
      <c r="AN84" s="308">
        <f t="shared" si="7"/>
        <v>0</v>
      </c>
      <c r="AO84" s="17"/>
      <c r="AP84" s="17"/>
      <c r="AQ84" s="17"/>
      <c r="AR84" s="308">
        <f t="shared" si="12"/>
        <v>0</v>
      </c>
      <c r="AS84" s="17"/>
      <c r="AT84" s="17"/>
      <c r="AU84" s="17"/>
      <c r="AV84" s="308">
        <f t="shared" si="13"/>
        <v>0</v>
      </c>
      <c r="AW84" s="17"/>
      <c r="AX84" s="17"/>
      <c r="AY84" s="17"/>
      <c r="AZ84" s="308">
        <f t="shared" si="14"/>
        <v>0</v>
      </c>
      <c r="BA84" s="17"/>
      <c r="BB84" s="17"/>
      <c r="BC84" s="17"/>
      <c r="BD84" s="308">
        <f t="shared" si="15"/>
        <v>0</v>
      </c>
      <c r="BE84" s="17"/>
      <c r="BF84" s="17"/>
      <c r="BG84" s="17"/>
      <c r="BH84" s="308">
        <f t="shared" si="16"/>
        <v>0</v>
      </c>
      <c r="BI84" s="17"/>
      <c r="BJ84" s="17"/>
      <c r="BK84" s="17"/>
      <c r="BL84" s="308">
        <f t="shared" si="20"/>
        <v>0</v>
      </c>
      <c r="BM84" s="17"/>
      <c r="BN84" s="17"/>
      <c r="BO84" s="17"/>
      <c r="BP84" s="308">
        <f t="shared" si="18"/>
        <v>0</v>
      </c>
      <c r="BQ84" s="17"/>
      <c r="BR84" s="17"/>
      <c r="BS84" s="17"/>
      <c r="BT84" s="308">
        <f t="shared" si="19"/>
        <v>0</v>
      </c>
      <c r="BU84" s="102"/>
    </row>
    <row r="85" spans="4:73" x14ac:dyDescent="0.3">
      <c r="V85" s="101"/>
      <c r="W85" s="559"/>
      <c r="X85" s="58">
        <f t="shared" ref="X85:X103" si="21">X84+31</f>
        <v>43191</v>
      </c>
      <c r="Y85" s="17"/>
      <c r="Z85" s="17"/>
      <c r="AA85" s="17"/>
      <c r="AB85" s="308">
        <f t="shared" si="9"/>
        <v>0</v>
      </c>
      <c r="AC85" s="17"/>
      <c r="AD85" s="17"/>
      <c r="AE85" s="17"/>
      <c r="AF85" s="308">
        <f t="shared" si="10"/>
        <v>0</v>
      </c>
      <c r="AG85" s="17"/>
      <c r="AH85" s="17"/>
      <c r="AI85" s="17"/>
      <c r="AJ85" s="308">
        <f t="shared" si="11"/>
        <v>0</v>
      </c>
      <c r="AK85" s="17"/>
      <c r="AL85" s="17"/>
      <c r="AM85" s="17"/>
      <c r="AN85" s="308">
        <f t="shared" si="7"/>
        <v>0</v>
      </c>
      <c r="AO85" s="17"/>
      <c r="AP85" s="17"/>
      <c r="AQ85" s="17"/>
      <c r="AR85" s="308">
        <f t="shared" si="12"/>
        <v>0</v>
      </c>
      <c r="AS85" s="17"/>
      <c r="AT85" s="17"/>
      <c r="AU85" s="17"/>
      <c r="AV85" s="308">
        <f t="shared" si="13"/>
        <v>0</v>
      </c>
      <c r="AW85" s="17"/>
      <c r="AX85" s="17"/>
      <c r="AY85" s="17"/>
      <c r="AZ85" s="308">
        <f t="shared" si="14"/>
        <v>0</v>
      </c>
      <c r="BA85" s="17"/>
      <c r="BB85" s="17"/>
      <c r="BC85" s="17"/>
      <c r="BD85" s="308">
        <f t="shared" si="15"/>
        <v>0</v>
      </c>
      <c r="BE85" s="17"/>
      <c r="BF85" s="17"/>
      <c r="BG85" s="17"/>
      <c r="BH85" s="308">
        <f t="shared" si="16"/>
        <v>0</v>
      </c>
      <c r="BI85" s="17"/>
      <c r="BJ85" s="17"/>
      <c r="BK85" s="17"/>
      <c r="BL85" s="308">
        <f t="shared" si="20"/>
        <v>0</v>
      </c>
      <c r="BM85" s="17"/>
      <c r="BN85" s="17"/>
      <c r="BO85" s="17"/>
      <c r="BP85" s="308">
        <f t="shared" si="18"/>
        <v>0</v>
      </c>
      <c r="BQ85" s="17"/>
      <c r="BR85" s="17"/>
      <c r="BS85" s="17"/>
      <c r="BT85" s="308">
        <f t="shared" si="19"/>
        <v>0</v>
      </c>
      <c r="BU85" s="102"/>
    </row>
    <row r="86" spans="4:73" x14ac:dyDescent="0.3">
      <c r="V86" s="101"/>
      <c r="W86" s="559"/>
      <c r="X86" s="58">
        <f t="shared" si="21"/>
        <v>43222</v>
      </c>
      <c r="Y86" s="17"/>
      <c r="Z86" s="17"/>
      <c r="AA86" s="17"/>
      <c r="AB86" s="308">
        <f t="shared" si="9"/>
        <v>0</v>
      </c>
      <c r="AC86" s="17"/>
      <c r="AD86" s="17"/>
      <c r="AE86" s="17"/>
      <c r="AF86" s="308">
        <f t="shared" si="10"/>
        <v>0</v>
      </c>
      <c r="AG86" s="17"/>
      <c r="AH86" s="17"/>
      <c r="AI86" s="17"/>
      <c r="AJ86" s="308">
        <f t="shared" si="11"/>
        <v>0</v>
      </c>
      <c r="AK86" s="17"/>
      <c r="AL86" s="17"/>
      <c r="AM86" s="17"/>
      <c r="AN86" s="308">
        <f t="shared" si="7"/>
        <v>0</v>
      </c>
      <c r="AO86" s="17"/>
      <c r="AP86" s="17"/>
      <c r="AQ86" s="17"/>
      <c r="AR86" s="308">
        <f t="shared" si="12"/>
        <v>0</v>
      </c>
      <c r="AS86" s="17"/>
      <c r="AT86" s="17"/>
      <c r="AU86" s="17"/>
      <c r="AV86" s="308">
        <f t="shared" si="13"/>
        <v>0</v>
      </c>
      <c r="AW86" s="17"/>
      <c r="AX86" s="17"/>
      <c r="AY86" s="17"/>
      <c r="AZ86" s="308">
        <f t="shared" si="14"/>
        <v>0</v>
      </c>
      <c r="BA86" s="17"/>
      <c r="BB86" s="17"/>
      <c r="BC86" s="17"/>
      <c r="BD86" s="308">
        <f t="shared" si="15"/>
        <v>0</v>
      </c>
      <c r="BE86" s="17"/>
      <c r="BF86" s="17"/>
      <c r="BG86" s="17"/>
      <c r="BH86" s="308">
        <f t="shared" si="16"/>
        <v>0</v>
      </c>
      <c r="BI86" s="17"/>
      <c r="BJ86" s="17"/>
      <c r="BK86" s="17"/>
      <c r="BL86" s="308">
        <f t="shared" si="20"/>
        <v>0</v>
      </c>
      <c r="BM86" s="17"/>
      <c r="BN86" s="17"/>
      <c r="BO86" s="17"/>
      <c r="BP86" s="308">
        <f t="shared" si="18"/>
        <v>0</v>
      </c>
      <c r="BQ86" s="17"/>
      <c r="BR86" s="17"/>
      <c r="BS86" s="17"/>
      <c r="BT86" s="308">
        <f t="shared" si="19"/>
        <v>0</v>
      </c>
      <c r="BU86" s="102"/>
    </row>
    <row r="87" spans="4:73" x14ac:dyDescent="0.3">
      <c r="V87" s="101"/>
      <c r="W87" s="559"/>
      <c r="X87" s="58">
        <f t="shared" si="21"/>
        <v>43253</v>
      </c>
      <c r="Y87" s="17"/>
      <c r="Z87" s="17"/>
      <c r="AA87" s="17"/>
      <c r="AB87" s="308">
        <f t="shared" si="9"/>
        <v>0</v>
      </c>
      <c r="AC87" s="17"/>
      <c r="AD87" s="17"/>
      <c r="AE87" s="17"/>
      <c r="AF87" s="308">
        <f t="shared" si="10"/>
        <v>0</v>
      </c>
      <c r="AG87" s="17"/>
      <c r="AH87" s="17"/>
      <c r="AI87" s="17"/>
      <c r="AJ87" s="308">
        <f t="shared" si="11"/>
        <v>0</v>
      </c>
      <c r="AK87" s="17"/>
      <c r="AL87" s="17"/>
      <c r="AM87" s="17"/>
      <c r="AN87" s="308">
        <f t="shared" si="7"/>
        <v>0</v>
      </c>
      <c r="AO87" s="17"/>
      <c r="AP87" s="17"/>
      <c r="AQ87" s="17"/>
      <c r="AR87" s="308">
        <f t="shared" si="12"/>
        <v>0</v>
      </c>
      <c r="AS87" s="17"/>
      <c r="AT87" s="17"/>
      <c r="AU87" s="17"/>
      <c r="AV87" s="308">
        <f t="shared" si="13"/>
        <v>0</v>
      </c>
      <c r="AW87" s="17"/>
      <c r="AX87" s="17"/>
      <c r="AY87" s="17"/>
      <c r="AZ87" s="308">
        <f t="shared" si="14"/>
        <v>0</v>
      </c>
      <c r="BA87" s="17"/>
      <c r="BB87" s="17"/>
      <c r="BC87" s="17"/>
      <c r="BD87" s="308">
        <f t="shared" si="15"/>
        <v>0</v>
      </c>
      <c r="BE87" s="17"/>
      <c r="BF87" s="17"/>
      <c r="BG87" s="17"/>
      <c r="BH87" s="308">
        <f t="shared" si="16"/>
        <v>0</v>
      </c>
      <c r="BI87" s="17"/>
      <c r="BJ87" s="17"/>
      <c r="BK87" s="17"/>
      <c r="BL87" s="308">
        <f t="shared" si="20"/>
        <v>0</v>
      </c>
      <c r="BM87" s="17"/>
      <c r="BN87" s="17"/>
      <c r="BO87" s="17"/>
      <c r="BP87" s="308">
        <f t="shared" si="18"/>
        <v>0</v>
      </c>
      <c r="BQ87" s="17"/>
      <c r="BR87" s="17"/>
      <c r="BS87" s="17"/>
      <c r="BT87" s="308">
        <f t="shared" si="19"/>
        <v>0</v>
      </c>
      <c r="BU87" s="102"/>
    </row>
    <row r="88" spans="4:73" x14ac:dyDescent="0.3">
      <c r="V88" s="101"/>
      <c r="W88" s="559"/>
      <c r="X88" s="58">
        <f t="shared" si="21"/>
        <v>43284</v>
      </c>
      <c r="Y88" s="17"/>
      <c r="Z88" s="17"/>
      <c r="AA88" s="17"/>
      <c r="AB88" s="308">
        <f>(Y88-AA88)*0.4</f>
        <v>0</v>
      </c>
      <c r="AC88" s="17"/>
      <c r="AD88" s="17"/>
      <c r="AE88" s="17"/>
      <c r="AF88" s="308">
        <f t="shared" si="10"/>
        <v>0</v>
      </c>
      <c r="AG88" s="17"/>
      <c r="AH88" s="17"/>
      <c r="AI88" s="17"/>
      <c r="AJ88" s="308">
        <f t="shared" si="11"/>
        <v>0</v>
      </c>
      <c r="AK88" s="17"/>
      <c r="AL88" s="17"/>
      <c r="AM88" s="17"/>
      <c r="AN88" s="308">
        <f t="shared" si="7"/>
        <v>0</v>
      </c>
      <c r="AO88" s="17"/>
      <c r="AP88" s="17"/>
      <c r="AQ88" s="17"/>
      <c r="AR88" s="308">
        <f t="shared" si="12"/>
        <v>0</v>
      </c>
      <c r="AS88" s="17"/>
      <c r="AT88" s="17"/>
      <c r="AU88" s="17"/>
      <c r="AV88" s="308">
        <f t="shared" si="13"/>
        <v>0</v>
      </c>
      <c r="AW88" s="17"/>
      <c r="AX88" s="17"/>
      <c r="AY88" s="17"/>
      <c r="AZ88" s="308">
        <f t="shared" si="14"/>
        <v>0</v>
      </c>
      <c r="BA88" s="17"/>
      <c r="BB88" s="17"/>
      <c r="BC88" s="17"/>
      <c r="BD88" s="308">
        <f t="shared" si="15"/>
        <v>0</v>
      </c>
      <c r="BE88" s="17"/>
      <c r="BF88" s="17"/>
      <c r="BG88" s="17"/>
      <c r="BH88" s="308">
        <f t="shared" si="16"/>
        <v>0</v>
      </c>
      <c r="BI88" s="17"/>
      <c r="BJ88" s="17"/>
      <c r="BK88" s="17"/>
      <c r="BL88" s="308">
        <f t="shared" si="20"/>
        <v>0</v>
      </c>
      <c r="BM88" s="17"/>
      <c r="BN88" s="17"/>
      <c r="BO88" s="17"/>
      <c r="BP88" s="308">
        <f t="shared" si="18"/>
        <v>0</v>
      </c>
      <c r="BQ88" s="17"/>
      <c r="BR88" s="17"/>
      <c r="BS88" s="17"/>
      <c r="BT88" s="308">
        <f t="shared" si="19"/>
        <v>0</v>
      </c>
      <c r="BU88" s="102"/>
    </row>
    <row r="89" spans="4:73" x14ac:dyDescent="0.3">
      <c r="V89" s="101"/>
      <c r="W89" s="559"/>
      <c r="X89" s="58">
        <f t="shared" si="21"/>
        <v>43315</v>
      </c>
      <c r="Y89" s="17"/>
      <c r="Z89" s="17"/>
      <c r="AA89" s="17"/>
      <c r="AB89" s="308">
        <f t="shared" si="9"/>
        <v>0</v>
      </c>
      <c r="AC89" s="17"/>
      <c r="AD89" s="17"/>
      <c r="AE89" s="17"/>
      <c r="AF89" s="308">
        <f t="shared" si="10"/>
        <v>0</v>
      </c>
      <c r="AG89" s="17"/>
      <c r="AH89" s="17"/>
      <c r="AI89" s="17"/>
      <c r="AJ89" s="308">
        <f t="shared" si="11"/>
        <v>0</v>
      </c>
      <c r="AK89" s="17"/>
      <c r="AL89" s="17"/>
      <c r="AM89" s="17"/>
      <c r="AN89" s="308">
        <f t="shared" si="7"/>
        <v>0</v>
      </c>
      <c r="AO89" s="17"/>
      <c r="AP89" s="17"/>
      <c r="AQ89" s="17"/>
      <c r="AR89" s="308">
        <f t="shared" si="12"/>
        <v>0</v>
      </c>
      <c r="AS89" s="17"/>
      <c r="AT89" s="17"/>
      <c r="AU89" s="17"/>
      <c r="AV89" s="308">
        <f t="shared" si="13"/>
        <v>0</v>
      </c>
      <c r="AW89" s="17"/>
      <c r="AX89" s="17"/>
      <c r="AY89" s="17"/>
      <c r="AZ89" s="308">
        <f t="shared" si="14"/>
        <v>0</v>
      </c>
      <c r="BA89" s="17"/>
      <c r="BB89" s="17"/>
      <c r="BC89" s="17"/>
      <c r="BD89" s="308">
        <f t="shared" si="15"/>
        <v>0</v>
      </c>
      <c r="BE89" s="17"/>
      <c r="BF89" s="17"/>
      <c r="BG89" s="17"/>
      <c r="BH89" s="308">
        <f t="shared" si="16"/>
        <v>0</v>
      </c>
      <c r="BI89" s="17"/>
      <c r="BJ89" s="17"/>
      <c r="BK89" s="17"/>
      <c r="BL89" s="308">
        <f t="shared" si="20"/>
        <v>0</v>
      </c>
      <c r="BM89" s="17"/>
      <c r="BN89" s="17"/>
      <c r="BO89" s="17"/>
      <c r="BP89" s="308">
        <f t="shared" si="18"/>
        <v>0</v>
      </c>
      <c r="BQ89" s="17"/>
      <c r="BR89" s="17"/>
      <c r="BS89" s="17"/>
      <c r="BT89" s="308">
        <f t="shared" si="19"/>
        <v>0</v>
      </c>
      <c r="BU89" s="102"/>
    </row>
    <row r="90" spans="4:73" x14ac:dyDescent="0.3">
      <c r="V90" s="101"/>
      <c r="W90" s="559"/>
      <c r="X90" s="58">
        <f t="shared" si="21"/>
        <v>43346</v>
      </c>
      <c r="Y90" s="17"/>
      <c r="Z90" s="17"/>
      <c r="AA90" s="17"/>
      <c r="AB90" s="308">
        <f t="shared" si="9"/>
        <v>0</v>
      </c>
      <c r="AC90" s="17"/>
      <c r="AD90" s="17"/>
      <c r="AE90" s="17"/>
      <c r="AF90" s="308">
        <f t="shared" si="10"/>
        <v>0</v>
      </c>
      <c r="AG90" s="17"/>
      <c r="AH90" s="17"/>
      <c r="AI90" s="17"/>
      <c r="AJ90" s="308">
        <f t="shared" si="11"/>
        <v>0</v>
      </c>
      <c r="AK90" s="17"/>
      <c r="AL90" s="17"/>
      <c r="AM90" s="17"/>
      <c r="AN90" s="308">
        <f t="shared" si="7"/>
        <v>0</v>
      </c>
      <c r="AO90" s="17"/>
      <c r="AP90" s="17"/>
      <c r="AQ90" s="17"/>
      <c r="AR90" s="308">
        <f t="shared" si="12"/>
        <v>0</v>
      </c>
      <c r="AS90" s="17"/>
      <c r="AT90" s="17"/>
      <c r="AU90" s="17"/>
      <c r="AV90" s="308">
        <f t="shared" si="13"/>
        <v>0</v>
      </c>
      <c r="AW90" s="17"/>
      <c r="AX90" s="17"/>
      <c r="AY90" s="17"/>
      <c r="AZ90" s="308">
        <f t="shared" si="14"/>
        <v>0</v>
      </c>
      <c r="BA90" s="17"/>
      <c r="BB90" s="17"/>
      <c r="BC90" s="17"/>
      <c r="BD90" s="308">
        <f t="shared" si="15"/>
        <v>0</v>
      </c>
      <c r="BE90" s="17"/>
      <c r="BF90" s="17"/>
      <c r="BG90" s="17"/>
      <c r="BH90" s="308">
        <f t="shared" si="16"/>
        <v>0</v>
      </c>
      <c r="BI90" s="17"/>
      <c r="BJ90" s="17"/>
      <c r="BK90" s="17"/>
      <c r="BL90" s="308">
        <f t="shared" si="20"/>
        <v>0</v>
      </c>
      <c r="BM90" s="17"/>
      <c r="BN90" s="17"/>
      <c r="BO90" s="17"/>
      <c r="BP90" s="308">
        <f t="shared" si="18"/>
        <v>0</v>
      </c>
      <c r="BQ90" s="17"/>
      <c r="BR90" s="17"/>
      <c r="BS90" s="17"/>
      <c r="BT90" s="308">
        <f t="shared" si="19"/>
        <v>0</v>
      </c>
      <c r="BU90" s="102"/>
    </row>
    <row r="91" spans="4:73" x14ac:dyDescent="0.3">
      <c r="V91" s="101"/>
      <c r="W91" s="559"/>
      <c r="X91" s="58">
        <f t="shared" si="21"/>
        <v>43377</v>
      </c>
      <c r="Y91" s="17"/>
      <c r="Z91" s="17"/>
      <c r="AA91" s="17"/>
      <c r="AB91" s="308">
        <f>(Y91-AA91)*0.4</f>
        <v>0</v>
      </c>
      <c r="AC91" s="17"/>
      <c r="AD91" s="17"/>
      <c r="AE91" s="17"/>
      <c r="AF91" s="308">
        <f>(AC91-AE91)*0.4</f>
        <v>0</v>
      </c>
      <c r="AG91" s="17"/>
      <c r="AH91" s="17"/>
      <c r="AI91" s="17"/>
      <c r="AJ91" s="308">
        <f>(AG91-AI91)*0.4</f>
        <v>0</v>
      </c>
      <c r="AK91" s="17"/>
      <c r="AL91" s="17"/>
      <c r="AM91" s="17"/>
      <c r="AN91" s="308">
        <f t="shared" si="7"/>
        <v>0</v>
      </c>
      <c r="AO91" s="17"/>
      <c r="AP91" s="17"/>
      <c r="AQ91" s="17"/>
      <c r="AR91" s="308">
        <f t="shared" si="12"/>
        <v>0</v>
      </c>
      <c r="AS91" s="17"/>
      <c r="AT91" s="17"/>
      <c r="AU91" s="17"/>
      <c r="AV91" s="308">
        <f>(AS91-AU91)*0.4</f>
        <v>0</v>
      </c>
      <c r="AW91" s="17"/>
      <c r="AX91" s="17"/>
      <c r="AY91" s="17"/>
      <c r="AZ91" s="308">
        <f t="shared" si="14"/>
        <v>0</v>
      </c>
      <c r="BA91" s="17"/>
      <c r="BB91" s="17"/>
      <c r="BC91" s="17"/>
      <c r="BD91" s="308">
        <f t="shared" si="15"/>
        <v>0</v>
      </c>
      <c r="BE91" s="17"/>
      <c r="BF91" s="17"/>
      <c r="BG91" s="17"/>
      <c r="BH91" s="308">
        <f>(BE91-BG91)*0.4</f>
        <v>0</v>
      </c>
      <c r="BI91" s="17"/>
      <c r="BJ91" s="17"/>
      <c r="BK91" s="17"/>
      <c r="BL91" s="308">
        <f t="shared" si="20"/>
        <v>0</v>
      </c>
      <c r="BM91" s="17"/>
      <c r="BN91" s="17"/>
      <c r="BO91" s="17"/>
      <c r="BP91" s="308">
        <f>(BM91-BO91)*0.4</f>
        <v>0</v>
      </c>
      <c r="BQ91" s="17"/>
      <c r="BR91" s="17"/>
      <c r="BS91" s="17"/>
      <c r="BT91" s="308">
        <f>(BQ91-BS91)*0.4</f>
        <v>0</v>
      </c>
      <c r="BU91" s="102"/>
    </row>
    <row r="92" spans="4:73" x14ac:dyDescent="0.3">
      <c r="V92" s="101"/>
      <c r="W92" s="559"/>
      <c r="X92" s="211">
        <f t="shared" si="21"/>
        <v>43408</v>
      </c>
      <c r="Y92" s="17"/>
      <c r="Z92" s="17"/>
      <c r="AA92" s="17"/>
      <c r="AB92" s="308">
        <f t="shared" ref="AB92:AB103" si="22">(Y92-AA92)*0.4</f>
        <v>0</v>
      </c>
      <c r="AC92" s="17"/>
      <c r="AD92" s="17"/>
      <c r="AE92" s="17"/>
      <c r="AF92" s="308">
        <f t="shared" ref="AF92:AF102" si="23">(AC92-AE92)*0.4</f>
        <v>0</v>
      </c>
      <c r="AG92" s="17"/>
      <c r="AH92" s="17"/>
      <c r="AI92" s="17"/>
      <c r="AJ92" s="308">
        <f t="shared" ref="AJ92:AJ103" si="24">(AG92-AI92)*0.4</f>
        <v>0</v>
      </c>
      <c r="AK92" s="17"/>
      <c r="AL92" s="17"/>
      <c r="AM92" s="17"/>
      <c r="AN92" s="308">
        <f t="shared" si="7"/>
        <v>0</v>
      </c>
      <c r="AO92" s="17"/>
      <c r="AP92" s="17"/>
      <c r="AQ92" s="17"/>
      <c r="AR92" s="308">
        <f t="shared" si="12"/>
        <v>0</v>
      </c>
      <c r="AS92" s="17"/>
      <c r="AT92" s="17"/>
      <c r="AU92" s="17"/>
      <c r="AV92" s="308">
        <f t="shared" ref="AV92:AV103" si="25">(AS92-AU92)*0.4</f>
        <v>0</v>
      </c>
      <c r="AW92" s="17"/>
      <c r="AX92" s="17"/>
      <c r="AY92" s="17"/>
      <c r="AZ92" s="308">
        <f t="shared" si="14"/>
        <v>0</v>
      </c>
      <c r="BA92" s="17"/>
      <c r="BB92" s="17"/>
      <c r="BC92" s="17"/>
      <c r="BD92" s="308">
        <f t="shared" si="15"/>
        <v>0</v>
      </c>
      <c r="BE92" s="17"/>
      <c r="BF92" s="17"/>
      <c r="BG92" s="17"/>
      <c r="BH92" s="308">
        <f t="shared" ref="BH92:BH103" si="26">(BE92-BG92)*0.4</f>
        <v>0</v>
      </c>
      <c r="BI92" s="17"/>
      <c r="BJ92" s="17"/>
      <c r="BK92" s="17"/>
      <c r="BL92" s="308">
        <f t="shared" si="20"/>
        <v>0</v>
      </c>
      <c r="BM92" s="17"/>
      <c r="BN92" s="17"/>
      <c r="BO92" s="17"/>
      <c r="BP92" s="308">
        <f t="shared" ref="BP92:BP103" si="27">(BM92-BO92)*0.4</f>
        <v>0</v>
      </c>
      <c r="BQ92" s="17"/>
      <c r="BR92" s="17"/>
      <c r="BS92" s="17"/>
      <c r="BT92" s="308">
        <f t="shared" ref="BT92:BT103" si="28">(BQ92-BS92)*0.4</f>
        <v>0</v>
      </c>
      <c r="BU92" s="102"/>
    </row>
    <row r="93" spans="4:73" x14ac:dyDescent="0.3">
      <c r="V93" s="101"/>
      <c r="W93" s="559"/>
      <c r="X93" s="211">
        <f t="shared" si="21"/>
        <v>43439</v>
      </c>
      <c r="Y93" s="17"/>
      <c r="Z93" s="17"/>
      <c r="AA93" s="17"/>
      <c r="AB93" s="308">
        <f t="shared" si="22"/>
        <v>0</v>
      </c>
      <c r="AC93" s="17"/>
      <c r="AD93" s="17"/>
      <c r="AE93" s="17"/>
      <c r="AF93" s="308">
        <f t="shared" si="23"/>
        <v>0</v>
      </c>
      <c r="AG93" s="17"/>
      <c r="AH93" s="17"/>
      <c r="AI93" s="17"/>
      <c r="AJ93" s="308">
        <f t="shared" si="24"/>
        <v>0</v>
      </c>
      <c r="AK93" s="17"/>
      <c r="AL93" s="17"/>
      <c r="AM93" s="17"/>
      <c r="AN93" s="308">
        <f t="shared" si="7"/>
        <v>0</v>
      </c>
      <c r="AO93" s="17"/>
      <c r="AP93" s="17"/>
      <c r="AQ93" s="17"/>
      <c r="AR93" s="308">
        <f t="shared" si="12"/>
        <v>0</v>
      </c>
      <c r="AS93" s="17"/>
      <c r="AT93" s="17"/>
      <c r="AU93" s="17"/>
      <c r="AV93" s="308">
        <f t="shared" si="25"/>
        <v>0</v>
      </c>
      <c r="AW93" s="17"/>
      <c r="AX93" s="17"/>
      <c r="AY93" s="17"/>
      <c r="AZ93" s="308">
        <f t="shared" si="14"/>
        <v>0</v>
      </c>
      <c r="BA93" s="17"/>
      <c r="BB93" s="17"/>
      <c r="BC93" s="17"/>
      <c r="BD93" s="308">
        <f t="shared" si="15"/>
        <v>0</v>
      </c>
      <c r="BE93" s="17"/>
      <c r="BF93" s="17"/>
      <c r="BG93" s="17"/>
      <c r="BH93" s="308">
        <f t="shared" si="26"/>
        <v>0</v>
      </c>
      <c r="BI93" s="17"/>
      <c r="BJ93" s="17"/>
      <c r="BK93" s="17"/>
      <c r="BL93" s="308">
        <f t="shared" si="20"/>
        <v>0</v>
      </c>
      <c r="BM93" s="17"/>
      <c r="BN93" s="17"/>
      <c r="BO93" s="17"/>
      <c r="BP93" s="308">
        <f t="shared" si="27"/>
        <v>0</v>
      </c>
      <c r="BQ93" s="17"/>
      <c r="BR93" s="17"/>
      <c r="BS93" s="17"/>
      <c r="BT93" s="308">
        <f t="shared" si="28"/>
        <v>0</v>
      </c>
      <c r="BU93" s="102"/>
    </row>
    <row r="94" spans="4:73" x14ac:dyDescent="0.3">
      <c r="V94" s="101"/>
      <c r="W94" s="559"/>
      <c r="X94" s="211">
        <f t="shared" si="21"/>
        <v>43470</v>
      </c>
      <c r="Y94" s="17"/>
      <c r="Z94" s="17"/>
      <c r="AA94" s="17"/>
      <c r="AB94" s="308">
        <f t="shared" si="22"/>
        <v>0</v>
      </c>
      <c r="AC94" s="17"/>
      <c r="AD94" s="17"/>
      <c r="AE94" s="17"/>
      <c r="AF94" s="308">
        <f t="shared" si="23"/>
        <v>0</v>
      </c>
      <c r="AG94" s="17"/>
      <c r="AH94" s="17"/>
      <c r="AI94" s="17"/>
      <c r="AJ94" s="308">
        <f t="shared" si="24"/>
        <v>0</v>
      </c>
      <c r="AK94" s="17"/>
      <c r="AL94" s="17"/>
      <c r="AM94" s="17"/>
      <c r="AN94" s="308">
        <f t="shared" si="7"/>
        <v>0</v>
      </c>
      <c r="AO94" s="17"/>
      <c r="AP94" s="17"/>
      <c r="AQ94" s="17"/>
      <c r="AR94" s="308">
        <f t="shared" si="12"/>
        <v>0</v>
      </c>
      <c r="AS94" s="17"/>
      <c r="AT94" s="17"/>
      <c r="AU94" s="17"/>
      <c r="AV94" s="308">
        <f t="shared" si="25"/>
        <v>0</v>
      </c>
      <c r="AW94" s="17"/>
      <c r="AX94" s="17"/>
      <c r="AY94" s="17"/>
      <c r="AZ94" s="308">
        <f t="shared" si="14"/>
        <v>0</v>
      </c>
      <c r="BA94" s="17"/>
      <c r="BB94" s="17"/>
      <c r="BC94" s="17"/>
      <c r="BD94" s="308">
        <f t="shared" si="15"/>
        <v>0</v>
      </c>
      <c r="BE94" s="17"/>
      <c r="BF94" s="17"/>
      <c r="BG94" s="17"/>
      <c r="BH94" s="308">
        <f t="shared" si="26"/>
        <v>0</v>
      </c>
      <c r="BI94" s="17"/>
      <c r="BJ94" s="17"/>
      <c r="BK94" s="17"/>
      <c r="BL94" s="308">
        <f t="shared" si="20"/>
        <v>0</v>
      </c>
      <c r="BM94" s="17"/>
      <c r="BN94" s="17"/>
      <c r="BO94" s="17"/>
      <c r="BP94" s="308">
        <f t="shared" si="27"/>
        <v>0</v>
      </c>
      <c r="BQ94" s="17"/>
      <c r="BR94" s="17"/>
      <c r="BS94" s="17"/>
      <c r="BT94" s="308">
        <f t="shared" si="28"/>
        <v>0</v>
      </c>
      <c r="BU94" s="102"/>
    </row>
    <row r="95" spans="4:73" x14ac:dyDescent="0.3">
      <c r="V95" s="101"/>
      <c r="W95" s="559"/>
      <c r="X95" s="211">
        <f t="shared" si="21"/>
        <v>43501</v>
      </c>
      <c r="Y95" s="17"/>
      <c r="Z95" s="17"/>
      <c r="AA95" s="17"/>
      <c r="AB95" s="308">
        <f t="shared" si="22"/>
        <v>0</v>
      </c>
      <c r="AC95" s="17"/>
      <c r="AD95" s="17"/>
      <c r="AE95" s="17"/>
      <c r="AF95" s="308">
        <f t="shared" si="23"/>
        <v>0</v>
      </c>
      <c r="AG95" s="17"/>
      <c r="AH95" s="17"/>
      <c r="AI95" s="17"/>
      <c r="AJ95" s="308">
        <f t="shared" si="24"/>
        <v>0</v>
      </c>
      <c r="AK95" s="17"/>
      <c r="AL95" s="17"/>
      <c r="AM95" s="17"/>
      <c r="AN95" s="308">
        <f t="shared" si="7"/>
        <v>0</v>
      </c>
      <c r="AO95" s="17"/>
      <c r="AP95" s="17"/>
      <c r="AQ95" s="17"/>
      <c r="AR95" s="308">
        <f t="shared" si="12"/>
        <v>0</v>
      </c>
      <c r="AS95" s="17"/>
      <c r="AT95" s="17"/>
      <c r="AU95" s="17"/>
      <c r="AV95" s="308">
        <f t="shared" si="25"/>
        <v>0</v>
      </c>
      <c r="AW95" s="17"/>
      <c r="AX95" s="17"/>
      <c r="AY95" s="17"/>
      <c r="AZ95" s="308">
        <f t="shared" si="14"/>
        <v>0</v>
      </c>
      <c r="BA95" s="17"/>
      <c r="BB95" s="17"/>
      <c r="BC95" s="17"/>
      <c r="BD95" s="308">
        <f t="shared" si="15"/>
        <v>0</v>
      </c>
      <c r="BE95" s="17"/>
      <c r="BF95" s="17"/>
      <c r="BG95" s="17"/>
      <c r="BH95" s="308">
        <f t="shared" si="26"/>
        <v>0</v>
      </c>
      <c r="BI95" s="17"/>
      <c r="BJ95" s="17"/>
      <c r="BK95" s="17"/>
      <c r="BL95" s="308">
        <f t="shared" si="20"/>
        <v>0</v>
      </c>
      <c r="BM95" s="17"/>
      <c r="BN95" s="17"/>
      <c r="BO95" s="17"/>
      <c r="BP95" s="308">
        <f t="shared" si="27"/>
        <v>0</v>
      </c>
      <c r="BQ95" s="17"/>
      <c r="BR95" s="17"/>
      <c r="BS95" s="17"/>
      <c r="BT95" s="308">
        <f t="shared" si="28"/>
        <v>0</v>
      </c>
      <c r="BU95" s="102"/>
    </row>
    <row r="96" spans="4:73" x14ac:dyDescent="0.3">
      <c r="V96" s="101"/>
      <c r="W96" s="559"/>
      <c r="X96" s="211">
        <f t="shared" si="21"/>
        <v>43532</v>
      </c>
      <c r="Y96" s="17"/>
      <c r="Z96" s="17"/>
      <c r="AA96" s="17"/>
      <c r="AB96" s="308">
        <f t="shared" si="22"/>
        <v>0</v>
      </c>
      <c r="AC96" s="17"/>
      <c r="AD96" s="17"/>
      <c r="AE96" s="17"/>
      <c r="AF96" s="308">
        <f t="shared" si="23"/>
        <v>0</v>
      </c>
      <c r="AG96" s="17"/>
      <c r="AH96" s="17"/>
      <c r="AI96" s="17"/>
      <c r="AJ96" s="308">
        <f t="shared" si="24"/>
        <v>0</v>
      </c>
      <c r="AK96" s="17"/>
      <c r="AL96" s="17"/>
      <c r="AM96" s="17"/>
      <c r="AN96" s="308">
        <f t="shared" si="7"/>
        <v>0</v>
      </c>
      <c r="AO96" s="17"/>
      <c r="AP96" s="17"/>
      <c r="AQ96" s="17"/>
      <c r="AR96" s="308">
        <f t="shared" si="12"/>
        <v>0</v>
      </c>
      <c r="AS96" s="17"/>
      <c r="AT96" s="17"/>
      <c r="AU96" s="17"/>
      <c r="AV96" s="308">
        <f t="shared" si="25"/>
        <v>0</v>
      </c>
      <c r="AW96" s="17"/>
      <c r="AX96" s="17"/>
      <c r="AY96" s="17"/>
      <c r="AZ96" s="308">
        <f t="shared" si="14"/>
        <v>0</v>
      </c>
      <c r="BA96" s="17"/>
      <c r="BB96" s="17"/>
      <c r="BC96" s="17"/>
      <c r="BD96" s="308">
        <f t="shared" si="15"/>
        <v>0</v>
      </c>
      <c r="BE96" s="17"/>
      <c r="BF96" s="17"/>
      <c r="BG96" s="17"/>
      <c r="BH96" s="308">
        <f t="shared" si="26"/>
        <v>0</v>
      </c>
      <c r="BI96" s="17"/>
      <c r="BJ96" s="17"/>
      <c r="BK96" s="17"/>
      <c r="BL96" s="308">
        <f t="shared" si="20"/>
        <v>0</v>
      </c>
      <c r="BM96" s="17"/>
      <c r="BN96" s="17"/>
      <c r="BO96" s="17"/>
      <c r="BP96" s="308">
        <f t="shared" si="27"/>
        <v>0</v>
      </c>
      <c r="BQ96" s="17"/>
      <c r="BR96" s="17"/>
      <c r="BS96" s="17"/>
      <c r="BT96" s="308">
        <f t="shared" si="28"/>
        <v>0</v>
      </c>
      <c r="BU96" s="102"/>
    </row>
    <row r="97" spans="22:73" x14ac:dyDescent="0.3">
      <c r="V97" s="101"/>
      <c r="W97" s="559"/>
      <c r="X97" s="211">
        <f t="shared" si="21"/>
        <v>43563</v>
      </c>
      <c r="Y97" s="17"/>
      <c r="Z97" s="17"/>
      <c r="AA97" s="17"/>
      <c r="AB97" s="308">
        <f t="shared" si="22"/>
        <v>0</v>
      </c>
      <c r="AC97" s="17"/>
      <c r="AD97" s="17"/>
      <c r="AE97" s="17"/>
      <c r="AF97" s="308">
        <f t="shared" si="23"/>
        <v>0</v>
      </c>
      <c r="AG97" s="17"/>
      <c r="AH97" s="17"/>
      <c r="AI97" s="17"/>
      <c r="AJ97" s="308">
        <f t="shared" si="24"/>
        <v>0</v>
      </c>
      <c r="AK97" s="17"/>
      <c r="AL97" s="17"/>
      <c r="AM97" s="17"/>
      <c r="AN97" s="308">
        <f t="shared" si="7"/>
        <v>0</v>
      </c>
      <c r="AO97" s="17"/>
      <c r="AP97" s="17"/>
      <c r="AQ97" s="17"/>
      <c r="AR97" s="308">
        <f t="shared" si="12"/>
        <v>0</v>
      </c>
      <c r="AS97" s="17"/>
      <c r="AT97" s="17"/>
      <c r="AU97" s="17"/>
      <c r="AV97" s="308">
        <f t="shared" si="25"/>
        <v>0</v>
      </c>
      <c r="AW97" s="17"/>
      <c r="AX97" s="17"/>
      <c r="AY97" s="17"/>
      <c r="AZ97" s="308">
        <f t="shared" si="14"/>
        <v>0</v>
      </c>
      <c r="BA97" s="17"/>
      <c r="BB97" s="17"/>
      <c r="BC97" s="17"/>
      <c r="BD97" s="308">
        <f t="shared" si="15"/>
        <v>0</v>
      </c>
      <c r="BE97" s="17"/>
      <c r="BF97" s="17"/>
      <c r="BG97" s="17"/>
      <c r="BH97" s="308">
        <f t="shared" si="26"/>
        <v>0</v>
      </c>
      <c r="BI97" s="17"/>
      <c r="BJ97" s="17"/>
      <c r="BK97" s="17"/>
      <c r="BL97" s="308">
        <f t="shared" si="20"/>
        <v>0</v>
      </c>
      <c r="BM97" s="17"/>
      <c r="BN97" s="17"/>
      <c r="BO97" s="17"/>
      <c r="BP97" s="308">
        <f t="shared" si="27"/>
        <v>0</v>
      </c>
      <c r="BQ97" s="17"/>
      <c r="BR97" s="17"/>
      <c r="BS97" s="17"/>
      <c r="BT97" s="308">
        <f t="shared" si="28"/>
        <v>0</v>
      </c>
      <c r="BU97" s="102"/>
    </row>
    <row r="98" spans="22:73" x14ac:dyDescent="0.3">
      <c r="V98" s="101"/>
      <c r="W98" s="559"/>
      <c r="X98" s="211">
        <f t="shared" si="21"/>
        <v>43594</v>
      </c>
      <c r="Y98" s="17"/>
      <c r="Z98" s="17"/>
      <c r="AA98" s="17"/>
      <c r="AB98" s="308">
        <f t="shared" si="22"/>
        <v>0</v>
      </c>
      <c r="AC98" s="17"/>
      <c r="AD98" s="17"/>
      <c r="AE98" s="17"/>
      <c r="AF98" s="308">
        <f t="shared" si="23"/>
        <v>0</v>
      </c>
      <c r="AG98" s="17"/>
      <c r="AH98" s="17"/>
      <c r="AI98" s="17"/>
      <c r="AJ98" s="308">
        <f t="shared" si="24"/>
        <v>0</v>
      </c>
      <c r="AK98" s="17"/>
      <c r="AL98" s="17"/>
      <c r="AM98" s="17"/>
      <c r="AN98" s="308">
        <f t="shared" si="7"/>
        <v>0</v>
      </c>
      <c r="AO98" s="17"/>
      <c r="AP98" s="17"/>
      <c r="AQ98" s="17"/>
      <c r="AR98" s="308">
        <f t="shared" si="12"/>
        <v>0</v>
      </c>
      <c r="AS98" s="17"/>
      <c r="AT98" s="17"/>
      <c r="AU98" s="17"/>
      <c r="AV98" s="308">
        <f t="shared" si="25"/>
        <v>0</v>
      </c>
      <c r="AW98" s="17"/>
      <c r="AX98" s="17"/>
      <c r="AY98" s="17"/>
      <c r="AZ98" s="308">
        <f t="shared" si="14"/>
        <v>0</v>
      </c>
      <c r="BA98" s="17"/>
      <c r="BB98" s="17"/>
      <c r="BC98" s="17"/>
      <c r="BD98" s="308">
        <f t="shared" si="15"/>
        <v>0</v>
      </c>
      <c r="BE98" s="17"/>
      <c r="BF98" s="17"/>
      <c r="BG98" s="17"/>
      <c r="BH98" s="308">
        <f t="shared" si="26"/>
        <v>0</v>
      </c>
      <c r="BI98" s="17"/>
      <c r="BJ98" s="17"/>
      <c r="BK98" s="17"/>
      <c r="BL98" s="308">
        <f t="shared" si="20"/>
        <v>0</v>
      </c>
      <c r="BM98" s="17"/>
      <c r="BN98" s="17"/>
      <c r="BO98" s="17"/>
      <c r="BP98" s="308">
        <f t="shared" si="27"/>
        <v>0</v>
      </c>
      <c r="BQ98" s="17"/>
      <c r="BR98" s="17"/>
      <c r="BS98" s="17"/>
      <c r="BT98" s="308">
        <f t="shared" si="28"/>
        <v>0</v>
      </c>
      <c r="BU98" s="102"/>
    </row>
    <row r="99" spans="22:73" x14ac:dyDescent="0.3">
      <c r="V99" s="101"/>
      <c r="W99" s="559"/>
      <c r="X99" s="211">
        <f t="shared" si="21"/>
        <v>43625</v>
      </c>
      <c r="Y99" s="17"/>
      <c r="Z99" s="17"/>
      <c r="AA99" s="17"/>
      <c r="AB99" s="308">
        <f t="shared" si="22"/>
        <v>0</v>
      </c>
      <c r="AC99" s="17"/>
      <c r="AD99" s="17"/>
      <c r="AE99" s="17"/>
      <c r="AF99" s="308">
        <f t="shared" si="23"/>
        <v>0</v>
      </c>
      <c r="AG99" s="17"/>
      <c r="AH99" s="17"/>
      <c r="AI99" s="17"/>
      <c r="AJ99" s="308">
        <f t="shared" si="24"/>
        <v>0</v>
      </c>
      <c r="AK99" s="17"/>
      <c r="AL99" s="17"/>
      <c r="AM99" s="17"/>
      <c r="AN99" s="308">
        <f t="shared" si="7"/>
        <v>0</v>
      </c>
      <c r="AO99" s="17"/>
      <c r="AP99" s="17"/>
      <c r="AQ99" s="17"/>
      <c r="AR99" s="308">
        <f t="shared" si="12"/>
        <v>0</v>
      </c>
      <c r="AS99" s="17"/>
      <c r="AT99" s="17"/>
      <c r="AU99" s="17"/>
      <c r="AV99" s="308">
        <f t="shared" si="25"/>
        <v>0</v>
      </c>
      <c r="AW99" s="17"/>
      <c r="AX99" s="17"/>
      <c r="AY99" s="17"/>
      <c r="AZ99" s="308">
        <f t="shared" si="14"/>
        <v>0</v>
      </c>
      <c r="BA99" s="17"/>
      <c r="BB99" s="17"/>
      <c r="BC99" s="17"/>
      <c r="BD99" s="308">
        <f t="shared" si="15"/>
        <v>0</v>
      </c>
      <c r="BE99" s="17"/>
      <c r="BF99" s="17"/>
      <c r="BG99" s="17"/>
      <c r="BH99" s="308">
        <f t="shared" si="26"/>
        <v>0</v>
      </c>
      <c r="BI99" s="17"/>
      <c r="BJ99" s="17"/>
      <c r="BK99" s="17"/>
      <c r="BL99" s="308">
        <f t="shared" si="20"/>
        <v>0</v>
      </c>
      <c r="BM99" s="17"/>
      <c r="BN99" s="17"/>
      <c r="BO99" s="17"/>
      <c r="BP99" s="308">
        <f t="shared" si="27"/>
        <v>0</v>
      </c>
      <c r="BQ99" s="17"/>
      <c r="BR99" s="17"/>
      <c r="BS99" s="17"/>
      <c r="BT99" s="308">
        <f t="shared" si="28"/>
        <v>0</v>
      </c>
      <c r="BU99" s="102"/>
    </row>
    <row r="100" spans="22:73" x14ac:dyDescent="0.3">
      <c r="V100" s="101"/>
      <c r="W100" s="559"/>
      <c r="X100" s="211">
        <f t="shared" si="21"/>
        <v>43656</v>
      </c>
      <c r="Y100" s="17"/>
      <c r="Z100" s="17"/>
      <c r="AA100" s="17"/>
      <c r="AB100" s="308">
        <f t="shared" si="22"/>
        <v>0</v>
      </c>
      <c r="AC100" s="17"/>
      <c r="AD100" s="17"/>
      <c r="AE100" s="17"/>
      <c r="AF100" s="308">
        <f t="shared" si="23"/>
        <v>0</v>
      </c>
      <c r="AG100" s="17"/>
      <c r="AH100" s="17"/>
      <c r="AI100" s="17"/>
      <c r="AJ100" s="308">
        <f t="shared" si="24"/>
        <v>0</v>
      </c>
      <c r="AK100" s="17"/>
      <c r="AL100" s="17"/>
      <c r="AM100" s="17"/>
      <c r="AN100" s="308">
        <f t="shared" si="7"/>
        <v>0</v>
      </c>
      <c r="AO100" s="17"/>
      <c r="AP100" s="17"/>
      <c r="AQ100" s="17"/>
      <c r="AR100" s="308">
        <f t="shared" si="12"/>
        <v>0</v>
      </c>
      <c r="AS100" s="17"/>
      <c r="AT100" s="17"/>
      <c r="AU100" s="17"/>
      <c r="AV100" s="308">
        <f t="shared" si="25"/>
        <v>0</v>
      </c>
      <c r="AW100" s="17"/>
      <c r="AX100" s="17"/>
      <c r="AY100" s="17"/>
      <c r="AZ100" s="308">
        <f t="shared" si="14"/>
        <v>0</v>
      </c>
      <c r="BA100" s="17"/>
      <c r="BB100" s="17"/>
      <c r="BC100" s="17"/>
      <c r="BD100" s="308">
        <f t="shared" si="15"/>
        <v>0</v>
      </c>
      <c r="BE100" s="17"/>
      <c r="BF100" s="17"/>
      <c r="BG100" s="17"/>
      <c r="BH100" s="308">
        <f t="shared" si="26"/>
        <v>0</v>
      </c>
      <c r="BI100" s="17"/>
      <c r="BJ100" s="17"/>
      <c r="BK100" s="17"/>
      <c r="BL100" s="308">
        <f t="shared" si="20"/>
        <v>0</v>
      </c>
      <c r="BM100" s="17"/>
      <c r="BN100" s="17"/>
      <c r="BO100" s="17"/>
      <c r="BP100" s="308">
        <f t="shared" si="27"/>
        <v>0</v>
      </c>
      <c r="BQ100" s="17"/>
      <c r="BR100" s="17"/>
      <c r="BS100" s="17"/>
      <c r="BT100" s="308">
        <f t="shared" si="28"/>
        <v>0</v>
      </c>
      <c r="BU100" s="102"/>
    </row>
    <row r="101" spans="22:73" x14ac:dyDescent="0.3">
      <c r="V101" s="101"/>
      <c r="W101" s="559"/>
      <c r="X101" s="211">
        <f t="shared" si="21"/>
        <v>43687</v>
      </c>
      <c r="Y101" s="17"/>
      <c r="Z101" s="17"/>
      <c r="AA101" s="17"/>
      <c r="AB101" s="308">
        <f t="shared" si="22"/>
        <v>0</v>
      </c>
      <c r="AC101" s="17"/>
      <c r="AD101" s="17"/>
      <c r="AE101" s="17"/>
      <c r="AF101" s="308">
        <f t="shared" si="23"/>
        <v>0</v>
      </c>
      <c r="AG101" s="17"/>
      <c r="AH101" s="17"/>
      <c r="AI101" s="17"/>
      <c r="AJ101" s="308">
        <f t="shared" si="24"/>
        <v>0</v>
      </c>
      <c r="AK101" s="17"/>
      <c r="AL101" s="17"/>
      <c r="AM101" s="17"/>
      <c r="AN101" s="308">
        <f t="shared" si="7"/>
        <v>0</v>
      </c>
      <c r="AO101" s="17"/>
      <c r="AP101" s="17"/>
      <c r="AQ101" s="17"/>
      <c r="AR101" s="308">
        <f t="shared" si="12"/>
        <v>0</v>
      </c>
      <c r="AS101" s="17"/>
      <c r="AT101" s="17"/>
      <c r="AU101" s="17"/>
      <c r="AV101" s="308">
        <f t="shared" si="25"/>
        <v>0</v>
      </c>
      <c r="AW101" s="17"/>
      <c r="AX101" s="17"/>
      <c r="AY101" s="17"/>
      <c r="AZ101" s="308">
        <f t="shared" si="14"/>
        <v>0</v>
      </c>
      <c r="BA101" s="17"/>
      <c r="BB101" s="17"/>
      <c r="BC101" s="17"/>
      <c r="BD101" s="308">
        <f t="shared" si="15"/>
        <v>0</v>
      </c>
      <c r="BE101" s="17"/>
      <c r="BF101" s="17"/>
      <c r="BG101" s="17"/>
      <c r="BH101" s="308">
        <f t="shared" si="26"/>
        <v>0</v>
      </c>
      <c r="BI101" s="17"/>
      <c r="BJ101" s="17"/>
      <c r="BK101" s="17"/>
      <c r="BL101" s="308">
        <f t="shared" si="20"/>
        <v>0</v>
      </c>
      <c r="BM101" s="17"/>
      <c r="BN101" s="17"/>
      <c r="BO101" s="17"/>
      <c r="BP101" s="308">
        <f t="shared" si="27"/>
        <v>0</v>
      </c>
      <c r="BQ101" s="17"/>
      <c r="BR101" s="17"/>
      <c r="BS101" s="17"/>
      <c r="BT101" s="308">
        <f t="shared" si="28"/>
        <v>0</v>
      </c>
      <c r="BU101" s="102"/>
    </row>
    <row r="102" spans="22:73" x14ac:dyDescent="0.3">
      <c r="V102" s="101"/>
      <c r="W102" s="559"/>
      <c r="X102" s="211">
        <f t="shared" si="21"/>
        <v>43718</v>
      </c>
      <c r="Y102" s="17"/>
      <c r="Z102" s="17"/>
      <c r="AA102" s="17"/>
      <c r="AB102" s="308">
        <f t="shared" si="22"/>
        <v>0</v>
      </c>
      <c r="AC102" s="17"/>
      <c r="AD102" s="17"/>
      <c r="AE102" s="17"/>
      <c r="AF102" s="308">
        <f t="shared" si="23"/>
        <v>0</v>
      </c>
      <c r="AG102" s="17"/>
      <c r="AH102" s="17"/>
      <c r="AI102" s="17"/>
      <c r="AJ102" s="308">
        <f t="shared" si="24"/>
        <v>0</v>
      </c>
      <c r="AK102" s="17"/>
      <c r="AL102" s="17"/>
      <c r="AM102" s="17"/>
      <c r="AN102" s="308">
        <f t="shared" si="7"/>
        <v>0</v>
      </c>
      <c r="AO102" s="17"/>
      <c r="AP102" s="17"/>
      <c r="AQ102" s="17"/>
      <c r="AR102" s="308">
        <f t="shared" si="12"/>
        <v>0</v>
      </c>
      <c r="AS102" s="17"/>
      <c r="AT102" s="17"/>
      <c r="AU102" s="17"/>
      <c r="AV102" s="308">
        <f t="shared" si="25"/>
        <v>0</v>
      </c>
      <c r="AW102" s="17"/>
      <c r="AX102" s="17"/>
      <c r="AY102" s="17"/>
      <c r="AZ102" s="308">
        <f t="shared" si="14"/>
        <v>0</v>
      </c>
      <c r="BA102" s="17"/>
      <c r="BB102" s="17"/>
      <c r="BC102" s="17"/>
      <c r="BD102" s="308">
        <f t="shared" si="15"/>
        <v>0</v>
      </c>
      <c r="BE102" s="17"/>
      <c r="BF102" s="17"/>
      <c r="BG102" s="17"/>
      <c r="BH102" s="308">
        <f t="shared" si="26"/>
        <v>0</v>
      </c>
      <c r="BI102" s="17"/>
      <c r="BJ102" s="17"/>
      <c r="BK102" s="17"/>
      <c r="BL102" s="308">
        <f t="shared" si="20"/>
        <v>0</v>
      </c>
      <c r="BM102" s="17"/>
      <c r="BN102" s="17"/>
      <c r="BO102" s="17"/>
      <c r="BP102" s="308">
        <f t="shared" si="27"/>
        <v>0</v>
      </c>
      <c r="BQ102" s="17"/>
      <c r="BR102" s="17"/>
      <c r="BS102" s="17"/>
      <c r="BT102" s="308">
        <f t="shared" si="28"/>
        <v>0</v>
      </c>
      <c r="BU102" s="102"/>
    </row>
    <row r="103" spans="22:73" x14ac:dyDescent="0.3">
      <c r="V103" s="101"/>
      <c r="W103" s="559"/>
      <c r="X103" s="211">
        <f t="shared" si="21"/>
        <v>43749</v>
      </c>
      <c r="Y103" s="17"/>
      <c r="Z103" s="17"/>
      <c r="AA103" s="17"/>
      <c r="AB103" s="308">
        <f t="shared" si="22"/>
        <v>0</v>
      </c>
      <c r="AC103" s="17"/>
      <c r="AD103" s="17"/>
      <c r="AE103" s="17"/>
      <c r="AF103" s="308">
        <f>(AC103-AE103)*0.4</f>
        <v>0</v>
      </c>
      <c r="AG103" s="17"/>
      <c r="AH103" s="17"/>
      <c r="AI103" s="17"/>
      <c r="AJ103" s="308">
        <f t="shared" si="24"/>
        <v>0</v>
      </c>
      <c r="AK103" s="17"/>
      <c r="AL103" s="17"/>
      <c r="AM103" s="17"/>
      <c r="AN103" s="308">
        <f t="shared" si="7"/>
        <v>0</v>
      </c>
      <c r="AO103" s="17"/>
      <c r="AP103" s="17"/>
      <c r="AQ103" s="17"/>
      <c r="AR103" s="308">
        <f t="shared" si="12"/>
        <v>0</v>
      </c>
      <c r="AS103" s="17"/>
      <c r="AT103" s="17"/>
      <c r="AU103" s="17"/>
      <c r="AV103" s="308">
        <f t="shared" si="25"/>
        <v>0</v>
      </c>
      <c r="AW103" s="17"/>
      <c r="AX103" s="17"/>
      <c r="AY103" s="17"/>
      <c r="AZ103" s="308">
        <f t="shared" si="14"/>
        <v>0</v>
      </c>
      <c r="BA103" s="17"/>
      <c r="BB103" s="17"/>
      <c r="BC103" s="17"/>
      <c r="BD103" s="308">
        <f t="shared" si="15"/>
        <v>0</v>
      </c>
      <c r="BE103" s="17"/>
      <c r="BF103" s="17"/>
      <c r="BG103" s="17"/>
      <c r="BH103" s="308">
        <f t="shared" si="26"/>
        <v>0</v>
      </c>
      <c r="BI103" s="17"/>
      <c r="BJ103" s="17"/>
      <c r="BK103" s="17"/>
      <c r="BL103" s="308">
        <f t="shared" si="20"/>
        <v>0</v>
      </c>
      <c r="BM103" s="17"/>
      <c r="BN103" s="17"/>
      <c r="BO103" s="17"/>
      <c r="BP103" s="308">
        <f t="shared" si="27"/>
        <v>0</v>
      </c>
      <c r="BQ103" s="17"/>
      <c r="BR103" s="17"/>
      <c r="BS103" s="17"/>
      <c r="BT103" s="308">
        <f t="shared" si="28"/>
        <v>0</v>
      </c>
      <c r="BU103" s="102"/>
    </row>
    <row r="104" spans="22:73" s="403" customFormat="1" x14ac:dyDescent="0.3">
      <c r="V104" s="404"/>
      <c r="W104" s="405"/>
      <c r="X104" s="42" t="s">
        <v>85</v>
      </c>
      <c r="Y104" s="406">
        <f>SUM(Y32:Y103)</f>
        <v>0</v>
      </c>
      <c r="Z104" s="406">
        <f>SUM(Z32:Z103)</f>
        <v>0</v>
      </c>
      <c r="AA104" s="406">
        <f>SUM(AA32:AA103)</f>
        <v>0</v>
      </c>
      <c r="AB104" s="88">
        <f>SUM(AB32:AB103)</f>
        <v>0</v>
      </c>
      <c r="AC104" s="406">
        <f>SUM(AC32:AC103)</f>
        <v>0</v>
      </c>
      <c r="AD104" s="406">
        <f t="shared" ref="AD104" si="29">SUM(AD32:AD103)</f>
        <v>0</v>
      </c>
      <c r="AE104" s="406">
        <f>SUM(AE32:AE103)</f>
        <v>0</v>
      </c>
      <c r="AF104" s="88">
        <f>SUM(AF32:AF103)</f>
        <v>0</v>
      </c>
      <c r="AG104" s="406">
        <f>SUM(AG32:AG103)</f>
        <v>0</v>
      </c>
      <c r="AH104" s="406">
        <f t="shared" ref="AH104:AI104" si="30">SUM(AH32:AH103)</f>
        <v>0</v>
      </c>
      <c r="AI104" s="406">
        <f t="shared" si="30"/>
        <v>0</v>
      </c>
      <c r="AJ104" s="88">
        <f>SUM(AJ32:AJ103)</f>
        <v>0</v>
      </c>
      <c r="AK104" s="406">
        <f>SUM(AK32:AK103)</f>
        <v>0</v>
      </c>
      <c r="AL104" s="406">
        <f t="shared" ref="AL104:AM104" si="31">SUM(AL32:AL103)</f>
        <v>0</v>
      </c>
      <c r="AM104" s="406">
        <f t="shared" si="31"/>
        <v>0</v>
      </c>
      <c r="AN104" s="88">
        <f t="shared" ref="AN104:AS104" si="32">SUM(AN32:AN103)</f>
        <v>0</v>
      </c>
      <c r="AO104" s="406">
        <f t="shared" si="32"/>
        <v>0</v>
      </c>
      <c r="AP104" s="406">
        <f t="shared" si="32"/>
        <v>0</v>
      </c>
      <c r="AQ104" s="406">
        <f t="shared" si="32"/>
        <v>0</v>
      </c>
      <c r="AR104" s="88">
        <f t="shared" si="32"/>
        <v>0</v>
      </c>
      <c r="AS104" s="406">
        <f t="shared" si="32"/>
        <v>0</v>
      </c>
      <c r="AT104" s="406">
        <f t="shared" ref="AT104:AU104" si="33">SUM(AT32:AT103)</f>
        <v>0</v>
      </c>
      <c r="AU104" s="406">
        <f t="shared" si="33"/>
        <v>0</v>
      </c>
      <c r="AV104" s="88">
        <f t="shared" ref="AV104:BA104" si="34">SUM(AV32:AV103)</f>
        <v>0</v>
      </c>
      <c r="AW104" s="406">
        <f t="shared" si="34"/>
        <v>0</v>
      </c>
      <c r="AX104" s="406">
        <f t="shared" si="34"/>
        <v>0</v>
      </c>
      <c r="AY104" s="406">
        <f t="shared" si="34"/>
        <v>0</v>
      </c>
      <c r="AZ104" s="88">
        <f t="shared" si="34"/>
        <v>0</v>
      </c>
      <c r="BA104" s="406">
        <f t="shared" si="34"/>
        <v>0</v>
      </c>
      <c r="BB104" s="406">
        <f t="shared" ref="BB104:BC104" si="35">SUM(BB32:BB103)</f>
        <v>0</v>
      </c>
      <c r="BC104" s="406">
        <f t="shared" si="35"/>
        <v>0</v>
      </c>
      <c r="BD104" s="88">
        <f>SUM(BD32:BD103)</f>
        <v>0</v>
      </c>
      <c r="BE104" s="406">
        <f>SUM(BE32:BE103)</f>
        <v>0</v>
      </c>
      <c r="BF104" s="406">
        <f t="shared" ref="BF104:BG104" si="36">SUM(BF32:BF103)</f>
        <v>0</v>
      </c>
      <c r="BG104" s="406">
        <f t="shared" si="36"/>
        <v>0</v>
      </c>
      <c r="BH104" s="88">
        <f>SUM(BH32:BH103)</f>
        <v>0</v>
      </c>
      <c r="BI104" s="406">
        <f>SUM(BI32:BI103)</f>
        <v>0</v>
      </c>
      <c r="BJ104" s="406">
        <f t="shared" ref="BJ104:BK104" si="37">SUM(BJ32:BJ103)</f>
        <v>0</v>
      </c>
      <c r="BK104" s="406">
        <f t="shared" si="37"/>
        <v>0</v>
      </c>
      <c r="BL104" s="88">
        <f>SUM(BL32:BL103)</f>
        <v>0</v>
      </c>
      <c r="BM104" s="406">
        <f>SUM(BM32:BM103)</f>
        <v>0</v>
      </c>
      <c r="BN104" s="406">
        <f t="shared" ref="BN104:BO104" si="38">SUM(BN32:BN103)</f>
        <v>0</v>
      </c>
      <c r="BO104" s="406">
        <f t="shared" si="38"/>
        <v>0</v>
      </c>
      <c r="BP104" s="88">
        <f>SUM(BP32:BP103)</f>
        <v>0</v>
      </c>
      <c r="BQ104" s="406">
        <f>SUM(BQ32:BQ103)</f>
        <v>0</v>
      </c>
      <c r="BR104" s="406">
        <f t="shared" ref="BR104:BS104" si="39">SUM(BR32:BR103)</f>
        <v>0</v>
      </c>
      <c r="BS104" s="406">
        <f t="shared" si="39"/>
        <v>0</v>
      </c>
      <c r="BT104" s="88">
        <f>SUM(BT32:BT103)</f>
        <v>0</v>
      </c>
      <c r="BU104" s="407"/>
    </row>
    <row r="105" spans="22:73" x14ac:dyDescent="0.3">
      <c r="V105" s="101"/>
      <c r="W105" s="73"/>
      <c r="X105" s="73"/>
      <c r="Y105" s="120"/>
      <c r="Z105" s="120"/>
      <c r="AA105" s="120"/>
      <c r="AB105" s="306"/>
      <c r="AC105" s="120"/>
      <c r="AD105" s="120"/>
      <c r="AE105" s="120"/>
      <c r="AF105" s="306"/>
      <c r="AG105" s="120"/>
      <c r="AH105" s="120"/>
      <c r="AI105" s="120"/>
      <c r="AJ105" s="306"/>
      <c r="AK105" s="120"/>
      <c r="AL105" s="120"/>
      <c r="AM105" s="120"/>
      <c r="AN105" s="306"/>
      <c r="AO105" s="120"/>
      <c r="AP105" s="120"/>
      <c r="AQ105" s="120"/>
      <c r="AR105" s="306"/>
      <c r="AS105" s="120"/>
      <c r="AT105" s="120"/>
      <c r="AU105" s="120"/>
      <c r="AV105" s="306"/>
      <c r="AW105" s="120"/>
      <c r="AX105" s="120"/>
      <c r="AY105" s="120"/>
      <c r="AZ105" s="306"/>
      <c r="BA105" s="120"/>
      <c r="BB105" s="120"/>
      <c r="BC105" s="120"/>
      <c r="BD105" s="306"/>
      <c r="BE105" s="120"/>
      <c r="BF105" s="120"/>
      <c r="BG105" s="120"/>
      <c r="BH105" s="306"/>
      <c r="BI105" s="120"/>
      <c r="BJ105" s="120"/>
      <c r="BK105" s="120"/>
      <c r="BL105" s="306"/>
      <c r="BM105" s="120"/>
      <c r="BN105" s="120"/>
      <c r="BO105" s="120"/>
      <c r="BP105" s="306"/>
      <c r="BQ105" s="120"/>
      <c r="BR105" s="120"/>
      <c r="BS105" s="120"/>
      <c r="BT105" s="306"/>
      <c r="BU105" s="102"/>
    </row>
    <row r="106" spans="22:73" x14ac:dyDescent="0.3">
      <c r="V106" s="101"/>
      <c r="W106" s="73"/>
      <c r="X106" s="73"/>
      <c r="Y106" s="120"/>
      <c r="Z106" s="120"/>
      <c r="AA106" s="120"/>
      <c r="AB106" s="306"/>
      <c r="AC106" s="120"/>
      <c r="AD106" s="120"/>
      <c r="AE106" s="120"/>
      <c r="AF106" s="306"/>
      <c r="AG106" s="120"/>
      <c r="AH106" s="120"/>
      <c r="AI106" s="120"/>
      <c r="AJ106" s="306"/>
      <c r="AK106" s="120"/>
      <c r="AL106" s="120"/>
      <c r="AM106" s="120"/>
      <c r="AN106" s="306"/>
      <c r="AO106" s="120"/>
      <c r="AP106" s="120"/>
      <c r="AQ106" s="120"/>
      <c r="AR106" s="306"/>
      <c r="AS106" s="120"/>
      <c r="AT106" s="120"/>
      <c r="AU106" s="120"/>
      <c r="AV106" s="306"/>
      <c r="AW106" s="120"/>
      <c r="AX106" s="120"/>
      <c r="AY106" s="120"/>
      <c r="AZ106" s="306"/>
      <c r="BA106" s="120"/>
      <c r="BB106" s="120"/>
      <c r="BC106" s="120"/>
      <c r="BD106" s="306"/>
      <c r="BE106" s="120"/>
      <c r="BF106" s="120"/>
      <c r="BG106" s="120"/>
      <c r="BH106" s="306"/>
      <c r="BI106" s="120"/>
      <c r="BJ106" s="120"/>
      <c r="BK106" s="120"/>
      <c r="BL106" s="306"/>
      <c r="BM106" s="120"/>
      <c r="BN106" s="120"/>
      <c r="BO106" s="120"/>
      <c r="BP106" s="306"/>
      <c r="BQ106" s="120"/>
      <c r="BR106" s="120"/>
      <c r="BS106" s="120"/>
      <c r="BT106" s="306"/>
      <c r="BU106" s="102"/>
    </row>
    <row r="107" spans="22:73" x14ac:dyDescent="0.3">
      <c r="V107" s="101"/>
      <c r="W107" s="73"/>
      <c r="X107" s="217"/>
      <c r="Y107" s="437" t="s">
        <v>127</v>
      </c>
      <c r="Z107" s="120"/>
      <c r="AA107" s="120"/>
      <c r="AB107" s="306"/>
      <c r="AC107" s="120"/>
      <c r="AD107" s="120"/>
      <c r="AE107" s="120"/>
      <c r="AF107" s="306"/>
      <c r="AG107" s="120"/>
      <c r="AH107" s="120"/>
      <c r="AI107" s="120"/>
      <c r="AJ107" s="306"/>
      <c r="AK107" s="120"/>
      <c r="AL107" s="120"/>
      <c r="AM107" s="120"/>
      <c r="AN107" s="306"/>
      <c r="AO107" s="120"/>
      <c r="AP107" s="120"/>
      <c r="AQ107" s="120"/>
      <c r="AR107" s="306"/>
      <c r="AS107" s="120"/>
      <c r="AT107" s="120"/>
      <c r="AU107" s="120"/>
      <c r="AV107" s="306"/>
      <c r="AW107" s="120"/>
      <c r="AX107" s="120"/>
      <c r="AY107" s="120"/>
      <c r="AZ107" s="306"/>
      <c r="BA107" s="120"/>
      <c r="BB107" s="120"/>
      <c r="BC107" s="120"/>
      <c r="BD107" s="306"/>
      <c r="BE107" s="120"/>
      <c r="BF107" s="120"/>
      <c r="BG107" s="120"/>
      <c r="BH107" s="306"/>
      <c r="BI107" s="120"/>
      <c r="BJ107" s="120"/>
      <c r="BK107" s="120"/>
      <c r="BL107" s="306"/>
      <c r="BM107" s="120"/>
      <c r="BN107" s="120"/>
      <c r="BO107" s="120"/>
      <c r="BP107" s="306"/>
      <c r="BQ107" s="120"/>
      <c r="BR107" s="120"/>
      <c r="BS107" s="120"/>
      <c r="BT107" s="306"/>
      <c r="BU107" s="102"/>
    </row>
    <row r="108" spans="22:73" x14ac:dyDescent="0.3">
      <c r="V108" s="101"/>
      <c r="W108" s="73"/>
      <c r="X108" s="139"/>
      <c r="Y108" s="437" t="s">
        <v>128</v>
      </c>
      <c r="Z108" s="120"/>
      <c r="AA108" s="120"/>
      <c r="AB108" s="306"/>
      <c r="AC108" s="120"/>
      <c r="AD108" s="120"/>
      <c r="AE108" s="120"/>
      <c r="AF108" s="306"/>
      <c r="AG108" s="120"/>
      <c r="AH108" s="120"/>
      <c r="AI108" s="120"/>
      <c r="AJ108" s="306"/>
      <c r="AK108" s="120"/>
      <c r="AL108" s="120"/>
      <c r="AM108" s="120"/>
      <c r="AN108" s="306"/>
      <c r="AO108" s="120"/>
      <c r="AP108" s="120"/>
      <c r="AQ108" s="120"/>
      <c r="AR108" s="306"/>
      <c r="AS108" s="120"/>
      <c r="AT108" s="120"/>
      <c r="AU108" s="120"/>
      <c r="AV108" s="306"/>
      <c r="AW108" s="120"/>
      <c r="AX108" s="120"/>
      <c r="AY108" s="120"/>
      <c r="AZ108" s="306"/>
      <c r="BA108" s="120"/>
      <c r="BB108" s="120"/>
      <c r="BC108" s="120"/>
      <c r="BD108" s="306"/>
      <c r="BE108" s="120"/>
      <c r="BF108" s="120"/>
      <c r="BG108" s="120"/>
      <c r="BH108" s="306"/>
      <c r="BI108" s="120"/>
      <c r="BJ108" s="120"/>
      <c r="BK108" s="120"/>
      <c r="BL108" s="306"/>
      <c r="BM108" s="120"/>
      <c r="BN108" s="120"/>
      <c r="BO108" s="120"/>
      <c r="BP108" s="306"/>
      <c r="BQ108" s="120"/>
      <c r="BR108" s="120"/>
      <c r="BS108" s="120"/>
      <c r="BT108" s="306"/>
      <c r="BU108" s="102"/>
    </row>
    <row r="109" spans="22:73" x14ac:dyDescent="0.3">
      <c r="V109" s="101"/>
      <c r="W109" s="73"/>
      <c r="X109" s="294"/>
      <c r="Y109" s="437" t="s">
        <v>130</v>
      </c>
      <c r="Z109" s="120"/>
      <c r="AA109" s="120"/>
      <c r="AB109" s="306"/>
      <c r="AC109" s="120"/>
      <c r="AD109" s="120"/>
      <c r="AE109" s="120"/>
      <c r="AF109" s="306"/>
      <c r="AG109" s="120"/>
      <c r="AH109" s="120"/>
      <c r="AI109" s="120"/>
      <c r="AJ109" s="306"/>
      <c r="AK109" s="120"/>
      <c r="AL109" s="120"/>
      <c r="AM109" s="120"/>
      <c r="AN109" s="306"/>
      <c r="AO109" s="120"/>
      <c r="AP109" s="120"/>
      <c r="AQ109" s="120"/>
      <c r="AR109" s="306"/>
      <c r="AS109" s="120"/>
      <c r="AT109" s="120"/>
      <c r="AU109" s="120"/>
      <c r="AV109" s="306"/>
      <c r="AW109" s="120"/>
      <c r="AX109" s="120"/>
      <c r="AY109" s="120"/>
      <c r="AZ109" s="306"/>
      <c r="BA109" s="120"/>
      <c r="BB109" s="120"/>
      <c r="BC109" s="120"/>
      <c r="BD109" s="306"/>
      <c r="BE109" s="120"/>
      <c r="BF109" s="120"/>
      <c r="BG109" s="120"/>
      <c r="BH109" s="306"/>
      <c r="BI109" s="120"/>
      <c r="BJ109" s="120"/>
      <c r="BK109" s="120"/>
      <c r="BL109" s="306"/>
      <c r="BM109" s="120"/>
      <c r="BN109" s="120"/>
      <c r="BO109" s="120"/>
      <c r="BP109" s="306"/>
      <c r="BQ109" s="120"/>
      <c r="BR109" s="120"/>
      <c r="BS109" s="120"/>
      <c r="BT109" s="306"/>
      <c r="BU109" s="102"/>
    </row>
    <row r="110" spans="22:73" ht="15" thickBot="1" x14ac:dyDescent="0.35">
      <c r="V110" s="112"/>
      <c r="W110" s="115"/>
      <c r="X110" s="115"/>
      <c r="Y110" s="141"/>
      <c r="Z110" s="141"/>
      <c r="AA110" s="141"/>
      <c r="AB110" s="309"/>
      <c r="AC110" s="141"/>
      <c r="AD110" s="141"/>
      <c r="AE110" s="141"/>
      <c r="AF110" s="309"/>
      <c r="AG110" s="141"/>
      <c r="AH110" s="141"/>
      <c r="AI110" s="141"/>
      <c r="AJ110" s="309"/>
      <c r="AK110" s="141"/>
      <c r="AL110" s="141"/>
      <c r="AM110" s="141"/>
      <c r="AN110" s="309"/>
      <c r="AO110" s="141"/>
      <c r="AP110" s="141"/>
      <c r="AQ110" s="141"/>
      <c r="AR110" s="309"/>
      <c r="AS110" s="141"/>
      <c r="AT110" s="141"/>
      <c r="AU110" s="141"/>
      <c r="AV110" s="309"/>
      <c r="AW110" s="141"/>
      <c r="AX110" s="141"/>
      <c r="AY110" s="141"/>
      <c r="AZ110" s="309"/>
      <c r="BA110" s="141"/>
      <c r="BB110" s="141"/>
      <c r="BC110" s="141"/>
      <c r="BD110" s="309"/>
      <c r="BE110" s="141"/>
      <c r="BF110" s="141"/>
      <c r="BG110" s="141"/>
      <c r="BH110" s="309"/>
      <c r="BI110" s="141"/>
      <c r="BJ110" s="141"/>
      <c r="BK110" s="141"/>
      <c r="BL110" s="309"/>
      <c r="BM110" s="141"/>
      <c r="BN110" s="141"/>
      <c r="BO110" s="141"/>
      <c r="BP110" s="309"/>
      <c r="BQ110" s="141"/>
      <c r="BR110" s="141"/>
      <c r="BS110" s="141"/>
      <c r="BT110" s="309"/>
      <c r="BU110" s="116"/>
    </row>
    <row r="111" spans="22:73" ht="29.25" customHeight="1" x14ac:dyDescent="0.3"/>
    <row r="112" spans="22:73" x14ac:dyDescent="0.3">
      <c r="X112" s="136" t="s">
        <v>110</v>
      </c>
    </row>
    <row r="113" spans="22:80" x14ac:dyDescent="0.3">
      <c r="W113" s="137"/>
      <c r="X113" s="723" t="s">
        <v>112</v>
      </c>
      <c r="Y113" s="724"/>
      <c r="Z113" s="724"/>
      <c r="AA113" s="724"/>
      <c r="AB113" s="724"/>
      <c r="AC113" s="724"/>
      <c r="AD113" s="724"/>
      <c r="AE113" s="724"/>
      <c r="AF113" s="724"/>
      <c r="AG113" s="724"/>
      <c r="AH113" s="724"/>
      <c r="AI113" s="724"/>
      <c r="AJ113" s="724"/>
      <c r="AK113" s="724"/>
      <c r="AL113" s="725"/>
      <c r="AM113" s="725"/>
      <c r="AN113" s="726"/>
      <c r="AO113" s="221"/>
    </row>
    <row r="114" spans="22:80" x14ac:dyDescent="0.3">
      <c r="W114" s="479" t="s">
        <v>116</v>
      </c>
      <c r="X114" s="727" t="s">
        <v>120</v>
      </c>
      <c r="Y114" s="728"/>
      <c r="Z114" s="728"/>
      <c r="AA114" s="728"/>
      <c r="AB114" s="728"/>
      <c r="AC114" s="728"/>
      <c r="AD114" s="728"/>
      <c r="AE114" s="728"/>
      <c r="AF114" s="728"/>
      <c r="AG114" s="728"/>
      <c r="AH114" s="728"/>
      <c r="AI114" s="728"/>
      <c r="AJ114" s="728"/>
      <c r="AK114" s="728"/>
      <c r="AL114" s="729"/>
      <c r="AM114" s="729"/>
      <c r="AN114" s="730"/>
      <c r="AO114" s="221"/>
      <c r="AP114" s="185"/>
      <c r="AQ114" s="21"/>
      <c r="AR114" s="311"/>
    </row>
    <row r="115" spans="22:80" x14ac:dyDescent="0.3">
      <c r="W115" s="481"/>
      <c r="X115" s="731" t="s">
        <v>182</v>
      </c>
      <c r="Y115" s="732"/>
      <c r="Z115" s="732"/>
      <c r="AA115" s="732"/>
      <c r="AB115" s="732"/>
      <c r="AC115" s="732"/>
      <c r="AD115" s="732"/>
      <c r="AE115" s="732"/>
      <c r="AF115" s="732"/>
      <c r="AG115" s="732"/>
      <c r="AH115" s="732"/>
      <c r="AI115" s="732"/>
      <c r="AJ115" s="732"/>
      <c r="AK115" s="732"/>
      <c r="AL115" s="594"/>
      <c r="AM115" s="594"/>
      <c r="AN115" s="733"/>
      <c r="AO115" s="221"/>
      <c r="AP115" s="185"/>
      <c r="AQ115" s="21"/>
      <c r="AR115" s="311"/>
    </row>
    <row r="116" spans="22:80" x14ac:dyDescent="0.3">
      <c r="W116" s="476" t="s">
        <v>117</v>
      </c>
      <c r="X116" s="734" t="s">
        <v>119</v>
      </c>
      <c r="Y116" s="735"/>
      <c r="Z116" s="735"/>
      <c r="AA116" s="735"/>
      <c r="AB116" s="735"/>
      <c r="AC116" s="735"/>
      <c r="AD116" s="735"/>
      <c r="AE116" s="735"/>
      <c r="AF116" s="735"/>
      <c r="AG116" s="735"/>
      <c r="AH116" s="735"/>
      <c r="AI116" s="735"/>
      <c r="AJ116" s="735"/>
      <c r="AK116" s="735"/>
      <c r="AL116" s="591"/>
      <c r="AM116" s="591"/>
      <c r="AN116" s="592"/>
      <c r="AO116" s="221"/>
      <c r="AP116" s="185"/>
      <c r="AQ116" s="21"/>
      <c r="AR116" s="311"/>
      <c r="BW116" s="73"/>
      <c r="BX116" s="73"/>
      <c r="BY116" s="73"/>
      <c r="BZ116" s="73"/>
      <c r="CA116" s="73"/>
      <c r="CB116" s="73"/>
    </row>
    <row r="117" spans="22:80" x14ac:dyDescent="0.3">
      <c r="W117" s="478"/>
      <c r="X117" s="736" t="s">
        <v>183</v>
      </c>
      <c r="Y117" s="737"/>
      <c r="Z117" s="737"/>
      <c r="AA117" s="737"/>
      <c r="AB117" s="737"/>
      <c r="AC117" s="737"/>
      <c r="AD117" s="737"/>
      <c r="AE117" s="737"/>
      <c r="AF117" s="737"/>
      <c r="AG117" s="737"/>
      <c r="AH117" s="737"/>
      <c r="AI117" s="737"/>
      <c r="AJ117" s="737"/>
      <c r="AK117" s="737"/>
      <c r="AL117" s="577"/>
      <c r="AM117" s="577"/>
      <c r="AN117" s="578"/>
      <c r="AO117" s="221"/>
      <c r="AP117" s="185"/>
      <c r="AQ117" s="21"/>
      <c r="AR117" s="311"/>
      <c r="BW117" s="73"/>
      <c r="BX117" s="73"/>
      <c r="BY117" s="73"/>
      <c r="BZ117" s="73"/>
      <c r="CA117" s="73"/>
      <c r="CB117" s="73"/>
    </row>
    <row r="118" spans="22:80" ht="16.5" customHeight="1" x14ac:dyDescent="0.3">
      <c r="W118" s="476" t="s">
        <v>118</v>
      </c>
      <c r="X118" s="734" t="s">
        <v>121</v>
      </c>
      <c r="Y118" s="735"/>
      <c r="Z118" s="735"/>
      <c r="AA118" s="735"/>
      <c r="AB118" s="735"/>
      <c r="AC118" s="735"/>
      <c r="AD118" s="735"/>
      <c r="AE118" s="735"/>
      <c r="AF118" s="735"/>
      <c r="AG118" s="735"/>
      <c r="AH118" s="735"/>
      <c r="AI118" s="735"/>
      <c r="AJ118" s="735"/>
      <c r="AK118" s="735"/>
      <c r="AL118" s="591"/>
      <c r="AM118" s="591"/>
      <c r="AN118" s="592"/>
      <c r="AO118" s="221"/>
      <c r="AP118" s="185"/>
      <c r="AQ118" s="21"/>
      <c r="AR118" s="311"/>
      <c r="BW118" s="73"/>
      <c r="BX118" s="73"/>
      <c r="BY118" s="73"/>
      <c r="BZ118" s="73"/>
      <c r="CA118" s="73"/>
      <c r="CB118" s="73"/>
    </row>
    <row r="119" spans="22:80" ht="16.5" customHeight="1" x14ac:dyDescent="0.3">
      <c r="W119" s="478"/>
      <c r="X119" s="736" t="s">
        <v>184</v>
      </c>
      <c r="Y119" s="737"/>
      <c r="Z119" s="737"/>
      <c r="AA119" s="737"/>
      <c r="AB119" s="737"/>
      <c r="AC119" s="737"/>
      <c r="AD119" s="737"/>
      <c r="AE119" s="737"/>
      <c r="AF119" s="737"/>
      <c r="AG119" s="737"/>
      <c r="AH119" s="737"/>
      <c r="AI119" s="737"/>
      <c r="AJ119" s="737"/>
      <c r="AK119" s="737"/>
      <c r="AL119" s="577"/>
      <c r="AM119" s="577"/>
      <c r="AN119" s="578"/>
      <c r="AO119" s="221"/>
      <c r="AP119" s="185"/>
      <c r="AQ119" s="21"/>
      <c r="AR119" s="311"/>
      <c r="BW119" s="73"/>
      <c r="BX119" s="73"/>
      <c r="BY119" s="73"/>
      <c r="BZ119" s="73"/>
      <c r="CA119" s="73"/>
      <c r="CB119" s="73"/>
    </row>
    <row r="120" spans="22:80" ht="16.5" customHeight="1" x14ac:dyDescent="0.3">
      <c r="AO120" s="21"/>
      <c r="AP120" s="185"/>
      <c r="AQ120" s="21"/>
      <c r="AR120" s="311"/>
      <c r="BW120" s="73"/>
      <c r="BX120" s="73"/>
      <c r="BY120" s="73"/>
      <c r="BZ120" s="73"/>
      <c r="CA120" s="73"/>
      <c r="CB120" s="73"/>
    </row>
    <row r="121" spans="22:80" ht="16.5" customHeight="1" x14ac:dyDescent="0.3">
      <c r="X121" s="600" t="s">
        <v>122</v>
      </c>
      <c r="Y121" s="719"/>
      <c r="Z121" s="719"/>
      <c r="AA121" s="719"/>
      <c r="AB121" s="719"/>
      <c r="AC121" s="719"/>
      <c r="AD121" s="719"/>
      <c r="AE121" s="719"/>
      <c r="AF121" s="719"/>
      <c r="AG121" s="719"/>
      <c r="AH121" s="719"/>
      <c r="AI121" s="719"/>
      <c r="AJ121" s="719"/>
      <c r="AK121" s="719"/>
      <c r="AL121" s="538"/>
      <c r="AM121" s="538"/>
      <c r="AO121" s="21"/>
      <c r="AP121" s="185"/>
      <c r="AQ121" s="21"/>
      <c r="AR121" s="311"/>
      <c r="BW121" s="73"/>
      <c r="BX121" s="73"/>
      <c r="BY121" s="73"/>
      <c r="BZ121" s="73"/>
      <c r="CA121" s="73"/>
      <c r="CB121" s="73"/>
    </row>
    <row r="122" spans="22:80" ht="16.5" customHeight="1" x14ac:dyDescent="0.3">
      <c r="X122" s="600" t="s">
        <v>123</v>
      </c>
      <c r="Y122" s="720"/>
      <c r="Z122" s="720"/>
      <c r="AA122" s="720"/>
      <c r="AB122" s="720"/>
      <c r="AC122" s="720"/>
      <c r="AD122" s="720"/>
      <c r="AE122" s="720"/>
      <c r="AF122" s="720"/>
      <c r="AG122" s="720"/>
      <c r="AH122" s="720"/>
      <c r="AI122" s="720"/>
      <c r="AJ122" s="720"/>
      <c r="AK122" s="720"/>
      <c r="AL122" s="538"/>
      <c r="AM122" s="538"/>
      <c r="AO122" s="21"/>
      <c r="AP122" s="185"/>
      <c r="AQ122" s="21"/>
      <c r="AR122" s="311"/>
      <c r="BW122" s="73"/>
      <c r="BX122" s="73"/>
      <c r="BY122" s="73"/>
      <c r="BZ122" s="73"/>
      <c r="CA122" s="73"/>
      <c r="CB122" s="73"/>
    </row>
    <row r="123" spans="22:80" ht="23.25" customHeight="1" x14ac:dyDescent="0.3">
      <c r="X123" s="721" t="s">
        <v>301</v>
      </c>
      <c r="Y123" s="722"/>
      <c r="Z123" s="722"/>
      <c r="AA123" s="722"/>
      <c r="AB123" s="722"/>
      <c r="AC123" s="722"/>
      <c r="AD123" s="722"/>
      <c r="AE123" s="722"/>
      <c r="AF123" s="722"/>
      <c r="AG123" s="722"/>
      <c r="AH123" s="722"/>
      <c r="AI123" s="722"/>
      <c r="AJ123" s="722"/>
      <c r="AK123" s="722"/>
      <c r="AL123" s="722"/>
      <c r="AM123" s="722"/>
      <c r="AO123" s="21"/>
      <c r="AP123" s="185"/>
      <c r="AQ123" s="21"/>
      <c r="AR123" s="311"/>
      <c r="BW123" s="73"/>
      <c r="BX123" s="73"/>
      <c r="BY123" s="73"/>
      <c r="BZ123" s="73"/>
      <c r="CA123" s="73"/>
      <c r="CB123" s="73"/>
    </row>
    <row r="124" spans="22:80" ht="16.5" customHeight="1" x14ac:dyDescent="0.3">
      <c r="AD124" s="174"/>
      <c r="AE124" s="21"/>
      <c r="AF124" s="21"/>
      <c r="AG124" s="33"/>
      <c r="AH124" s="21"/>
      <c r="AI124" s="21"/>
      <c r="AJ124" s="185"/>
      <c r="AK124" s="311"/>
      <c r="AL124" s="21"/>
      <c r="AM124" s="185"/>
      <c r="AN124" s="21"/>
      <c r="AO124" s="311"/>
      <c r="AR124" s="95"/>
      <c r="AS124" s="304"/>
      <c r="AV124" s="95"/>
      <c r="AW124" s="304"/>
      <c r="AZ124" s="95"/>
      <c r="BA124" s="304"/>
      <c r="BD124" s="95"/>
      <c r="BE124" s="304"/>
      <c r="BH124" s="95"/>
      <c r="BI124" s="304"/>
      <c r="BL124" s="95"/>
      <c r="BM124" s="304"/>
      <c r="BP124" s="95"/>
      <c r="BQ124" s="304"/>
      <c r="BR124" s="30"/>
      <c r="BS124" s="30"/>
      <c r="BT124" s="73"/>
      <c r="BU124" s="73"/>
      <c r="BV124" s="73"/>
      <c r="BW124" s="73"/>
      <c r="BX124" s="73"/>
      <c r="BY124" s="73"/>
    </row>
    <row r="125" spans="22:80" ht="16.5" customHeight="1" x14ac:dyDescent="0.3">
      <c r="AD125" s="174"/>
      <c r="AE125" s="21"/>
      <c r="AF125" s="21"/>
      <c r="AG125" s="33"/>
      <c r="AH125" s="21"/>
      <c r="AI125" s="21"/>
      <c r="AJ125" s="185"/>
      <c r="AK125" s="311"/>
      <c r="AL125" s="21"/>
      <c r="AM125" s="185"/>
      <c r="AN125" s="21"/>
      <c r="AO125" s="311"/>
      <c r="AR125" s="95"/>
      <c r="AS125" s="304"/>
      <c r="AV125" s="95"/>
      <c r="AW125" s="304"/>
      <c r="AZ125" s="95"/>
      <c r="BA125" s="304"/>
      <c r="BD125" s="95"/>
      <c r="BE125" s="304"/>
      <c r="BH125" s="95"/>
      <c r="BI125" s="304"/>
      <c r="BL125" s="95"/>
      <c r="BM125" s="304"/>
      <c r="BP125" s="95"/>
      <c r="BQ125" s="304"/>
      <c r="BR125" s="30"/>
      <c r="BS125" s="30"/>
      <c r="BT125" s="73"/>
      <c r="BU125" s="73"/>
      <c r="BV125" s="73"/>
      <c r="BW125" s="73"/>
      <c r="BX125" s="73"/>
      <c r="BY125" s="73"/>
    </row>
    <row r="126" spans="22:80" ht="16.5" customHeight="1" x14ac:dyDescent="0.3">
      <c r="V126" s="173" t="s">
        <v>211</v>
      </c>
      <c r="AD126" s="175"/>
      <c r="AE126" s="21"/>
      <c r="AF126" s="21"/>
      <c r="AG126" s="33"/>
      <c r="AH126" s="21"/>
      <c r="AI126" s="21"/>
      <c r="AJ126" s="185"/>
      <c r="AK126" s="311"/>
      <c r="AL126" s="21"/>
      <c r="AM126" s="185"/>
      <c r="AN126" s="21"/>
      <c r="AO126" s="311"/>
      <c r="AR126" s="95"/>
      <c r="AS126" s="304"/>
      <c r="AV126" s="95"/>
      <c r="AW126" s="304"/>
      <c r="AZ126" s="95"/>
      <c r="BA126" s="304"/>
      <c r="BD126" s="95"/>
      <c r="BE126" s="304"/>
      <c r="BH126" s="95"/>
      <c r="BI126" s="304"/>
      <c r="BL126" s="95"/>
      <c r="BM126" s="304"/>
      <c r="BP126" s="95"/>
      <c r="BQ126" s="304"/>
      <c r="BR126" s="30"/>
      <c r="BS126" s="30"/>
      <c r="BT126" s="73"/>
      <c r="BU126" s="73"/>
      <c r="BV126" s="73"/>
      <c r="BW126" s="73"/>
      <c r="BX126" s="73"/>
      <c r="BY126" s="73"/>
    </row>
    <row r="127" spans="22:80" ht="16.5" customHeight="1" thickBot="1" x14ac:dyDescent="0.35">
      <c r="AD127" s="174"/>
      <c r="AE127" s="20"/>
      <c r="AF127" s="420"/>
      <c r="AG127" s="185"/>
      <c r="AH127" s="21"/>
      <c r="AI127" s="21"/>
      <c r="AJ127" s="33"/>
      <c r="AK127" s="21"/>
      <c r="AL127" s="21"/>
      <c r="AM127" s="185"/>
      <c r="AN127" s="311"/>
      <c r="AO127" s="21"/>
      <c r="AP127" s="185"/>
      <c r="AQ127" s="21"/>
      <c r="AR127" s="311"/>
      <c r="BW127" s="73"/>
      <c r="BX127" s="73"/>
      <c r="BY127" s="73"/>
      <c r="BZ127" s="73"/>
      <c r="CA127" s="73"/>
      <c r="CB127" s="73"/>
    </row>
    <row r="128" spans="22:80" ht="14.4" customHeight="1" x14ac:dyDescent="0.3">
      <c r="V128" s="36"/>
      <c r="W128" s="44"/>
      <c r="X128" s="44"/>
      <c r="Y128" s="44"/>
      <c r="Z128" s="44"/>
      <c r="AA128" s="45"/>
      <c r="AB128" s="415"/>
      <c r="AC128" s="46"/>
      <c r="AD128" s="185"/>
      <c r="AE128" s="21"/>
      <c r="AF128" s="311"/>
      <c r="AG128" s="185"/>
      <c r="AH128" s="21"/>
      <c r="AI128" s="21"/>
      <c r="AJ128" s="33"/>
      <c r="AK128" s="21"/>
      <c r="AL128" s="21"/>
      <c r="AM128" s="185"/>
      <c r="AN128" s="311"/>
      <c r="AO128" s="21"/>
      <c r="AP128" s="185"/>
      <c r="AQ128" s="21"/>
      <c r="AR128" s="311"/>
      <c r="BR128" s="120"/>
      <c r="BS128" s="120"/>
      <c r="BT128" s="306"/>
      <c r="BU128" s="73"/>
      <c r="BV128" s="73"/>
      <c r="BW128" s="73"/>
      <c r="BX128" s="73"/>
      <c r="BY128" s="73"/>
      <c r="BZ128" s="73"/>
      <c r="CA128" s="73"/>
      <c r="CB128" s="73"/>
    </row>
    <row r="129" spans="22:80" ht="45" customHeight="1" x14ac:dyDescent="0.3">
      <c r="V129" s="22"/>
      <c r="W129" s="20"/>
      <c r="X129" s="20"/>
      <c r="Y129" s="125" t="s">
        <v>259</v>
      </c>
      <c r="Z129" s="222" t="s">
        <v>260</v>
      </c>
      <c r="AA129" s="125" t="s">
        <v>261</v>
      </c>
      <c r="AB129" s="53" t="s">
        <v>107</v>
      </c>
      <c r="AC129" s="134"/>
      <c r="BR129" s="120"/>
      <c r="BS129" s="120"/>
      <c r="BT129" s="306"/>
      <c r="BU129" s="73"/>
      <c r="BV129" s="73"/>
      <c r="BW129" s="73"/>
      <c r="BX129" s="73"/>
      <c r="BY129" s="73"/>
      <c r="BZ129" s="73"/>
      <c r="CA129" s="73"/>
      <c r="CB129" s="73"/>
    </row>
    <row r="130" spans="22:80" x14ac:dyDescent="0.3">
      <c r="V130" s="22"/>
      <c r="W130" s="579" t="s">
        <v>213</v>
      </c>
      <c r="X130" s="176" t="s">
        <v>250</v>
      </c>
      <c r="Y130" s="421"/>
      <c r="Z130" s="421"/>
      <c r="AA130" s="421"/>
      <c r="AB130" s="329"/>
      <c r="AC130" s="336"/>
      <c r="AS130" s="30"/>
      <c r="BR130" s="120"/>
      <c r="BS130" s="120"/>
      <c r="BT130" s="306"/>
      <c r="BU130" s="73"/>
      <c r="BV130" s="73"/>
      <c r="BW130" s="73"/>
      <c r="BX130" s="73"/>
      <c r="BY130" s="73"/>
      <c r="BZ130" s="73"/>
      <c r="CA130" s="73"/>
      <c r="CB130" s="73"/>
    </row>
    <row r="131" spans="22:80" ht="14.4" customHeight="1" x14ac:dyDescent="0.3">
      <c r="V131" s="22"/>
      <c r="W131" s="580"/>
      <c r="X131" s="170" t="s">
        <v>251</v>
      </c>
      <c r="Y131" s="13"/>
      <c r="Z131" s="13"/>
      <c r="AA131" s="13"/>
      <c r="AB131" s="337">
        <f>(Y131-AA131)*0.05</f>
        <v>0</v>
      </c>
      <c r="AC131" s="219"/>
      <c r="AS131" s="30"/>
      <c r="BR131" s="120"/>
      <c r="BS131" s="120"/>
      <c r="BT131" s="306"/>
      <c r="BU131" s="73"/>
      <c r="BV131" s="73"/>
      <c r="BW131" s="73"/>
      <c r="BX131" s="73"/>
      <c r="BY131" s="73"/>
      <c r="BZ131" s="73"/>
      <c r="CA131" s="73"/>
      <c r="CB131" s="73"/>
    </row>
    <row r="132" spans="22:80" x14ac:dyDescent="0.3">
      <c r="V132" s="22"/>
      <c r="W132" s="580"/>
      <c r="X132" s="170" t="s">
        <v>252</v>
      </c>
      <c r="Y132" s="13"/>
      <c r="Z132" s="13"/>
      <c r="AA132" s="13"/>
      <c r="AB132" s="337">
        <f>(Y132-AA132)*0.1</f>
        <v>0</v>
      </c>
      <c r="AC132" s="336"/>
      <c r="AS132" s="30"/>
      <c r="BR132" s="120"/>
      <c r="BS132" s="120"/>
      <c r="BT132" s="306"/>
      <c r="BU132" s="73"/>
      <c r="BV132" s="73"/>
      <c r="BW132" s="73"/>
      <c r="BX132" s="73"/>
      <c r="BY132" s="73"/>
      <c r="BZ132" s="73"/>
      <c r="CA132" s="73"/>
      <c r="CB132" s="73"/>
    </row>
    <row r="133" spans="22:80" x14ac:dyDescent="0.3">
      <c r="V133" s="22"/>
      <c r="W133" s="580"/>
      <c r="X133" s="170" t="s">
        <v>253</v>
      </c>
      <c r="Y133" s="13"/>
      <c r="Z133" s="13"/>
      <c r="AA133" s="13"/>
      <c r="AB133" s="337">
        <f>(Y133-AA133)*0.15</f>
        <v>0</v>
      </c>
      <c r="AC133" s="336"/>
      <c r="AS133" s="30"/>
      <c r="BR133" s="120"/>
      <c r="BS133" s="120"/>
      <c r="BT133" s="306"/>
      <c r="BU133" s="73"/>
      <c r="BV133" s="73"/>
      <c r="BW133" s="73"/>
      <c r="BX133" s="73"/>
      <c r="BY133" s="73"/>
      <c r="BZ133" s="73"/>
      <c r="CA133" s="73"/>
      <c r="CB133" s="73"/>
    </row>
    <row r="134" spans="22:80" x14ac:dyDescent="0.3">
      <c r="V134" s="22"/>
      <c r="W134" s="580"/>
      <c r="X134" s="170" t="s">
        <v>254</v>
      </c>
      <c r="Y134" s="13"/>
      <c r="Z134" s="13"/>
      <c r="AA134" s="13"/>
      <c r="AB134" s="337">
        <f>(Y134-AA134)*0.2</f>
        <v>0</v>
      </c>
      <c r="AC134" s="336"/>
      <c r="AS134" s="30"/>
      <c r="BR134" s="120"/>
      <c r="BS134" s="120"/>
      <c r="BT134" s="306"/>
      <c r="BU134" s="73"/>
      <c r="BV134" s="73"/>
      <c r="BW134" s="73"/>
      <c r="BX134" s="73"/>
      <c r="BY134" s="73"/>
      <c r="BZ134" s="73"/>
      <c r="CA134" s="73"/>
      <c r="CB134" s="73"/>
    </row>
    <row r="135" spans="22:80" x14ac:dyDescent="0.3">
      <c r="V135" s="22"/>
      <c r="W135" s="580"/>
      <c r="X135" s="170" t="s">
        <v>255</v>
      </c>
      <c r="Y135" s="13"/>
      <c r="Z135" s="13"/>
      <c r="AA135" s="13"/>
      <c r="AB135" s="337">
        <f>(Y135-AA135)*0.25</f>
        <v>0</v>
      </c>
      <c r="AC135" s="336"/>
      <c r="AS135" s="30"/>
      <c r="BR135" s="120"/>
      <c r="BS135" s="120"/>
      <c r="BT135" s="306"/>
      <c r="BU135" s="73"/>
      <c r="BV135" s="73"/>
      <c r="BW135" s="73"/>
      <c r="BX135" s="73"/>
      <c r="BY135" s="73"/>
      <c r="BZ135" s="73"/>
      <c r="CA135" s="73"/>
      <c r="CB135" s="73"/>
    </row>
    <row r="136" spans="22:80" x14ac:dyDescent="0.3">
      <c r="V136" s="22"/>
      <c r="W136" s="580"/>
      <c r="X136" s="170" t="s">
        <v>256</v>
      </c>
      <c r="Y136" s="13"/>
      <c r="Z136" s="13"/>
      <c r="AA136" s="13"/>
      <c r="AB136" s="337">
        <f>(Y136-AA136)*0.3</f>
        <v>0</v>
      </c>
      <c r="AC136" s="336"/>
      <c r="AS136" s="30"/>
      <c r="BR136" s="120"/>
      <c r="BS136" s="120"/>
      <c r="BT136" s="306"/>
      <c r="BU136" s="73"/>
      <c r="BV136" s="73"/>
      <c r="BW136" s="73"/>
      <c r="BX136" s="73"/>
      <c r="BY136" s="73"/>
      <c r="BZ136" s="73"/>
      <c r="CA136" s="73"/>
      <c r="CB136" s="73"/>
    </row>
    <row r="137" spans="22:80" x14ac:dyDescent="0.3">
      <c r="V137" s="22"/>
      <c r="W137" s="580"/>
      <c r="X137" s="170" t="s">
        <v>257</v>
      </c>
      <c r="Y137" s="13"/>
      <c r="Z137" s="13"/>
      <c r="AA137" s="13"/>
      <c r="AB137" s="337">
        <f>(Y137-AA137)*0.35</f>
        <v>0</v>
      </c>
      <c r="AC137" s="336"/>
      <c r="AS137" s="30"/>
      <c r="BR137" s="120"/>
      <c r="BS137" s="120"/>
      <c r="BT137" s="306"/>
      <c r="BU137" s="73"/>
      <c r="BV137" s="73"/>
      <c r="BW137" s="73"/>
      <c r="BX137" s="73"/>
      <c r="BY137" s="73"/>
      <c r="BZ137" s="73"/>
      <c r="CA137" s="73"/>
      <c r="CB137" s="73"/>
    </row>
    <row r="138" spans="22:80" x14ac:dyDescent="0.3">
      <c r="V138" s="22"/>
      <c r="W138" s="580"/>
      <c r="X138" s="170" t="s">
        <v>258</v>
      </c>
      <c r="Y138" s="13"/>
      <c r="Z138" s="13"/>
      <c r="AA138" s="13"/>
      <c r="AB138" s="337">
        <f>(Y138-AA138)*0.4</f>
        <v>0</v>
      </c>
      <c r="AC138" s="336"/>
      <c r="AS138" s="30"/>
      <c r="BR138" s="120"/>
      <c r="BS138" s="120"/>
      <c r="BT138" s="306"/>
      <c r="BU138" s="73"/>
      <c r="BV138" s="73"/>
      <c r="BW138" s="73"/>
      <c r="BX138" s="73"/>
      <c r="BY138" s="73"/>
      <c r="BZ138" s="73"/>
      <c r="CA138" s="73"/>
      <c r="CB138" s="73"/>
    </row>
    <row r="139" spans="22:80" x14ac:dyDescent="0.3">
      <c r="V139" s="22"/>
      <c r="W139" s="580"/>
      <c r="X139" s="170" t="s">
        <v>268</v>
      </c>
      <c r="Y139" s="17"/>
      <c r="Z139" s="17"/>
      <c r="AA139" s="17"/>
      <c r="AB139" s="338">
        <f>(Y139-AA139)*0.4</f>
        <v>0</v>
      </c>
      <c r="AC139" s="336"/>
      <c r="BR139" s="120"/>
      <c r="BS139" s="120"/>
      <c r="BT139" s="306"/>
      <c r="BU139" s="73"/>
      <c r="BV139" s="73"/>
      <c r="BW139" s="73"/>
      <c r="BX139" s="73"/>
      <c r="BY139" s="73"/>
      <c r="BZ139" s="73"/>
      <c r="CA139" s="73"/>
      <c r="CB139" s="73"/>
    </row>
    <row r="140" spans="22:80" x14ac:dyDescent="0.3">
      <c r="V140" s="22"/>
      <c r="W140" s="20"/>
      <c r="X140" s="171" t="s">
        <v>85</v>
      </c>
      <c r="Y140" s="177">
        <f>SUM(Y130:Y139)</f>
        <v>0</v>
      </c>
      <c r="Z140" s="177">
        <f>SUM(Z130:Z139)</f>
        <v>0</v>
      </c>
      <c r="AA140" s="177">
        <f>SUM(AA130:AA139)</f>
        <v>0</v>
      </c>
      <c r="AB140" s="313">
        <f>SUM(AB130:AB139)</f>
        <v>0</v>
      </c>
      <c r="AC140" s="220"/>
      <c r="BR140" s="120"/>
      <c r="BS140" s="120"/>
      <c r="BT140" s="306"/>
      <c r="BU140" s="73"/>
      <c r="BV140" s="73"/>
      <c r="BW140" s="73"/>
      <c r="BX140" s="73"/>
      <c r="BY140" s="73"/>
      <c r="BZ140" s="73"/>
      <c r="CA140" s="73"/>
      <c r="CB140" s="73"/>
    </row>
    <row r="141" spans="22:80" ht="15" thickBot="1" x14ac:dyDescent="0.35">
      <c r="V141" s="82"/>
      <c r="W141" s="27"/>
      <c r="X141" s="27"/>
      <c r="Y141" s="27"/>
      <c r="Z141" s="27"/>
      <c r="AA141" s="172"/>
      <c r="AB141" s="310"/>
      <c r="AC141" s="28"/>
      <c r="BR141" s="120"/>
      <c r="BS141" s="120"/>
      <c r="BT141" s="306"/>
      <c r="BU141" s="73"/>
      <c r="BV141" s="73"/>
      <c r="BW141" s="73"/>
      <c r="BX141" s="73"/>
      <c r="BY141" s="73"/>
      <c r="BZ141" s="73"/>
      <c r="CA141" s="73"/>
      <c r="CB141" s="73"/>
    </row>
    <row r="142" spans="22:80" x14ac:dyDescent="0.3">
      <c r="V142" s="21"/>
      <c r="W142" s="21"/>
      <c r="BR142" s="120"/>
      <c r="BS142" s="120"/>
      <c r="BT142" s="306"/>
      <c r="BU142" s="73"/>
      <c r="BV142" s="73"/>
      <c r="BW142" s="73"/>
      <c r="BX142" s="73"/>
      <c r="BY142" s="73"/>
      <c r="BZ142" s="73"/>
      <c r="CA142" s="73"/>
      <c r="CB142" s="73"/>
    </row>
    <row r="143" spans="22:80" x14ac:dyDescent="0.3">
      <c r="BR143" s="120"/>
      <c r="BS143" s="120"/>
      <c r="BT143" s="306"/>
      <c r="BU143" s="73"/>
      <c r="BV143" s="73"/>
      <c r="BW143" s="73"/>
      <c r="BX143" s="73"/>
      <c r="BY143" s="73"/>
      <c r="BZ143" s="73"/>
      <c r="CA143" s="73"/>
      <c r="CB143" s="73"/>
    </row>
    <row r="144" spans="22:80" x14ac:dyDescent="0.3">
      <c r="X144" s="21"/>
      <c r="Y144" s="85" t="s">
        <v>219</v>
      </c>
      <c r="Z144" s="21"/>
      <c r="AA144" s="33"/>
      <c r="AB144" s="311"/>
      <c r="AC144" s="21"/>
      <c r="AD144" s="185"/>
      <c r="AE144" s="21"/>
      <c r="AF144" s="311"/>
      <c r="AG144" s="185"/>
      <c r="AH144" s="21"/>
      <c r="AI144" s="21"/>
      <c r="AJ144" s="33"/>
      <c r="AK144" s="21"/>
      <c r="AL144" s="21"/>
      <c r="AM144" s="185"/>
      <c r="AN144" s="311"/>
      <c r="AO144" s="21"/>
      <c r="AP144" s="185"/>
      <c r="AQ144" s="21"/>
      <c r="AR144" s="311"/>
      <c r="BR144" s="120"/>
      <c r="BS144" s="120"/>
      <c r="BT144" s="306"/>
      <c r="BU144" s="73"/>
      <c r="BV144" s="73"/>
      <c r="BW144" s="73"/>
      <c r="BX144" s="73"/>
      <c r="BY144" s="73"/>
      <c r="BZ144" s="73"/>
      <c r="CA144" s="73"/>
      <c r="CB144" s="73"/>
    </row>
    <row r="145" spans="24:80" x14ac:dyDescent="0.3">
      <c r="X145" s="581" t="s">
        <v>213</v>
      </c>
      <c r="Y145" s="633" t="s">
        <v>221</v>
      </c>
      <c r="Z145" s="635"/>
      <c r="AA145" s="635"/>
      <c r="AB145" s="635"/>
      <c r="AC145" s="635"/>
      <c r="AD145" s="635"/>
      <c r="AE145" s="635"/>
      <c r="AF145" s="635"/>
      <c r="AG145" s="635"/>
      <c r="AH145" s="635"/>
      <c r="AI145" s="635"/>
      <c r="AJ145" s="635"/>
      <c r="AK145" s="635"/>
      <c r="AL145" s="635"/>
      <c r="AM145" s="635"/>
      <c r="AN145" s="635"/>
      <c r="AO145" s="635"/>
      <c r="AP145" s="635"/>
      <c r="AQ145" s="636"/>
      <c r="AR145" s="637"/>
      <c r="AS145" s="221"/>
      <c r="BR145" s="120"/>
      <c r="BS145" s="120"/>
      <c r="BT145" s="306"/>
      <c r="BU145" s="73"/>
      <c r="BV145" s="73"/>
      <c r="BW145" s="73"/>
      <c r="BX145" s="73"/>
      <c r="BY145" s="73"/>
      <c r="BZ145" s="73"/>
      <c r="CA145" s="73"/>
      <c r="CB145" s="73"/>
    </row>
    <row r="146" spans="24:80" x14ac:dyDescent="0.3">
      <c r="X146" s="581"/>
      <c r="Y146" s="638"/>
      <c r="Z146" s="639"/>
      <c r="AA146" s="639"/>
      <c r="AB146" s="639"/>
      <c r="AC146" s="639"/>
      <c r="AD146" s="639"/>
      <c r="AE146" s="639"/>
      <c r="AF146" s="639"/>
      <c r="AG146" s="639"/>
      <c r="AH146" s="639"/>
      <c r="AI146" s="639"/>
      <c r="AJ146" s="639"/>
      <c r="AK146" s="639"/>
      <c r="AL146" s="639"/>
      <c r="AM146" s="639"/>
      <c r="AN146" s="639"/>
      <c r="AO146" s="639"/>
      <c r="AP146" s="639"/>
      <c r="AQ146" s="640"/>
      <c r="AR146" s="641"/>
      <c r="AS146" s="221"/>
      <c r="BR146" s="120"/>
      <c r="BS146" s="120"/>
      <c r="BT146" s="306"/>
      <c r="BU146" s="73"/>
      <c r="BV146" s="73"/>
      <c r="BW146" s="73"/>
      <c r="BX146" s="73"/>
      <c r="BY146" s="73"/>
      <c r="BZ146" s="73"/>
      <c r="CA146" s="73"/>
      <c r="CB146" s="73"/>
    </row>
    <row r="147" spans="24:80" x14ac:dyDescent="0.3">
      <c r="X147" s="581"/>
      <c r="Y147" s="642"/>
      <c r="Z147" s="643"/>
      <c r="AA147" s="643"/>
      <c r="AB147" s="643"/>
      <c r="AC147" s="643"/>
      <c r="AD147" s="643"/>
      <c r="AE147" s="643"/>
      <c r="AF147" s="643"/>
      <c r="AG147" s="643"/>
      <c r="AH147" s="643"/>
      <c r="AI147" s="643"/>
      <c r="AJ147" s="643"/>
      <c r="AK147" s="643"/>
      <c r="AL147" s="643"/>
      <c r="AM147" s="643"/>
      <c r="AN147" s="643"/>
      <c r="AO147" s="643"/>
      <c r="AP147" s="643"/>
      <c r="AQ147" s="644"/>
      <c r="AR147" s="645"/>
      <c r="AS147" s="221"/>
      <c r="BR147" s="120"/>
      <c r="BS147" s="120"/>
      <c r="BT147" s="306"/>
      <c r="BU147" s="73"/>
      <c r="BV147" s="73"/>
      <c r="BW147" s="73"/>
      <c r="BX147" s="73"/>
      <c r="BY147" s="73"/>
      <c r="BZ147" s="73"/>
      <c r="CA147" s="73"/>
      <c r="CB147" s="73"/>
    </row>
    <row r="148" spans="24:80" x14ac:dyDescent="0.3">
      <c r="X148" s="581" t="s">
        <v>262</v>
      </c>
      <c r="Y148" s="689" t="s">
        <v>239</v>
      </c>
      <c r="Z148" s="690"/>
      <c r="AA148" s="690"/>
      <c r="AB148" s="690"/>
      <c r="AC148" s="690"/>
      <c r="AD148" s="690"/>
      <c r="AE148" s="690"/>
      <c r="AF148" s="690"/>
      <c r="AG148" s="690"/>
      <c r="AH148" s="690"/>
      <c r="AI148" s="690"/>
      <c r="AJ148" s="690"/>
      <c r="AK148" s="690"/>
      <c r="AL148" s="690"/>
      <c r="AM148" s="690"/>
      <c r="AN148" s="690"/>
      <c r="AO148" s="690"/>
      <c r="AP148" s="690"/>
      <c r="AQ148" s="690"/>
      <c r="AR148" s="691"/>
      <c r="AS148" s="221"/>
      <c r="BR148" s="120"/>
      <c r="BS148" s="120"/>
      <c r="BT148" s="306"/>
      <c r="BU148" s="73"/>
      <c r="BV148" s="73"/>
      <c r="BW148" s="73"/>
      <c r="BX148" s="73"/>
      <c r="BY148" s="73"/>
      <c r="BZ148" s="73"/>
      <c r="CA148" s="73"/>
      <c r="CB148" s="73"/>
    </row>
    <row r="149" spans="24:80" x14ac:dyDescent="0.3">
      <c r="X149" s="581"/>
      <c r="Y149" s="584" t="s">
        <v>182</v>
      </c>
      <c r="Z149" s="640"/>
      <c r="AA149" s="640"/>
      <c r="AB149" s="640"/>
      <c r="AC149" s="640"/>
      <c r="AD149" s="640"/>
      <c r="AE149" s="640"/>
      <c r="AF149" s="640"/>
      <c r="AG149" s="640"/>
      <c r="AH149" s="640"/>
      <c r="AI149" s="640"/>
      <c r="AJ149" s="640"/>
      <c r="AK149" s="640"/>
      <c r="AL149" s="640"/>
      <c r="AM149" s="640"/>
      <c r="AN149" s="640"/>
      <c r="AO149" s="640"/>
      <c r="AP149" s="640"/>
      <c r="AQ149" s="640"/>
      <c r="AR149" s="645"/>
      <c r="AS149" s="221"/>
      <c r="BR149" s="120"/>
      <c r="BS149" s="120"/>
      <c r="BT149" s="306"/>
      <c r="BU149" s="73"/>
      <c r="BV149" s="73"/>
      <c r="BW149" s="73"/>
      <c r="BX149" s="73"/>
      <c r="BY149" s="73"/>
      <c r="BZ149" s="73"/>
      <c r="CA149" s="73"/>
      <c r="CB149" s="73"/>
    </row>
    <row r="150" spans="24:80" ht="21.75" customHeight="1" x14ac:dyDescent="0.3">
      <c r="X150" s="715" t="s">
        <v>263</v>
      </c>
      <c r="Y150" s="633" t="s">
        <v>265</v>
      </c>
      <c r="Z150" s="634"/>
      <c r="AA150" s="634"/>
      <c r="AB150" s="634"/>
      <c r="AC150" s="634"/>
      <c r="AD150" s="634"/>
      <c r="AE150" s="634"/>
      <c r="AF150" s="634"/>
      <c r="AG150" s="634"/>
      <c r="AH150" s="634"/>
      <c r="AI150" s="634"/>
      <c r="AJ150" s="634"/>
      <c r="AK150" s="634"/>
      <c r="AL150" s="634"/>
      <c r="AM150" s="634"/>
      <c r="AN150" s="634"/>
      <c r="AO150" s="634"/>
      <c r="AP150" s="634"/>
      <c r="AQ150" s="634"/>
      <c r="AR150" s="718"/>
      <c r="AS150" s="221"/>
      <c r="BR150" s="120"/>
      <c r="BS150" s="120"/>
      <c r="BT150" s="306"/>
      <c r="BU150" s="73"/>
      <c r="BV150" s="73"/>
      <c r="BW150" s="73"/>
      <c r="BX150" s="73"/>
      <c r="BY150" s="73"/>
      <c r="BZ150" s="73"/>
      <c r="CA150" s="73"/>
      <c r="CB150" s="73"/>
    </row>
    <row r="151" spans="24:80" x14ac:dyDescent="0.3">
      <c r="X151" s="715"/>
      <c r="Y151" s="686" t="s">
        <v>183</v>
      </c>
      <c r="Z151" s="687"/>
      <c r="AA151" s="687"/>
      <c r="AB151" s="687"/>
      <c r="AC151" s="687"/>
      <c r="AD151" s="687"/>
      <c r="AE151" s="687"/>
      <c r="AF151" s="687"/>
      <c r="AG151" s="687"/>
      <c r="AH151" s="687"/>
      <c r="AI151" s="687"/>
      <c r="AJ151" s="687"/>
      <c r="AK151" s="687"/>
      <c r="AL151" s="687"/>
      <c r="AM151" s="687"/>
      <c r="AN151" s="687"/>
      <c r="AO151" s="687"/>
      <c r="AP151" s="687"/>
      <c r="AQ151" s="687"/>
      <c r="AR151" s="688"/>
      <c r="AS151" s="221"/>
      <c r="BR151" s="120"/>
      <c r="BS151" s="120"/>
      <c r="BT151" s="306"/>
      <c r="BU151" s="73"/>
      <c r="BV151" s="73"/>
      <c r="BW151" s="73"/>
      <c r="BX151" s="73"/>
      <c r="BY151" s="73"/>
      <c r="BZ151" s="73"/>
      <c r="CA151" s="73"/>
      <c r="CB151" s="73"/>
    </row>
    <row r="152" spans="24:80" ht="20.25" customHeight="1" x14ac:dyDescent="0.3">
      <c r="X152" s="715" t="s">
        <v>264</v>
      </c>
      <c r="Y152" s="633" t="s">
        <v>293</v>
      </c>
      <c r="Z152" s="634"/>
      <c r="AA152" s="634"/>
      <c r="AB152" s="634"/>
      <c r="AC152" s="634"/>
      <c r="AD152" s="634"/>
      <c r="AE152" s="634"/>
      <c r="AF152" s="634"/>
      <c r="AG152" s="634"/>
      <c r="AH152" s="634"/>
      <c r="AI152" s="634"/>
      <c r="AJ152" s="634"/>
      <c r="AK152" s="634"/>
      <c r="AL152" s="634"/>
      <c r="AM152" s="634"/>
      <c r="AN152" s="634"/>
      <c r="AO152" s="634"/>
      <c r="AP152" s="634"/>
      <c r="AQ152" s="634"/>
      <c r="AR152" s="718"/>
      <c r="AS152" s="221"/>
      <c r="BR152" s="120"/>
      <c r="BS152" s="120"/>
      <c r="BT152" s="306"/>
      <c r="BU152" s="73"/>
      <c r="BV152" s="73"/>
      <c r="BW152" s="73"/>
      <c r="BX152" s="73"/>
      <c r="BY152" s="73"/>
      <c r="BZ152" s="73"/>
      <c r="CA152" s="73"/>
      <c r="CB152" s="73"/>
    </row>
    <row r="153" spans="24:80" x14ac:dyDescent="0.3">
      <c r="X153" s="715"/>
      <c r="Y153" s="686" t="s">
        <v>184</v>
      </c>
      <c r="Z153" s="687"/>
      <c r="AA153" s="687"/>
      <c r="AB153" s="687"/>
      <c r="AC153" s="687"/>
      <c r="AD153" s="687"/>
      <c r="AE153" s="687"/>
      <c r="AF153" s="687"/>
      <c r="AG153" s="687"/>
      <c r="AH153" s="687"/>
      <c r="AI153" s="687"/>
      <c r="AJ153" s="687"/>
      <c r="AK153" s="687"/>
      <c r="AL153" s="687"/>
      <c r="AM153" s="687"/>
      <c r="AN153" s="687"/>
      <c r="AO153" s="687"/>
      <c r="AP153" s="687"/>
      <c r="AQ153" s="687"/>
      <c r="AR153" s="688"/>
      <c r="AS153" s="221"/>
      <c r="BR153" s="120"/>
      <c r="BS153" s="120"/>
      <c r="BT153" s="306"/>
      <c r="BU153" s="73"/>
      <c r="BV153" s="73"/>
      <c r="BW153" s="73"/>
      <c r="BX153" s="73"/>
      <c r="BY153" s="73"/>
      <c r="BZ153" s="73"/>
      <c r="CA153" s="73"/>
      <c r="CB153" s="73"/>
    </row>
    <row r="154" spans="24:80" x14ac:dyDescent="0.3">
      <c r="BR154" s="120"/>
      <c r="BS154" s="120"/>
      <c r="BT154" s="306"/>
      <c r="BU154" s="73"/>
      <c r="BV154" s="73"/>
      <c r="BW154" s="73"/>
      <c r="BX154" s="73"/>
      <c r="BY154" s="73"/>
      <c r="BZ154" s="73"/>
      <c r="CA154" s="73"/>
      <c r="CB154" s="73"/>
    </row>
    <row r="155" spans="24:80" x14ac:dyDescent="0.3">
      <c r="BR155" s="120"/>
      <c r="BS155" s="120"/>
      <c r="BT155" s="306"/>
      <c r="BU155" s="73"/>
      <c r="BV155" s="73"/>
      <c r="BW155" s="73"/>
      <c r="BX155" s="73"/>
      <c r="BY155" s="73"/>
      <c r="BZ155" s="73"/>
      <c r="CA155" s="73"/>
      <c r="CB155" s="73"/>
    </row>
    <row r="156" spans="24:80" x14ac:dyDescent="0.3">
      <c r="BR156" s="120"/>
      <c r="BS156" s="120"/>
      <c r="BT156" s="306"/>
      <c r="BU156" s="73"/>
      <c r="BV156" s="73"/>
      <c r="BW156" s="73"/>
      <c r="BX156" s="73"/>
      <c r="BY156" s="73"/>
      <c r="BZ156" s="73"/>
      <c r="CA156" s="73"/>
      <c r="CB156" s="73"/>
    </row>
    <row r="157" spans="24:80" x14ac:dyDescent="0.3">
      <c r="BR157" s="120"/>
      <c r="BS157" s="120"/>
      <c r="BT157" s="306"/>
      <c r="BU157" s="73"/>
      <c r="BV157" s="73"/>
      <c r="BW157" s="73"/>
      <c r="BX157" s="73"/>
      <c r="BY157" s="73"/>
      <c r="BZ157" s="73"/>
      <c r="CA157" s="73"/>
      <c r="CB157" s="73"/>
    </row>
    <row r="158" spans="24:80" x14ac:dyDescent="0.3">
      <c r="BR158" s="120"/>
      <c r="BS158" s="120"/>
      <c r="BT158" s="306"/>
      <c r="BU158" s="73"/>
      <c r="BV158" s="73"/>
      <c r="BW158" s="73"/>
      <c r="BX158" s="73"/>
      <c r="BY158" s="73"/>
      <c r="BZ158" s="73"/>
      <c r="CA158" s="73"/>
      <c r="CB158" s="73"/>
    </row>
    <row r="159" spans="24:80" x14ac:dyDescent="0.3">
      <c r="BR159" s="120"/>
      <c r="BS159" s="120"/>
      <c r="BT159" s="306"/>
      <c r="BU159" s="73"/>
      <c r="BV159" s="73"/>
      <c r="BW159" s="73"/>
      <c r="BX159" s="73"/>
      <c r="BY159" s="73"/>
      <c r="BZ159" s="73"/>
      <c r="CA159" s="73"/>
      <c r="CB159" s="73"/>
    </row>
    <row r="160" spans="24:80" x14ac:dyDescent="0.3">
      <c r="BR160" s="120"/>
      <c r="BS160" s="120"/>
      <c r="BT160" s="306"/>
      <c r="BU160" s="73"/>
      <c r="BV160" s="73"/>
      <c r="BW160" s="73"/>
      <c r="BX160" s="73"/>
      <c r="BY160" s="73"/>
      <c r="BZ160" s="73"/>
      <c r="CA160" s="73"/>
      <c r="CB160" s="73"/>
    </row>
    <row r="161" spans="70:74" x14ac:dyDescent="0.3">
      <c r="BR161" s="120"/>
      <c r="BS161" s="120"/>
      <c r="BT161" s="306"/>
      <c r="BU161" s="73"/>
      <c r="BV161" s="73"/>
    </row>
    <row r="162" spans="70:74" x14ac:dyDescent="0.3">
      <c r="BR162" s="120"/>
      <c r="BS162" s="120"/>
      <c r="BT162" s="306"/>
      <c r="BU162" s="73"/>
      <c r="BV162" s="73"/>
    </row>
    <row r="163" spans="70:74" x14ac:dyDescent="0.3">
      <c r="BR163" s="120"/>
      <c r="BS163" s="120"/>
      <c r="BT163" s="306"/>
      <c r="BU163" s="73"/>
      <c r="BV163" s="73"/>
    </row>
    <row r="164" spans="70:74" x14ac:dyDescent="0.3">
      <c r="BR164" s="120"/>
      <c r="BS164" s="120"/>
      <c r="BT164" s="306"/>
      <c r="BU164" s="73"/>
      <c r="BV164" s="73"/>
    </row>
    <row r="165" spans="70:74" x14ac:dyDescent="0.3">
      <c r="BR165" s="120"/>
      <c r="BS165" s="120"/>
      <c r="BT165" s="306"/>
      <c r="BU165" s="73"/>
      <c r="BV165" s="73"/>
    </row>
    <row r="166" spans="70:74" x14ac:dyDescent="0.3">
      <c r="BR166" s="120"/>
      <c r="BS166" s="120"/>
      <c r="BT166" s="306"/>
      <c r="BU166" s="73"/>
      <c r="BV166" s="73"/>
    </row>
    <row r="167" spans="70:74" x14ac:dyDescent="0.3">
      <c r="BR167" s="120"/>
      <c r="BS167" s="120"/>
      <c r="BT167" s="306"/>
      <c r="BU167" s="73"/>
      <c r="BV167" s="73"/>
    </row>
    <row r="168" spans="70:74" x14ac:dyDescent="0.3">
      <c r="BR168" s="120"/>
      <c r="BS168" s="120"/>
      <c r="BT168" s="306"/>
      <c r="BU168" s="73"/>
      <c r="BV168" s="73"/>
    </row>
    <row r="169" spans="70:74" x14ac:dyDescent="0.3">
      <c r="BR169" s="120"/>
      <c r="BS169" s="120"/>
      <c r="BT169" s="306"/>
      <c r="BU169" s="73"/>
      <c r="BV169" s="73"/>
    </row>
    <row r="170" spans="70:74" x14ac:dyDescent="0.3">
      <c r="BR170" s="120"/>
      <c r="BS170" s="120"/>
      <c r="BT170" s="306"/>
      <c r="BU170" s="73"/>
      <c r="BV170" s="73"/>
    </row>
    <row r="171" spans="70:74" x14ac:dyDescent="0.3">
      <c r="BR171" s="120"/>
      <c r="BS171" s="120"/>
      <c r="BT171" s="306"/>
      <c r="BU171" s="73"/>
      <c r="BV171" s="73"/>
    </row>
    <row r="172" spans="70:74" x14ac:dyDescent="0.3">
      <c r="BR172" s="120"/>
      <c r="BS172" s="120"/>
      <c r="BT172" s="306"/>
      <c r="BU172" s="73"/>
      <c r="BV172" s="73"/>
    </row>
  </sheetData>
  <sheetProtection password="B3C1" sheet="1" objects="1" scenarios="1" selectLockedCells="1"/>
  <mergeCells count="154">
    <mergeCell ref="D2:L2"/>
    <mergeCell ref="D3:L3"/>
    <mergeCell ref="D5:H5"/>
    <mergeCell ref="I5:L5"/>
    <mergeCell ref="D6:H6"/>
    <mergeCell ref="I6:L6"/>
    <mergeCell ref="C29:T29"/>
    <mergeCell ref="W29:X31"/>
    <mergeCell ref="Y30:AA30"/>
    <mergeCell ref="D19:F19"/>
    <mergeCell ref="D20:F20"/>
    <mergeCell ref="D21:F21"/>
    <mergeCell ref="D22:F22"/>
    <mergeCell ref="D23:F23"/>
    <mergeCell ref="D24:F24"/>
    <mergeCell ref="D38:F38"/>
    <mergeCell ref="D39:F39"/>
    <mergeCell ref="D40:F40"/>
    <mergeCell ref="D45:Q45"/>
    <mergeCell ref="D46:Q46"/>
    <mergeCell ref="C8:M8"/>
    <mergeCell ref="D15:F16"/>
    <mergeCell ref="D17:F17"/>
    <mergeCell ref="D18:F18"/>
    <mergeCell ref="E51:Q51"/>
    <mergeCell ref="E52:Q52"/>
    <mergeCell ref="E61:Q62"/>
    <mergeCell ref="E63:Q63"/>
    <mergeCell ref="E64:Q64"/>
    <mergeCell ref="E67:Q67"/>
    <mergeCell ref="AS30:AV30"/>
    <mergeCell ref="D31:F32"/>
    <mergeCell ref="Y32:Y43"/>
    <mergeCell ref="Z32:Z43"/>
    <mergeCell ref="AA32:AA43"/>
    <mergeCell ref="AB32:AB43"/>
    <mergeCell ref="AF32:AF44"/>
    <mergeCell ref="D33:F33"/>
    <mergeCell ref="AC33:AC44"/>
    <mergeCell ref="AM35:AM46"/>
    <mergeCell ref="AS37:AS48"/>
    <mergeCell ref="AJ34:AJ45"/>
    <mergeCell ref="D35:F35"/>
    <mergeCell ref="D36:F36"/>
    <mergeCell ref="AD33:AD44"/>
    <mergeCell ref="AE33:AE44"/>
    <mergeCell ref="D34:F34"/>
    <mergeCell ref="AG34:AG45"/>
    <mergeCell ref="BQ30:BT30"/>
    <mergeCell ref="Y28:BT28"/>
    <mergeCell ref="Y29:BT29"/>
    <mergeCell ref="AW38:AW49"/>
    <mergeCell ref="AX38:AX49"/>
    <mergeCell ref="AY38:AY49"/>
    <mergeCell ref="BA39:BA50"/>
    <mergeCell ref="BB39:BB50"/>
    <mergeCell ref="BC39:BC50"/>
    <mergeCell ref="AW30:AZ30"/>
    <mergeCell ref="BA30:BD30"/>
    <mergeCell ref="BE30:BH30"/>
    <mergeCell ref="BI30:BL30"/>
    <mergeCell ref="BM30:BP30"/>
    <mergeCell ref="AU37:AU48"/>
    <mergeCell ref="AV37:AV48"/>
    <mergeCell ref="AK35:AK46"/>
    <mergeCell ref="AL35:AL46"/>
    <mergeCell ref="BM42:BM53"/>
    <mergeCell ref="AI34:AI45"/>
    <mergeCell ref="AN35:AN46"/>
    <mergeCell ref="AT37:AT48"/>
    <mergeCell ref="AQ36:AQ47"/>
    <mergeCell ref="AR36:AR47"/>
    <mergeCell ref="BN42:BN53"/>
    <mergeCell ref="BO42:BO53"/>
    <mergeCell ref="BQ43:BQ54"/>
    <mergeCell ref="BR43:BR54"/>
    <mergeCell ref="BS43:BS54"/>
    <mergeCell ref="BE40:BE51"/>
    <mergeCell ref="BF40:BF51"/>
    <mergeCell ref="BG40:BG51"/>
    <mergeCell ref="BI41:BI52"/>
    <mergeCell ref="BJ41:BJ52"/>
    <mergeCell ref="BK41:BK52"/>
    <mergeCell ref="X152:X153"/>
    <mergeCell ref="Y153:AR153"/>
    <mergeCell ref="Y25:AV26"/>
    <mergeCell ref="Y152:AR152"/>
    <mergeCell ref="X150:X151"/>
    <mergeCell ref="X121:AM121"/>
    <mergeCell ref="X122:AM122"/>
    <mergeCell ref="X123:AM123"/>
    <mergeCell ref="Y150:AR150"/>
    <mergeCell ref="X113:AN113"/>
    <mergeCell ref="X114:AN114"/>
    <mergeCell ref="X115:AN115"/>
    <mergeCell ref="X116:AN116"/>
    <mergeCell ref="X117:AN117"/>
    <mergeCell ref="X118:AN118"/>
    <mergeCell ref="X119:AN119"/>
    <mergeCell ref="AO36:AO47"/>
    <mergeCell ref="AP36:AP47"/>
    <mergeCell ref="AH34:AH45"/>
    <mergeCell ref="AC30:AF30"/>
    <mergeCell ref="AG30:AJ30"/>
    <mergeCell ref="AK30:AN30"/>
    <mergeCell ref="AO30:AR30"/>
    <mergeCell ref="E66:Q66"/>
    <mergeCell ref="Y151:AR151"/>
    <mergeCell ref="V19:BH20"/>
    <mergeCell ref="W130:W139"/>
    <mergeCell ref="X145:X147"/>
    <mergeCell ref="Y145:AR147"/>
    <mergeCell ref="X148:X149"/>
    <mergeCell ref="Y148:AR148"/>
    <mergeCell ref="Y149:AR149"/>
    <mergeCell ref="W118:W119"/>
    <mergeCell ref="E76:Q76"/>
    <mergeCell ref="D47:Q47"/>
    <mergeCell ref="E48:Q48"/>
    <mergeCell ref="D37:F37"/>
    <mergeCell ref="E53:Q53"/>
    <mergeCell ref="E54:Q54"/>
    <mergeCell ref="E56:Q56"/>
    <mergeCell ref="E55:Q55"/>
    <mergeCell ref="D64:D66"/>
    <mergeCell ref="E73:Q73"/>
    <mergeCell ref="E74:Q74"/>
    <mergeCell ref="E49:Q49"/>
    <mergeCell ref="D50:D56"/>
    <mergeCell ref="E50:Q50"/>
    <mergeCell ref="W32:W103"/>
    <mergeCell ref="D76:D80"/>
    <mergeCell ref="E77:Q77"/>
    <mergeCell ref="W116:W117"/>
    <mergeCell ref="E78:Q78"/>
    <mergeCell ref="E79:Q79"/>
    <mergeCell ref="E80:O80"/>
    <mergeCell ref="D57:D60"/>
    <mergeCell ref="E57:Q57"/>
    <mergeCell ref="E58:Q58"/>
    <mergeCell ref="E59:Q59"/>
    <mergeCell ref="E60:Q60"/>
    <mergeCell ref="D61:D62"/>
    <mergeCell ref="D69:D73"/>
    <mergeCell ref="E69:Q69"/>
    <mergeCell ref="E70:Q70"/>
    <mergeCell ref="E71:Q71"/>
    <mergeCell ref="W114:W115"/>
    <mergeCell ref="E72:Q72"/>
    <mergeCell ref="E68:Q68"/>
    <mergeCell ref="E81:Q81"/>
    <mergeCell ref="E82:Q82"/>
    <mergeCell ref="E75:Q75"/>
    <mergeCell ref="E65:Q65"/>
  </mergeCells>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C1:BH161"/>
  <sheetViews>
    <sheetView showGridLines="0" zoomScale="90" zoomScaleNormal="90" workbookViewId="0">
      <selection activeCell="E13" sqref="E13"/>
    </sheetView>
  </sheetViews>
  <sheetFormatPr defaultColWidth="9.109375" defaultRowHeight="14.4" x14ac:dyDescent="0.3"/>
  <cols>
    <col min="1" max="2" width="9.109375" style="429"/>
    <col min="3" max="3" width="3.33203125" style="429" customWidth="1"/>
    <col min="4" max="4" width="17.33203125" style="429" customWidth="1"/>
    <col min="5" max="5" width="19.6640625" style="429" customWidth="1"/>
    <col min="6" max="6" width="5.109375" style="429" customWidth="1"/>
    <col min="7" max="7" width="15.44140625" style="429" customWidth="1"/>
    <col min="8" max="8" width="16.33203125" style="429" customWidth="1"/>
    <col min="9" max="9" width="19.33203125" style="429" customWidth="1"/>
    <col min="10" max="12" width="14.109375" style="429" customWidth="1"/>
    <col min="13" max="14" width="26.33203125" style="429" customWidth="1"/>
    <col min="15" max="15" width="26" style="429" customWidth="1"/>
    <col min="16" max="16" width="25.33203125" style="429" customWidth="1"/>
    <col min="17" max="17" width="26.33203125" style="429" customWidth="1"/>
    <col min="18" max="18" width="26.109375" style="429" customWidth="1"/>
    <col min="19" max="19" width="21.5546875" style="429" customWidth="1"/>
    <col min="20" max="20" width="35.109375" style="429" customWidth="1"/>
    <col min="21" max="21" width="12.5546875" style="429" bestFit="1" customWidth="1"/>
    <col min="22" max="22" width="9.109375" style="429"/>
    <col min="23" max="23" width="14.44140625" style="429" customWidth="1"/>
    <col min="24" max="24" width="17.33203125" style="429" customWidth="1"/>
    <col min="25" max="27" width="12.6640625" style="429" customWidth="1"/>
    <col min="28" max="28" width="11.33203125" style="429" hidden="1" customWidth="1"/>
    <col min="29" max="30" width="11.33203125" style="429" customWidth="1"/>
    <col min="31" max="31" width="13.109375" style="429" customWidth="1"/>
    <col min="32" max="32" width="11.33203125" style="429" hidden="1" customWidth="1"/>
    <col min="33" max="34" width="11.33203125" style="429" customWidth="1"/>
    <col min="35" max="35" width="13.5546875" style="429" customWidth="1"/>
    <col min="36" max="36" width="11.33203125" style="429" hidden="1" customWidth="1"/>
    <col min="37" max="38" width="11.33203125" style="429" customWidth="1"/>
    <col min="39" max="39" width="13.6640625" style="429" customWidth="1"/>
    <col min="40" max="40" width="11.33203125" style="429" hidden="1" customWidth="1"/>
    <col min="41" max="42" width="11.33203125" style="429" customWidth="1"/>
    <col min="43" max="43" width="14.6640625" style="429" customWidth="1"/>
    <col min="44" max="44" width="11.33203125" style="429" hidden="1" customWidth="1"/>
    <col min="45" max="46" width="11.33203125" style="429" customWidth="1"/>
    <col min="47" max="47" width="14.44140625" style="429" customWidth="1"/>
    <col min="48" max="48" width="11" style="339" hidden="1" customWidth="1"/>
    <col min="49" max="16384" width="9.109375" style="429"/>
  </cols>
  <sheetData>
    <row r="1" spans="3:15" ht="15" thickBot="1" x14ac:dyDescent="0.35"/>
    <row r="2" spans="3:15" ht="27.75" customHeight="1" x14ac:dyDescent="0.3">
      <c r="D2" s="802" t="s">
        <v>17</v>
      </c>
      <c r="E2" s="803"/>
      <c r="F2" s="803"/>
      <c r="G2" s="803"/>
      <c r="H2" s="803"/>
      <c r="I2" s="803"/>
      <c r="J2" s="803"/>
      <c r="K2" s="803"/>
      <c r="L2" s="804"/>
      <c r="M2" s="340"/>
      <c r="N2" s="340"/>
      <c r="O2" s="340"/>
    </row>
    <row r="3" spans="3:15" ht="34.5" customHeight="1" thickBot="1" x14ac:dyDescent="0.35">
      <c r="D3" s="805" t="s">
        <v>144</v>
      </c>
      <c r="E3" s="806"/>
      <c r="F3" s="806"/>
      <c r="G3" s="806"/>
      <c r="H3" s="806"/>
      <c r="I3" s="806"/>
      <c r="J3" s="806"/>
      <c r="K3" s="806"/>
      <c r="L3" s="807"/>
      <c r="M3" s="340"/>
      <c r="N3" s="340"/>
      <c r="O3" s="340"/>
    </row>
    <row r="4" spans="3:15" ht="21.6" thickBot="1" x14ac:dyDescent="0.35">
      <c r="D4" s="341"/>
      <c r="E4" s="341"/>
      <c r="F4" s="341"/>
      <c r="G4" s="341"/>
      <c r="H4" s="341"/>
      <c r="I4" s="341"/>
      <c r="J4" s="341"/>
      <c r="K4" s="341"/>
      <c r="L4" s="341"/>
      <c r="M4" s="340"/>
      <c r="N4" s="340"/>
      <c r="O4" s="340"/>
    </row>
    <row r="5" spans="3:15" x14ac:dyDescent="0.3">
      <c r="D5" s="808" t="s">
        <v>49</v>
      </c>
      <c r="E5" s="809"/>
      <c r="F5" s="809"/>
      <c r="G5" s="809"/>
      <c r="H5" s="809"/>
      <c r="I5" s="810">
        <f>Info!D4</f>
        <v>0</v>
      </c>
      <c r="J5" s="810"/>
      <c r="K5" s="810"/>
      <c r="L5" s="811"/>
    </row>
    <row r="6" spans="3:15" x14ac:dyDescent="0.3">
      <c r="D6" s="812" t="s">
        <v>50</v>
      </c>
      <c r="E6" s="813"/>
      <c r="F6" s="813"/>
      <c r="G6" s="813"/>
      <c r="H6" s="813"/>
      <c r="I6" s="814" t="s">
        <v>52</v>
      </c>
      <c r="J6" s="814"/>
      <c r="K6" s="814"/>
      <c r="L6" s="815"/>
    </row>
    <row r="7" spans="3:15" ht="15" thickBot="1" x14ac:dyDescent="0.35">
      <c r="D7" s="817" t="s">
        <v>51</v>
      </c>
      <c r="E7" s="818"/>
      <c r="F7" s="818"/>
      <c r="G7" s="818"/>
      <c r="H7" s="819"/>
      <c r="I7" s="820" t="s">
        <v>64</v>
      </c>
      <c r="J7" s="821"/>
      <c r="K7" s="821"/>
      <c r="L7" s="822"/>
    </row>
    <row r="8" spans="3:15" ht="15" thickBot="1" x14ac:dyDescent="0.35">
      <c r="D8" s="342"/>
      <c r="E8" s="342"/>
      <c r="F8" s="342"/>
      <c r="G8" s="342"/>
      <c r="H8" s="342"/>
      <c r="I8" s="343"/>
      <c r="J8" s="343"/>
      <c r="K8" s="343"/>
      <c r="L8" s="343"/>
    </row>
    <row r="9" spans="3:15" ht="16.2" thickBot="1" x14ac:dyDescent="0.35">
      <c r="C9" s="823" t="s">
        <v>75</v>
      </c>
      <c r="D9" s="824"/>
      <c r="E9" s="824"/>
      <c r="F9" s="824"/>
      <c r="G9" s="824"/>
      <c r="H9" s="824"/>
      <c r="I9" s="824"/>
      <c r="J9" s="824"/>
      <c r="K9" s="824"/>
      <c r="L9" s="824"/>
      <c r="M9" s="825"/>
    </row>
    <row r="10" spans="3:15" ht="23.25" customHeight="1" x14ac:dyDescent="0.3">
      <c r="C10" s="344"/>
      <c r="D10" s="428"/>
      <c r="E10" s="428"/>
      <c r="F10" s="428"/>
      <c r="G10" s="428"/>
      <c r="H10" s="428"/>
      <c r="I10" s="428"/>
      <c r="J10" s="428"/>
      <c r="K10" s="428"/>
      <c r="L10" s="428"/>
      <c r="M10" s="345"/>
    </row>
    <row r="11" spans="3:15" ht="15.6" x14ac:dyDescent="0.3">
      <c r="C11" s="344"/>
      <c r="D11" s="428"/>
      <c r="E11" s="346" t="s">
        <v>47</v>
      </c>
      <c r="F11" s="342"/>
      <c r="G11" s="347" t="s">
        <v>14</v>
      </c>
      <c r="H11" s="428"/>
      <c r="I11" s="347" t="s">
        <v>58</v>
      </c>
      <c r="J11" s="428"/>
      <c r="K11" s="348"/>
      <c r="L11" s="428"/>
      <c r="M11" s="345"/>
    </row>
    <row r="12" spans="3:15" x14ac:dyDescent="0.3">
      <c r="C12" s="344"/>
      <c r="D12" s="428"/>
      <c r="E12" s="349" t="s">
        <v>0</v>
      </c>
      <c r="F12" s="342"/>
      <c r="G12" s="349" t="s">
        <v>1</v>
      </c>
      <c r="H12" s="428"/>
      <c r="I12" s="349" t="s">
        <v>1</v>
      </c>
      <c r="J12" s="428"/>
      <c r="K12" s="350"/>
      <c r="L12" s="428"/>
      <c r="M12" s="345"/>
    </row>
    <row r="13" spans="3:15" x14ac:dyDescent="0.3">
      <c r="C13" s="344"/>
      <c r="D13" s="428"/>
      <c r="E13" s="223"/>
      <c r="F13" s="428"/>
      <c r="G13" s="223"/>
      <c r="H13" s="428"/>
      <c r="I13" s="351">
        <f>IF(L25&lt;0.2*J25,L25,0.2*J25)</f>
        <v>0</v>
      </c>
      <c r="J13" s="428"/>
      <c r="K13" s="352"/>
      <c r="L13" s="428"/>
      <c r="M13" s="345"/>
    </row>
    <row r="14" spans="3:15" x14ac:dyDescent="0.3">
      <c r="C14" s="344"/>
      <c r="D14" s="428"/>
      <c r="E14" s="428"/>
      <c r="F14" s="428"/>
      <c r="G14" s="428"/>
      <c r="H14" s="428"/>
      <c r="I14" s="428"/>
      <c r="J14" s="428"/>
      <c r="K14" s="428"/>
      <c r="L14" s="428"/>
      <c r="M14" s="345"/>
    </row>
    <row r="15" spans="3:15" x14ac:dyDescent="0.3">
      <c r="C15" s="344"/>
      <c r="D15" s="428"/>
      <c r="E15" s="428"/>
      <c r="F15" s="428"/>
      <c r="G15" s="428"/>
      <c r="H15" s="428"/>
      <c r="I15" s="428"/>
      <c r="J15" s="428"/>
      <c r="K15" s="428"/>
      <c r="L15" s="428"/>
      <c r="M15" s="345"/>
    </row>
    <row r="16" spans="3:15" ht="30" x14ac:dyDescent="0.3">
      <c r="C16" s="344"/>
      <c r="D16" s="814" t="s">
        <v>3</v>
      </c>
      <c r="E16" s="814"/>
      <c r="F16" s="814"/>
      <c r="G16" s="353" t="s">
        <v>18</v>
      </c>
      <c r="H16" s="353" t="s">
        <v>20</v>
      </c>
      <c r="I16" s="353" t="s">
        <v>21</v>
      </c>
      <c r="J16" s="353" t="s">
        <v>19</v>
      </c>
      <c r="K16" s="347" t="s">
        <v>12</v>
      </c>
      <c r="L16" s="347" t="s">
        <v>13</v>
      </c>
      <c r="M16" s="345"/>
    </row>
    <row r="17" spans="3:60" x14ac:dyDescent="0.3">
      <c r="C17" s="344"/>
      <c r="D17" s="814"/>
      <c r="E17" s="814"/>
      <c r="F17" s="814"/>
      <c r="G17" s="349" t="s">
        <v>1</v>
      </c>
      <c r="H17" s="349" t="s">
        <v>1</v>
      </c>
      <c r="I17" s="349" t="s">
        <v>1</v>
      </c>
      <c r="J17" s="349" t="s">
        <v>1</v>
      </c>
      <c r="K17" s="349" t="s">
        <v>1</v>
      </c>
      <c r="L17" s="349" t="s">
        <v>1</v>
      </c>
      <c r="M17" s="345"/>
    </row>
    <row r="18" spans="3:60" x14ac:dyDescent="0.3">
      <c r="C18" s="344"/>
      <c r="D18" s="816" t="s">
        <v>4</v>
      </c>
      <c r="E18" s="816"/>
      <c r="F18" s="816"/>
      <c r="G18" s="224"/>
      <c r="H18" s="224"/>
      <c r="I18" s="224"/>
      <c r="J18" s="354">
        <f t="shared" ref="J18:J24" si="0">G18-H18-I18</f>
        <v>0</v>
      </c>
      <c r="K18" s="224"/>
      <c r="L18" s="224"/>
      <c r="M18" s="345"/>
    </row>
    <row r="19" spans="3:60" x14ac:dyDescent="0.3">
      <c r="C19" s="344"/>
      <c r="D19" s="816" t="s">
        <v>5</v>
      </c>
      <c r="E19" s="816"/>
      <c r="F19" s="816"/>
      <c r="G19" s="224"/>
      <c r="H19" s="224"/>
      <c r="I19" s="224"/>
      <c r="J19" s="354">
        <f t="shared" si="0"/>
        <v>0</v>
      </c>
      <c r="K19" s="224"/>
      <c r="L19" s="224"/>
      <c r="M19" s="345"/>
    </row>
    <row r="20" spans="3:60" x14ac:dyDescent="0.3">
      <c r="C20" s="344"/>
      <c r="D20" s="816" t="s">
        <v>10</v>
      </c>
      <c r="E20" s="816"/>
      <c r="F20" s="816"/>
      <c r="G20" s="224"/>
      <c r="H20" s="224"/>
      <c r="I20" s="224"/>
      <c r="J20" s="354">
        <f t="shared" si="0"/>
        <v>0</v>
      </c>
      <c r="K20" s="224"/>
      <c r="L20" s="224"/>
      <c r="M20" s="345"/>
      <c r="V20" s="537" t="s">
        <v>222</v>
      </c>
      <c r="W20" s="794"/>
      <c r="X20" s="794"/>
      <c r="Y20" s="794"/>
      <c r="Z20" s="794"/>
      <c r="AA20" s="794"/>
      <c r="AB20" s="794"/>
      <c r="AC20" s="794"/>
      <c r="AD20" s="794"/>
      <c r="AE20" s="794"/>
      <c r="AF20" s="794"/>
      <c r="AG20" s="794"/>
      <c r="AH20" s="794"/>
      <c r="AI20" s="794"/>
      <c r="AJ20" s="794"/>
      <c r="AK20" s="794"/>
      <c r="AL20" s="794"/>
      <c r="AM20" s="794"/>
      <c r="AN20" s="794"/>
      <c r="AO20" s="794"/>
      <c r="AP20" s="794"/>
      <c r="AQ20" s="794"/>
      <c r="AR20" s="794"/>
      <c r="AS20" s="794"/>
      <c r="AT20" s="794"/>
      <c r="AU20" s="794"/>
      <c r="AV20" s="794"/>
      <c r="AW20" s="794"/>
      <c r="AX20" s="794"/>
      <c r="AY20" s="794"/>
      <c r="AZ20" s="794"/>
      <c r="BA20" s="794"/>
      <c r="BB20" s="794"/>
      <c r="BC20" s="794"/>
      <c r="BD20" s="794"/>
      <c r="BE20" s="794"/>
      <c r="BF20" s="794"/>
      <c r="BG20" s="794"/>
      <c r="BH20" s="794"/>
    </row>
    <row r="21" spans="3:60" x14ac:dyDescent="0.3">
      <c r="C21" s="344"/>
      <c r="D21" s="816" t="s">
        <v>9</v>
      </c>
      <c r="E21" s="816"/>
      <c r="F21" s="816"/>
      <c r="G21" s="224"/>
      <c r="H21" s="224"/>
      <c r="I21" s="224"/>
      <c r="J21" s="354">
        <f t="shared" si="0"/>
        <v>0</v>
      </c>
      <c r="K21" s="224"/>
      <c r="L21" s="224"/>
      <c r="M21" s="345"/>
      <c r="V21" s="794"/>
      <c r="W21" s="794"/>
      <c r="X21" s="794"/>
      <c r="Y21" s="794"/>
      <c r="Z21" s="794"/>
      <c r="AA21" s="794"/>
      <c r="AB21" s="794"/>
      <c r="AC21" s="794"/>
      <c r="AD21" s="794"/>
      <c r="AE21" s="794"/>
      <c r="AF21" s="794"/>
      <c r="AG21" s="794"/>
      <c r="AH21" s="794"/>
      <c r="AI21" s="794"/>
      <c r="AJ21" s="794"/>
      <c r="AK21" s="794"/>
      <c r="AL21" s="794"/>
      <c r="AM21" s="794"/>
      <c r="AN21" s="794"/>
      <c r="AO21" s="794"/>
      <c r="AP21" s="794"/>
      <c r="AQ21" s="794"/>
      <c r="AR21" s="794"/>
      <c r="AS21" s="794"/>
      <c r="AT21" s="794"/>
      <c r="AU21" s="794"/>
      <c r="AV21" s="794"/>
      <c r="AW21" s="794"/>
      <c r="AX21" s="794"/>
      <c r="AY21" s="794"/>
      <c r="AZ21" s="794"/>
      <c r="BA21" s="794"/>
      <c r="BB21" s="794"/>
      <c r="BC21" s="794"/>
      <c r="BD21" s="794"/>
      <c r="BE21" s="794"/>
      <c r="BF21" s="794"/>
      <c r="BG21" s="794"/>
      <c r="BH21" s="794"/>
    </row>
    <row r="22" spans="3:60" x14ac:dyDescent="0.3">
      <c r="C22" s="344"/>
      <c r="D22" s="816" t="s">
        <v>8</v>
      </c>
      <c r="E22" s="816"/>
      <c r="F22" s="816"/>
      <c r="G22" s="224"/>
      <c r="H22" s="224"/>
      <c r="I22" s="224"/>
      <c r="J22" s="354">
        <f t="shared" si="0"/>
        <v>0</v>
      </c>
      <c r="K22" s="224"/>
      <c r="L22" s="224"/>
      <c r="M22" s="345"/>
    </row>
    <row r="23" spans="3:60" x14ac:dyDescent="0.3">
      <c r="C23" s="344"/>
      <c r="D23" s="816" t="s">
        <v>7</v>
      </c>
      <c r="E23" s="816"/>
      <c r="F23" s="816"/>
      <c r="G23" s="224"/>
      <c r="H23" s="224"/>
      <c r="I23" s="224"/>
      <c r="J23" s="354">
        <f t="shared" si="0"/>
        <v>0</v>
      </c>
      <c r="K23" s="224"/>
      <c r="L23" s="224"/>
      <c r="M23" s="345"/>
    </row>
    <row r="24" spans="3:60" ht="21.6" thickBot="1" x14ac:dyDescent="0.35">
      <c r="C24" s="344"/>
      <c r="D24" s="816" t="s">
        <v>6</v>
      </c>
      <c r="E24" s="816"/>
      <c r="F24" s="816"/>
      <c r="G24" s="224"/>
      <c r="H24" s="224"/>
      <c r="I24" s="224"/>
      <c r="J24" s="354">
        <f t="shared" si="0"/>
        <v>0</v>
      </c>
      <c r="K24" s="224"/>
      <c r="L24" s="224"/>
      <c r="M24" s="345"/>
      <c r="V24" s="173" t="s">
        <v>210</v>
      </c>
    </row>
    <row r="25" spans="3:60" x14ac:dyDescent="0.3">
      <c r="C25" s="344"/>
      <c r="D25" s="814" t="s">
        <v>11</v>
      </c>
      <c r="E25" s="814"/>
      <c r="F25" s="814"/>
      <c r="G25" s="355">
        <f t="shared" ref="G25:L25" si="1">SUM(G18:G24)</f>
        <v>0</v>
      </c>
      <c r="H25" s="355">
        <f t="shared" si="1"/>
        <v>0</v>
      </c>
      <c r="I25" s="355">
        <f t="shared" si="1"/>
        <v>0</v>
      </c>
      <c r="J25" s="355">
        <f t="shared" si="1"/>
        <v>0</v>
      </c>
      <c r="K25" s="355">
        <f t="shared" si="1"/>
        <v>0</v>
      </c>
      <c r="L25" s="355">
        <f t="shared" si="1"/>
        <v>0</v>
      </c>
      <c r="M25" s="345"/>
      <c r="V25" s="356"/>
      <c r="W25" s="357"/>
      <c r="X25" s="357"/>
      <c r="Y25" s="357"/>
      <c r="Z25" s="357"/>
      <c r="AA25" s="357"/>
      <c r="AB25" s="357"/>
      <c r="AC25" s="357"/>
      <c r="AD25" s="357"/>
      <c r="AE25" s="357"/>
      <c r="AF25" s="357"/>
      <c r="AG25" s="357"/>
      <c r="AH25" s="357"/>
      <c r="AI25" s="357"/>
      <c r="AJ25" s="357"/>
      <c r="AK25" s="357"/>
      <c r="AL25" s="357"/>
      <c r="AM25" s="357"/>
      <c r="AN25" s="357"/>
      <c r="AO25" s="357"/>
      <c r="AP25" s="357"/>
      <c r="AQ25" s="357"/>
      <c r="AR25" s="357"/>
      <c r="AS25" s="357"/>
      <c r="AT25" s="357"/>
      <c r="AU25" s="357"/>
      <c r="AV25" s="431"/>
      <c r="AW25" s="358"/>
    </row>
    <row r="26" spans="3:60" ht="20.25" customHeight="1" thickBot="1" x14ac:dyDescent="0.35">
      <c r="C26" s="359"/>
      <c r="D26" s="360"/>
      <c r="E26" s="360"/>
      <c r="F26" s="360"/>
      <c r="G26" s="361"/>
      <c r="H26" s="361"/>
      <c r="I26" s="361"/>
      <c r="J26" s="361"/>
      <c r="K26" s="362"/>
      <c r="L26" s="362"/>
      <c r="M26" s="363"/>
      <c r="V26" s="344"/>
      <c r="W26" s="364"/>
      <c r="X26" s="364"/>
      <c r="Y26" s="800" t="s">
        <v>124</v>
      </c>
      <c r="Z26" s="787"/>
      <c r="AA26" s="787"/>
      <c r="AB26" s="787"/>
      <c r="AC26" s="787"/>
      <c r="AD26" s="787"/>
      <c r="AE26" s="787"/>
      <c r="AF26" s="787"/>
      <c r="AG26" s="787"/>
      <c r="AH26" s="787"/>
      <c r="AI26" s="787"/>
      <c r="AJ26" s="787"/>
      <c r="AK26" s="787"/>
      <c r="AL26" s="787"/>
      <c r="AM26" s="787"/>
      <c r="AN26" s="787"/>
      <c r="AO26" s="787"/>
      <c r="AP26" s="787"/>
      <c r="AQ26" s="787"/>
      <c r="AR26" s="787"/>
      <c r="AS26" s="787"/>
      <c r="AT26" s="787"/>
      <c r="AU26" s="787"/>
      <c r="AV26" s="787"/>
      <c r="AW26" s="345"/>
    </row>
    <row r="27" spans="3:60" ht="20.25" customHeight="1" x14ac:dyDescent="0.3">
      <c r="C27" s="428"/>
      <c r="D27" s="343"/>
      <c r="E27" s="343"/>
      <c r="F27" s="343"/>
      <c r="G27" s="365"/>
      <c r="H27" s="365"/>
      <c r="I27" s="365"/>
      <c r="J27" s="365"/>
      <c r="K27" s="428"/>
      <c r="L27" s="428"/>
      <c r="M27" s="428"/>
      <c r="V27" s="344"/>
      <c r="W27" s="428"/>
      <c r="X27" s="428"/>
      <c r="Y27" s="787"/>
      <c r="Z27" s="787"/>
      <c r="AA27" s="787"/>
      <c r="AB27" s="787"/>
      <c r="AC27" s="787"/>
      <c r="AD27" s="787"/>
      <c r="AE27" s="787"/>
      <c r="AF27" s="787"/>
      <c r="AG27" s="787"/>
      <c r="AH27" s="787"/>
      <c r="AI27" s="787"/>
      <c r="AJ27" s="787"/>
      <c r="AK27" s="787"/>
      <c r="AL27" s="787"/>
      <c r="AM27" s="787"/>
      <c r="AN27" s="787"/>
      <c r="AO27" s="787"/>
      <c r="AP27" s="787"/>
      <c r="AQ27" s="787"/>
      <c r="AR27" s="787"/>
      <c r="AS27" s="787"/>
      <c r="AT27" s="787"/>
      <c r="AU27" s="787"/>
      <c r="AV27" s="787"/>
      <c r="AW27" s="345"/>
    </row>
    <row r="28" spans="3:60" x14ac:dyDescent="0.3">
      <c r="C28" s="428"/>
      <c r="D28" s="343"/>
      <c r="E28" s="343"/>
      <c r="F28" s="343"/>
      <c r="G28" s="365"/>
      <c r="H28" s="365"/>
      <c r="I28" s="365"/>
      <c r="J28" s="365"/>
      <c r="K28" s="428"/>
      <c r="L28" s="428"/>
      <c r="M28" s="428"/>
      <c r="V28" s="344"/>
      <c r="W28" s="428"/>
      <c r="X28" s="428"/>
      <c r="Y28" s="428"/>
      <c r="Z28" s="428"/>
      <c r="AA28" s="428"/>
      <c r="AB28" s="428"/>
      <c r="AC28" s="428"/>
      <c r="AD28" s="428"/>
      <c r="AE28" s="428"/>
      <c r="AF28" s="428"/>
      <c r="AG28" s="428"/>
      <c r="AH28" s="428"/>
      <c r="AI28" s="428"/>
      <c r="AJ28" s="428"/>
      <c r="AK28" s="428"/>
      <c r="AL28" s="428"/>
      <c r="AM28" s="428"/>
      <c r="AN28" s="428"/>
      <c r="AO28" s="428"/>
      <c r="AP28" s="428"/>
      <c r="AQ28" s="428"/>
      <c r="AR28" s="428"/>
      <c r="AS28" s="428"/>
      <c r="AT28" s="428"/>
      <c r="AU28" s="428"/>
      <c r="AV28" s="366"/>
      <c r="AW28" s="345"/>
    </row>
    <row r="29" spans="3:60" ht="15" thickBot="1" x14ac:dyDescent="0.35">
      <c r="D29" s="343"/>
      <c r="E29" s="343"/>
      <c r="F29" s="343"/>
      <c r="G29" s="365"/>
      <c r="H29" s="365"/>
      <c r="I29" s="365"/>
      <c r="J29" s="365"/>
      <c r="V29" s="344"/>
      <c r="W29" s="367"/>
      <c r="X29" s="367"/>
      <c r="Y29" s="796" t="s">
        <v>106</v>
      </c>
      <c r="Z29" s="796"/>
      <c r="AA29" s="796"/>
      <c r="AB29" s="796"/>
      <c r="AC29" s="796"/>
      <c r="AD29" s="796"/>
      <c r="AE29" s="796"/>
      <c r="AF29" s="796"/>
      <c r="AG29" s="796"/>
      <c r="AH29" s="796"/>
      <c r="AI29" s="796"/>
      <c r="AJ29" s="796"/>
      <c r="AK29" s="796"/>
      <c r="AL29" s="796"/>
      <c r="AM29" s="796"/>
      <c r="AN29" s="796"/>
      <c r="AO29" s="796"/>
      <c r="AP29" s="796"/>
      <c r="AQ29" s="796"/>
      <c r="AR29" s="796"/>
      <c r="AS29" s="796"/>
      <c r="AT29" s="796"/>
      <c r="AU29" s="796"/>
      <c r="AV29" s="796"/>
      <c r="AW29" s="368"/>
    </row>
    <row r="30" spans="3:60" ht="16.5" customHeight="1" x14ac:dyDescent="0.3">
      <c r="C30" s="826" t="s">
        <v>76</v>
      </c>
      <c r="D30" s="827"/>
      <c r="E30" s="827"/>
      <c r="F30" s="827"/>
      <c r="G30" s="827"/>
      <c r="H30" s="827"/>
      <c r="I30" s="827"/>
      <c r="J30" s="827"/>
      <c r="K30" s="827"/>
      <c r="L30" s="827"/>
      <c r="M30" s="827"/>
      <c r="N30" s="827"/>
      <c r="O30" s="827"/>
      <c r="P30" s="827"/>
      <c r="Q30" s="828"/>
      <c r="R30" s="828"/>
      <c r="S30" s="828"/>
      <c r="T30" s="829"/>
      <c r="U30" s="369"/>
      <c r="V30" s="344"/>
      <c r="W30" s="799" t="s">
        <v>108</v>
      </c>
      <c r="X30" s="799"/>
      <c r="Y30" s="797" t="s">
        <v>82</v>
      </c>
      <c r="Z30" s="797"/>
      <c r="AA30" s="797"/>
      <c r="AB30" s="797"/>
      <c r="AC30" s="797"/>
      <c r="AD30" s="797"/>
      <c r="AE30" s="797"/>
      <c r="AF30" s="797"/>
      <c r="AG30" s="797"/>
      <c r="AH30" s="797"/>
      <c r="AI30" s="797"/>
      <c r="AJ30" s="797"/>
      <c r="AK30" s="797"/>
      <c r="AL30" s="797"/>
      <c r="AM30" s="797"/>
      <c r="AN30" s="797"/>
      <c r="AO30" s="797"/>
      <c r="AP30" s="797"/>
      <c r="AQ30" s="797"/>
      <c r="AR30" s="797"/>
      <c r="AS30" s="797"/>
      <c r="AT30" s="797"/>
      <c r="AU30" s="797"/>
      <c r="AV30" s="797"/>
      <c r="AW30" s="368"/>
    </row>
    <row r="31" spans="3:60" x14ac:dyDescent="0.3">
      <c r="C31" s="344"/>
      <c r="D31" s="343"/>
      <c r="E31" s="343"/>
      <c r="F31" s="343"/>
      <c r="G31" s="365"/>
      <c r="H31" s="365"/>
      <c r="I31" s="365"/>
      <c r="J31" s="365"/>
      <c r="K31" s="428"/>
      <c r="L31" s="428"/>
      <c r="M31" s="428"/>
      <c r="N31" s="428"/>
      <c r="O31" s="428"/>
      <c r="P31" s="428"/>
      <c r="Q31" s="428"/>
      <c r="R31" s="428"/>
      <c r="S31" s="428"/>
      <c r="T31" s="345"/>
      <c r="U31" s="428"/>
      <c r="V31" s="344"/>
      <c r="W31" s="799"/>
      <c r="X31" s="799"/>
      <c r="Y31" s="798">
        <v>41365</v>
      </c>
      <c r="Z31" s="798"/>
      <c r="AA31" s="798"/>
      <c r="AB31" s="370"/>
      <c r="AC31" s="798">
        <v>41395</v>
      </c>
      <c r="AD31" s="798"/>
      <c r="AE31" s="798"/>
      <c r="AF31" s="797"/>
      <c r="AG31" s="798">
        <v>41426</v>
      </c>
      <c r="AH31" s="798"/>
      <c r="AI31" s="798"/>
      <c r="AJ31" s="797"/>
      <c r="AK31" s="798">
        <v>41456</v>
      </c>
      <c r="AL31" s="798"/>
      <c r="AM31" s="798"/>
      <c r="AN31" s="797"/>
      <c r="AO31" s="798">
        <v>41487</v>
      </c>
      <c r="AP31" s="798"/>
      <c r="AQ31" s="798"/>
      <c r="AR31" s="797"/>
      <c r="AS31" s="798">
        <v>41518</v>
      </c>
      <c r="AT31" s="798"/>
      <c r="AU31" s="798"/>
      <c r="AV31" s="798"/>
      <c r="AW31" s="368"/>
    </row>
    <row r="32" spans="3:60" ht="63.75" customHeight="1" x14ac:dyDescent="0.3">
      <c r="C32" s="344"/>
      <c r="D32" s="814" t="s">
        <v>3</v>
      </c>
      <c r="E32" s="814"/>
      <c r="F32" s="814"/>
      <c r="G32" s="353" t="s">
        <v>65</v>
      </c>
      <c r="H32" s="353" t="s">
        <v>66</v>
      </c>
      <c r="I32" s="371" t="s">
        <v>134</v>
      </c>
      <c r="J32" s="353" t="s">
        <v>67</v>
      </c>
      <c r="K32" s="353" t="s">
        <v>68</v>
      </c>
      <c r="L32" s="353" t="s">
        <v>69</v>
      </c>
      <c r="M32" s="353" t="s">
        <v>70</v>
      </c>
      <c r="N32" s="353" t="s">
        <v>71</v>
      </c>
      <c r="O32" s="371" t="s">
        <v>135</v>
      </c>
      <c r="P32" s="371" t="s">
        <v>136</v>
      </c>
      <c r="Q32" s="371" t="s">
        <v>137</v>
      </c>
      <c r="R32" s="371" t="s">
        <v>138</v>
      </c>
      <c r="S32" s="353" t="s">
        <v>125</v>
      </c>
      <c r="T32" s="372" t="s">
        <v>126</v>
      </c>
      <c r="V32" s="344"/>
      <c r="W32" s="799"/>
      <c r="X32" s="799"/>
      <c r="Y32" s="373" t="s">
        <v>113</v>
      </c>
      <c r="Z32" s="373" t="s">
        <v>114</v>
      </c>
      <c r="AA32" s="374" t="s">
        <v>115</v>
      </c>
      <c r="AB32" s="375" t="s">
        <v>107</v>
      </c>
      <c r="AC32" s="373" t="s">
        <v>113</v>
      </c>
      <c r="AD32" s="373" t="s">
        <v>114</v>
      </c>
      <c r="AE32" s="374" t="s">
        <v>115</v>
      </c>
      <c r="AF32" s="375" t="s">
        <v>107</v>
      </c>
      <c r="AG32" s="373" t="s">
        <v>113</v>
      </c>
      <c r="AH32" s="373" t="s">
        <v>114</v>
      </c>
      <c r="AI32" s="374" t="s">
        <v>115</v>
      </c>
      <c r="AJ32" s="375" t="s">
        <v>107</v>
      </c>
      <c r="AK32" s="373" t="s">
        <v>113</v>
      </c>
      <c r="AL32" s="373" t="s">
        <v>114</v>
      </c>
      <c r="AM32" s="374" t="s">
        <v>115</v>
      </c>
      <c r="AN32" s="375" t="s">
        <v>107</v>
      </c>
      <c r="AO32" s="373" t="s">
        <v>113</v>
      </c>
      <c r="AP32" s="373" t="s">
        <v>114</v>
      </c>
      <c r="AQ32" s="374" t="s">
        <v>115</v>
      </c>
      <c r="AR32" s="375" t="s">
        <v>107</v>
      </c>
      <c r="AS32" s="373" t="s">
        <v>113</v>
      </c>
      <c r="AT32" s="373" t="s">
        <v>114</v>
      </c>
      <c r="AU32" s="374" t="s">
        <v>115</v>
      </c>
      <c r="AV32" s="375" t="s">
        <v>107</v>
      </c>
      <c r="AW32" s="345"/>
    </row>
    <row r="33" spans="3:49" s="433" customFormat="1" ht="15" customHeight="1" x14ac:dyDescent="0.3">
      <c r="C33" s="376"/>
      <c r="D33" s="814"/>
      <c r="E33" s="814"/>
      <c r="F33" s="814"/>
      <c r="G33" s="3" t="s">
        <v>1</v>
      </c>
      <c r="H33" s="3" t="s">
        <v>1</v>
      </c>
      <c r="I33" s="3" t="s">
        <v>1</v>
      </c>
      <c r="J33" s="4" t="s">
        <v>1</v>
      </c>
      <c r="K33" s="4" t="s">
        <v>1</v>
      </c>
      <c r="L33" s="3" t="s">
        <v>1</v>
      </c>
      <c r="M33" s="5" t="s">
        <v>1</v>
      </c>
      <c r="N33" s="5" t="s">
        <v>1</v>
      </c>
      <c r="O33" s="5" t="s">
        <v>1</v>
      </c>
      <c r="P33" s="5" t="s">
        <v>1</v>
      </c>
      <c r="Q33" s="5" t="s">
        <v>1</v>
      </c>
      <c r="R33" s="5" t="s">
        <v>1</v>
      </c>
      <c r="S33" s="5" t="s">
        <v>1</v>
      </c>
      <c r="T33" s="6" t="s">
        <v>1</v>
      </c>
      <c r="V33" s="376"/>
      <c r="W33" s="781" t="s">
        <v>83</v>
      </c>
      <c r="X33" s="377">
        <v>41395</v>
      </c>
      <c r="Y33" s="626"/>
      <c r="Z33" s="626"/>
      <c r="AA33" s="626"/>
      <c r="AB33" s="795"/>
      <c r="AC33" s="378"/>
      <c r="AD33" s="378"/>
      <c r="AE33" s="378"/>
      <c r="AF33" s="898"/>
      <c r="AG33" s="378"/>
      <c r="AH33" s="378"/>
      <c r="AI33" s="378"/>
      <c r="AJ33" s="378"/>
      <c r="AK33" s="378"/>
      <c r="AL33" s="378"/>
      <c r="AM33" s="378"/>
      <c r="AN33" s="378"/>
      <c r="AO33" s="378"/>
      <c r="AP33" s="378"/>
      <c r="AQ33" s="378"/>
      <c r="AR33" s="378"/>
      <c r="AS33" s="378"/>
      <c r="AT33" s="378"/>
      <c r="AU33" s="378"/>
      <c r="AV33" s="378"/>
      <c r="AW33" s="379"/>
    </row>
    <row r="34" spans="3:49" x14ac:dyDescent="0.3">
      <c r="C34" s="344"/>
      <c r="D34" s="816" t="s">
        <v>4</v>
      </c>
      <c r="E34" s="816"/>
      <c r="F34" s="816"/>
      <c r="G34" s="224"/>
      <c r="H34" s="224"/>
      <c r="I34" s="224"/>
      <c r="J34" s="224"/>
      <c r="K34" s="224"/>
      <c r="L34" s="224"/>
      <c r="M34" s="224"/>
      <c r="N34" s="224"/>
      <c r="O34" s="224"/>
      <c r="P34" s="224"/>
      <c r="Q34" s="224"/>
      <c r="R34" s="224"/>
      <c r="S34" s="224"/>
      <c r="T34" s="224"/>
      <c r="V34" s="344"/>
      <c r="W34" s="781"/>
      <c r="X34" s="380">
        <f>X33+31</f>
        <v>41426</v>
      </c>
      <c r="Y34" s="626"/>
      <c r="Z34" s="626"/>
      <c r="AA34" s="626"/>
      <c r="AB34" s="795"/>
      <c r="AC34" s="626"/>
      <c r="AD34" s="626"/>
      <c r="AE34" s="626"/>
      <c r="AF34" s="795"/>
      <c r="AG34" s="430"/>
      <c r="AH34" s="430"/>
      <c r="AI34" s="430"/>
      <c r="AJ34" s="430"/>
      <c r="AK34" s="430"/>
      <c r="AL34" s="430"/>
      <c r="AM34" s="430"/>
      <c r="AN34" s="430"/>
      <c r="AO34" s="430"/>
      <c r="AP34" s="430"/>
      <c r="AQ34" s="430"/>
      <c r="AR34" s="430"/>
      <c r="AS34" s="430"/>
      <c r="AT34" s="430"/>
      <c r="AU34" s="430"/>
      <c r="AV34" s="430"/>
      <c r="AW34" s="345"/>
    </row>
    <row r="35" spans="3:49" x14ac:dyDescent="0.3">
      <c r="C35" s="344"/>
      <c r="D35" s="816" t="s">
        <v>5</v>
      </c>
      <c r="E35" s="816"/>
      <c r="F35" s="816"/>
      <c r="G35" s="224"/>
      <c r="H35" s="224"/>
      <c r="I35" s="224"/>
      <c r="J35" s="224"/>
      <c r="K35" s="224"/>
      <c r="L35" s="224"/>
      <c r="M35" s="224"/>
      <c r="N35" s="224"/>
      <c r="O35" s="224"/>
      <c r="P35" s="224"/>
      <c r="Q35" s="224"/>
      <c r="R35" s="224"/>
      <c r="S35" s="224"/>
      <c r="T35" s="224"/>
      <c r="V35" s="344"/>
      <c r="W35" s="781"/>
      <c r="X35" s="380">
        <f t="shared" ref="X35:X55" si="2">X34+31</f>
        <v>41457</v>
      </c>
      <c r="Y35" s="626"/>
      <c r="Z35" s="626"/>
      <c r="AA35" s="626"/>
      <c r="AB35" s="795"/>
      <c r="AC35" s="801"/>
      <c r="AD35" s="801"/>
      <c r="AE35" s="801"/>
      <c r="AF35" s="795"/>
      <c r="AG35" s="626"/>
      <c r="AH35" s="626"/>
      <c r="AI35" s="626"/>
      <c r="AJ35" s="795"/>
      <c r="AK35" s="430"/>
      <c r="AL35" s="430"/>
      <c r="AM35" s="430"/>
      <c r="AN35" s="430"/>
      <c r="AO35" s="430"/>
      <c r="AP35" s="430"/>
      <c r="AQ35" s="430"/>
      <c r="AR35" s="430"/>
      <c r="AS35" s="430"/>
      <c r="AT35" s="430"/>
      <c r="AU35" s="430"/>
      <c r="AV35" s="430"/>
      <c r="AW35" s="345"/>
    </row>
    <row r="36" spans="3:49" x14ac:dyDescent="0.3">
      <c r="C36" s="344"/>
      <c r="D36" s="816" t="s">
        <v>10</v>
      </c>
      <c r="E36" s="816"/>
      <c r="F36" s="816"/>
      <c r="G36" s="224"/>
      <c r="H36" s="224"/>
      <c r="I36" s="224"/>
      <c r="J36" s="224"/>
      <c r="K36" s="224"/>
      <c r="L36" s="224"/>
      <c r="M36" s="224"/>
      <c r="N36" s="224"/>
      <c r="O36" s="224"/>
      <c r="P36" s="224"/>
      <c r="Q36" s="224"/>
      <c r="R36" s="224"/>
      <c r="S36" s="224"/>
      <c r="T36" s="224"/>
      <c r="V36" s="344"/>
      <c r="W36" s="781"/>
      <c r="X36" s="380">
        <f t="shared" si="2"/>
        <v>41488</v>
      </c>
      <c r="Y36" s="626"/>
      <c r="Z36" s="626"/>
      <c r="AA36" s="626"/>
      <c r="AB36" s="795"/>
      <c r="AC36" s="801"/>
      <c r="AD36" s="801"/>
      <c r="AE36" s="801"/>
      <c r="AF36" s="795"/>
      <c r="AG36" s="801"/>
      <c r="AH36" s="801"/>
      <c r="AI36" s="801"/>
      <c r="AJ36" s="795"/>
      <c r="AK36" s="626"/>
      <c r="AL36" s="626"/>
      <c r="AM36" s="626"/>
      <c r="AN36" s="795"/>
      <c r="AO36" s="430"/>
      <c r="AP36" s="430"/>
      <c r="AQ36" s="430"/>
      <c r="AR36" s="430"/>
      <c r="AS36" s="430"/>
      <c r="AT36" s="430"/>
      <c r="AU36" s="430"/>
      <c r="AV36" s="430"/>
      <c r="AW36" s="345"/>
    </row>
    <row r="37" spans="3:49" x14ac:dyDescent="0.3">
      <c r="C37" s="344"/>
      <c r="D37" s="816" t="s">
        <v>9</v>
      </c>
      <c r="E37" s="816"/>
      <c r="F37" s="816"/>
      <c r="G37" s="224"/>
      <c r="H37" s="224"/>
      <c r="I37" s="224"/>
      <c r="J37" s="224"/>
      <c r="K37" s="224"/>
      <c r="L37" s="224"/>
      <c r="M37" s="224"/>
      <c r="N37" s="224"/>
      <c r="O37" s="224"/>
      <c r="P37" s="224"/>
      <c r="Q37" s="224"/>
      <c r="R37" s="224"/>
      <c r="S37" s="224"/>
      <c r="T37" s="224"/>
      <c r="V37" s="344"/>
      <c r="W37" s="781"/>
      <c r="X37" s="380">
        <f t="shared" si="2"/>
        <v>41519</v>
      </c>
      <c r="Y37" s="626"/>
      <c r="Z37" s="626"/>
      <c r="AA37" s="626"/>
      <c r="AB37" s="795"/>
      <c r="AC37" s="801"/>
      <c r="AD37" s="801"/>
      <c r="AE37" s="801"/>
      <c r="AF37" s="795"/>
      <c r="AG37" s="801"/>
      <c r="AH37" s="801"/>
      <c r="AI37" s="801"/>
      <c r="AJ37" s="795"/>
      <c r="AK37" s="626"/>
      <c r="AL37" s="626"/>
      <c r="AM37" s="626"/>
      <c r="AN37" s="795"/>
      <c r="AO37" s="626"/>
      <c r="AP37" s="626"/>
      <c r="AQ37" s="626"/>
      <c r="AR37" s="795"/>
      <c r="AS37" s="430"/>
      <c r="AT37" s="430"/>
      <c r="AU37" s="430"/>
      <c r="AV37" s="430"/>
      <c r="AW37" s="345"/>
    </row>
    <row r="38" spans="3:49" x14ac:dyDescent="0.3">
      <c r="C38" s="344"/>
      <c r="D38" s="816" t="s">
        <v>8</v>
      </c>
      <c r="E38" s="816"/>
      <c r="F38" s="816"/>
      <c r="G38" s="224"/>
      <c r="H38" s="224"/>
      <c r="I38" s="224"/>
      <c r="J38" s="224"/>
      <c r="K38" s="224"/>
      <c r="L38" s="224"/>
      <c r="M38" s="224"/>
      <c r="N38" s="224"/>
      <c r="O38" s="224"/>
      <c r="P38" s="224"/>
      <c r="Q38" s="224"/>
      <c r="R38" s="224"/>
      <c r="S38" s="224"/>
      <c r="T38" s="224"/>
      <c r="V38" s="344"/>
      <c r="W38" s="781"/>
      <c r="X38" s="380">
        <f t="shared" si="2"/>
        <v>41550</v>
      </c>
      <c r="Y38" s="626"/>
      <c r="Z38" s="626"/>
      <c r="AA38" s="626"/>
      <c r="AB38" s="795"/>
      <c r="AC38" s="801"/>
      <c r="AD38" s="801"/>
      <c r="AE38" s="801"/>
      <c r="AF38" s="795"/>
      <c r="AG38" s="801"/>
      <c r="AH38" s="801"/>
      <c r="AI38" s="801"/>
      <c r="AJ38" s="795"/>
      <c r="AK38" s="626"/>
      <c r="AL38" s="626"/>
      <c r="AM38" s="626"/>
      <c r="AN38" s="795"/>
      <c r="AO38" s="626"/>
      <c r="AP38" s="626"/>
      <c r="AQ38" s="626"/>
      <c r="AR38" s="795"/>
      <c r="AS38" s="626"/>
      <c r="AT38" s="626"/>
      <c r="AU38" s="626"/>
      <c r="AV38" s="795"/>
      <c r="AW38" s="345"/>
    </row>
    <row r="39" spans="3:49" x14ac:dyDescent="0.3">
      <c r="C39" s="344"/>
      <c r="D39" s="816" t="s">
        <v>7</v>
      </c>
      <c r="E39" s="816"/>
      <c r="F39" s="816"/>
      <c r="G39" s="224"/>
      <c r="H39" s="224"/>
      <c r="I39" s="224"/>
      <c r="J39" s="224"/>
      <c r="K39" s="224"/>
      <c r="L39" s="224"/>
      <c r="M39" s="224"/>
      <c r="N39" s="224"/>
      <c r="O39" s="224"/>
      <c r="P39" s="224"/>
      <c r="Q39" s="224"/>
      <c r="R39" s="224"/>
      <c r="S39" s="224"/>
      <c r="T39" s="224"/>
      <c r="V39" s="344"/>
      <c r="W39" s="781"/>
      <c r="X39" s="380">
        <f t="shared" si="2"/>
        <v>41581</v>
      </c>
      <c r="Y39" s="626"/>
      <c r="Z39" s="626"/>
      <c r="AA39" s="626"/>
      <c r="AB39" s="795"/>
      <c r="AC39" s="801"/>
      <c r="AD39" s="801"/>
      <c r="AE39" s="801"/>
      <c r="AF39" s="795"/>
      <c r="AG39" s="801"/>
      <c r="AH39" s="801"/>
      <c r="AI39" s="801"/>
      <c r="AJ39" s="795"/>
      <c r="AK39" s="626"/>
      <c r="AL39" s="626"/>
      <c r="AM39" s="626"/>
      <c r="AN39" s="795"/>
      <c r="AO39" s="626"/>
      <c r="AP39" s="626"/>
      <c r="AQ39" s="626"/>
      <c r="AR39" s="795"/>
      <c r="AS39" s="626"/>
      <c r="AT39" s="626"/>
      <c r="AU39" s="626"/>
      <c r="AV39" s="795"/>
      <c r="AW39" s="345"/>
    </row>
    <row r="40" spans="3:49" x14ac:dyDescent="0.3">
      <c r="C40" s="344"/>
      <c r="D40" s="816" t="s">
        <v>6</v>
      </c>
      <c r="E40" s="816"/>
      <c r="F40" s="816"/>
      <c r="G40" s="224"/>
      <c r="H40" s="224"/>
      <c r="I40" s="224"/>
      <c r="J40" s="224"/>
      <c r="K40" s="224"/>
      <c r="L40" s="224"/>
      <c r="M40" s="224"/>
      <c r="N40" s="224"/>
      <c r="O40" s="224"/>
      <c r="P40" s="224"/>
      <c r="Q40" s="224"/>
      <c r="R40" s="224"/>
      <c r="S40" s="224"/>
      <c r="T40" s="224"/>
      <c r="V40" s="344"/>
      <c r="W40" s="781"/>
      <c r="X40" s="380">
        <f t="shared" si="2"/>
        <v>41612</v>
      </c>
      <c r="Y40" s="626"/>
      <c r="Z40" s="626"/>
      <c r="AA40" s="626"/>
      <c r="AB40" s="795"/>
      <c r="AC40" s="801"/>
      <c r="AD40" s="801"/>
      <c r="AE40" s="801"/>
      <c r="AF40" s="795"/>
      <c r="AG40" s="801"/>
      <c r="AH40" s="801"/>
      <c r="AI40" s="801"/>
      <c r="AJ40" s="795"/>
      <c r="AK40" s="626"/>
      <c r="AL40" s="626"/>
      <c r="AM40" s="626"/>
      <c r="AN40" s="795"/>
      <c r="AO40" s="626"/>
      <c r="AP40" s="626"/>
      <c r="AQ40" s="626"/>
      <c r="AR40" s="795"/>
      <c r="AS40" s="626"/>
      <c r="AT40" s="626"/>
      <c r="AU40" s="626"/>
      <c r="AV40" s="795"/>
      <c r="AW40" s="345"/>
    </row>
    <row r="41" spans="3:49" ht="15.75" customHeight="1" x14ac:dyDescent="0.3">
      <c r="C41" s="344"/>
      <c r="D41" s="814" t="s">
        <v>11</v>
      </c>
      <c r="E41" s="814"/>
      <c r="F41" s="814"/>
      <c r="G41" s="355">
        <f>SUM(G34:G40)</f>
        <v>0</v>
      </c>
      <c r="H41" s="355">
        <f t="shared" ref="H41:L41" si="3">SUM(H34:H40)</f>
        <v>0</v>
      </c>
      <c r="I41" s="355">
        <f t="shared" si="3"/>
        <v>0</v>
      </c>
      <c r="J41" s="355">
        <f t="shared" si="3"/>
        <v>0</v>
      </c>
      <c r="K41" s="355">
        <f t="shared" si="3"/>
        <v>0</v>
      </c>
      <c r="L41" s="355">
        <f t="shared" si="3"/>
        <v>0</v>
      </c>
      <c r="M41" s="355">
        <f t="shared" ref="M41:T41" si="4">SUM(M34:M40)</f>
        <v>0</v>
      </c>
      <c r="N41" s="355">
        <f t="shared" si="4"/>
        <v>0</v>
      </c>
      <c r="O41" s="355">
        <f t="shared" si="4"/>
        <v>0</v>
      </c>
      <c r="P41" s="355">
        <f t="shared" si="4"/>
        <v>0</v>
      </c>
      <c r="Q41" s="355">
        <f t="shared" si="4"/>
        <v>0</v>
      </c>
      <c r="R41" s="355">
        <f t="shared" si="4"/>
        <v>0</v>
      </c>
      <c r="S41" s="355">
        <f t="shared" si="4"/>
        <v>0</v>
      </c>
      <c r="T41" s="381">
        <f t="shared" si="4"/>
        <v>0</v>
      </c>
      <c r="V41" s="344"/>
      <c r="W41" s="781"/>
      <c r="X41" s="380">
        <f t="shared" si="2"/>
        <v>41643</v>
      </c>
      <c r="Y41" s="626"/>
      <c r="Z41" s="626"/>
      <c r="AA41" s="626"/>
      <c r="AB41" s="795"/>
      <c r="AC41" s="801"/>
      <c r="AD41" s="801"/>
      <c r="AE41" s="801"/>
      <c r="AF41" s="795"/>
      <c r="AG41" s="801"/>
      <c r="AH41" s="801"/>
      <c r="AI41" s="801"/>
      <c r="AJ41" s="795"/>
      <c r="AK41" s="626"/>
      <c r="AL41" s="626"/>
      <c r="AM41" s="626"/>
      <c r="AN41" s="795"/>
      <c r="AO41" s="626"/>
      <c r="AP41" s="626"/>
      <c r="AQ41" s="626"/>
      <c r="AR41" s="795"/>
      <c r="AS41" s="626"/>
      <c r="AT41" s="626"/>
      <c r="AU41" s="626"/>
      <c r="AV41" s="795"/>
      <c r="AW41" s="345"/>
    </row>
    <row r="42" spans="3:49" ht="15.75" customHeight="1" x14ac:dyDescent="0.3">
      <c r="C42" s="344"/>
      <c r="D42" s="428"/>
      <c r="E42" s="428"/>
      <c r="F42" s="428"/>
      <c r="G42" s="428"/>
      <c r="H42" s="428"/>
      <c r="I42" s="428"/>
      <c r="J42" s="428"/>
      <c r="K42" s="428"/>
      <c r="L42" s="428"/>
      <c r="M42" s="428"/>
      <c r="N42" s="428"/>
      <c r="O42" s="428"/>
      <c r="P42" s="428"/>
      <c r="Q42" s="428"/>
      <c r="R42" s="428"/>
      <c r="S42" s="428"/>
      <c r="T42" s="345"/>
      <c r="U42" s="428"/>
      <c r="V42" s="344"/>
      <c r="W42" s="781"/>
      <c r="X42" s="380">
        <f t="shared" si="2"/>
        <v>41674</v>
      </c>
      <c r="Y42" s="626"/>
      <c r="Z42" s="626"/>
      <c r="AA42" s="626"/>
      <c r="AB42" s="795"/>
      <c r="AC42" s="801"/>
      <c r="AD42" s="801"/>
      <c r="AE42" s="801"/>
      <c r="AF42" s="795"/>
      <c r="AG42" s="801"/>
      <c r="AH42" s="801"/>
      <c r="AI42" s="801"/>
      <c r="AJ42" s="795"/>
      <c r="AK42" s="626"/>
      <c r="AL42" s="626"/>
      <c r="AM42" s="626"/>
      <c r="AN42" s="795"/>
      <c r="AO42" s="626"/>
      <c r="AP42" s="626"/>
      <c r="AQ42" s="626"/>
      <c r="AR42" s="795"/>
      <c r="AS42" s="626"/>
      <c r="AT42" s="626"/>
      <c r="AU42" s="626"/>
      <c r="AV42" s="795"/>
      <c r="AW42" s="345"/>
    </row>
    <row r="43" spans="3:49" ht="15.75" customHeight="1" thickBot="1" x14ac:dyDescent="0.35">
      <c r="C43" s="359"/>
      <c r="D43" s="362"/>
      <c r="E43" s="362"/>
      <c r="F43" s="362"/>
      <c r="G43" s="362"/>
      <c r="H43" s="362"/>
      <c r="I43" s="362"/>
      <c r="J43" s="362"/>
      <c r="K43" s="362"/>
      <c r="L43" s="362"/>
      <c r="M43" s="362"/>
      <c r="N43" s="362"/>
      <c r="O43" s="362"/>
      <c r="P43" s="362"/>
      <c r="Q43" s="362"/>
      <c r="R43" s="362"/>
      <c r="S43" s="362"/>
      <c r="T43" s="363"/>
      <c r="U43" s="428"/>
      <c r="V43" s="344"/>
      <c r="W43" s="781"/>
      <c r="X43" s="380">
        <f t="shared" si="2"/>
        <v>41705</v>
      </c>
      <c r="Y43" s="626"/>
      <c r="Z43" s="626"/>
      <c r="AA43" s="626"/>
      <c r="AB43" s="795"/>
      <c r="AC43" s="801"/>
      <c r="AD43" s="801"/>
      <c r="AE43" s="801"/>
      <c r="AF43" s="795"/>
      <c r="AG43" s="801"/>
      <c r="AH43" s="801"/>
      <c r="AI43" s="801"/>
      <c r="AJ43" s="795"/>
      <c r="AK43" s="626"/>
      <c r="AL43" s="626"/>
      <c r="AM43" s="626"/>
      <c r="AN43" s="795"/>
      <c r="AO43" s="626"/>
      <c r="AP43" s="626"/>
      <c r="AQ43" s="626"/>
      <c r="AR43" s="795"/>
      <c r="AS43" s="626"/>
      <c r="AT43" s="626"/>
      <c r="AU43" s="626"/>
      <c r="AV43" s="795"/>
      <c r="AW43" s="345"/>
    </row>
    <row r="44" spans="3:49" ht="15.75" customHeight="1" x14ac:dyDescent="0.3">
      <c r="V44" s="344"/>
      <c r="W44" s="781"/>
      <c r="X44" s="380">
        <f t="shared" si="2"/>
        <v>41736</v>
      </c>
      <c r="Y44" s="626"/>
      <c r="Z44" s="626"/>
      <c r="AA44" s="626"/>
      <c r="AB44" s="795"/>
      <c r="AC44" s="801"/>
      <c r="AD44" s="801"/>
      <c r="AE44" s="801"/>
      <c r="AF44" s="795"/>
      <c r="AG44" s="801"/>
      <c r="AH44" s="801"/>
      <c r="AI44" s="801"/>
      <c r="AJ44" s="795"/>
      <c r="AK44" s="626"/>
      <c r="AL44" s="626"/>
      <c r="AM44" s="626"/>
      <c r="AN44" s="795"/>
      <c r="AO44" s="626"/>
      <c r="AP44" s="626"/>
      <c r="AQ44" s="626"/>
      <c r="AR44" s="795"/>
      <c r="AS44" s="626"/>
      <c r="AT44" s="626"/>
      <c r="AU44" s="626"/>
      <c r="AV44" s="795"/>
      <c r="AW44" s="345"/>
    </row>
    <row r="45" spans="3:49" ht="15.75" customHeight="1" x14ac:dyDescent="0.3">
      <c r="D45" s="382" t="s">
        <v>110</v>
      </c>
      <c r="E45" s="383"/>
      <c r="F45" s="383"/>
      <c r="G45" s="383"/>
      <c r="H45" s="383"/>
      <c r="I45" s="383"/>
      <c r="J45" s="383"/>
      <c r="K45" s="383"/>
      <c r="L45" s="383"/>
      <c r="M45" s="383"/>
      <c r="N45" s="383"/>
      <c r="O45" s="383"/>
      <c r="V45" s="344"/>
      <c r="W45" s="781"/>
      <c r="X45" s="380">
        <f t="shared" si="2"/>
        <v>41767</v>
      </c>
      <c r="Y45" s="13"/>
      <c r="Z45" s="13"/>
      <c r="AA45" s="13"/>
      <c r="AB45" s="337">
        <f>(Y45-AA45)*0.05</f>
        <v>0</v>
      </c>
      <c r="AC45" s="801"/>
      <c r="AD45" s="801"/>
      <c r="AE45" s="801"/>
      <c r="AF45" s="795"/>
      <c r="AG45" s="801"/>
      <c r="AH45" s="801"/>
      <c r="AI45" s="801"/>
      <c r="AJ45" s="795"/>
      <c r="AK45" s="626"/>
      <c r="AL45" s="626"/>
      <c r="AM45" s="626"/>
      <c r="AN45" s="795"/>
      <c r="AO45" s="626"/>
      <c r="AP45" s="626"/>
      <c r="AQ45" s="626"/>
      <c r="AR45" s="795"/>
      <c r="AS45" s="626"/>
      <c r="AT45" s="626"/>
      <c r="AU45" s="626"/>
      <c r="AV45" s="795"/>
      <c r="AW45" s="345"/>
    </row>
    <row r="46" spans="3:49" ht="15" customHeight="1" x14ac:dyDescent="0.3">
      <c r="D46" s="833" t="s">
        <v>60</v>
      </c>
      <c r="E46" s="834"/>
      <c r="F46" s="834"/>
      <c r="G46" s="834"/>
      <c r="H46" s="834"/>
      <c r="I46" s="834"/>
      <c r="J46" s="834"/>
      <c r="K46" s="834"/>
      <c r="L46" s="834"/>
      <c r="M46" s="834"/>
      <c r="N46" s="834"/>
      <c r="O46" s="834"/>
      <c r="P46" s="834"/>
      <c r="Q46" s="835"/>
      <c r="V46" s="344"/>
      <c r="W46" s="781"/>
      <c r="X46" s="380">
        <f t="shared" si="2"/>
        <v>41798</v>
      </c>
      <c r="Y46" s="13"/>
      <c r="Z46" s="13"/>
      <c r="AA46" s="13"/>
      <c r="AB46" s="337">
        <f>(Y46-AA46)*0.1</f>
        <v>0</v>
      </c>
      <c r="AC46" s="13"/>
      <c r="AD46" s="13"/>
      <c r="AE46" s="13"/>
      <c r="AF46" s="337">
        <f>(AC46-AE46)*0.05</f>
        <v>0</v>
      </c>
      <c r="AG46" s="801"/>
      <c r="AH46" s="801"/>
      <c r="AI46" s="801"/>
      <c r="AJ46" s="795"/>
      <c r="AK46" s="626"/>
      <c r="AL46" s="626"/>
      <c r="AM46" s="626"/>
      <c r="AN46" s="795"/>
      <c r="AO46" s="626"/>
      <c r="AP46" s="626"/>
      <c r="AQ46" s="626"/>
      <c r="AR46" s="795"/>
      <c r="AS46" s="626"/>
      <c r="AT46" s="626"/>
      <c r="AU46" s="626"/>
      <c r="AV46" s="795"/>
      <c r="AW46" s="345"/>
    </row>
    <row r="47" spans="3:49" ht="15.75" customHeight="1" x14ac:dyDescent="0.3">
      <c r="D47" s="836" t="s">
        <v>56</v>
      </c>
      <c r="E47" s="837"/>
      <c r="F47" s="837"/>
      <c r="G47" s="837"/>
      <c r="H47" s="837"/>
      <c r="I47" s="837"/>
      <c r="J47" s="837"/>
      <c r="K47" s="837"/>
      <c r="L47" s="837"/>
      <c r="M47" s="837"/>
      <c r="N47" s="837"/>
      <c r="O47" s="837"/>
      <c r="P47" s="837"/>
      <c r="Q47" s="838"/>
      <c r="V47" s="344"/>
      <c r="W47" s="781"/>
      <c r="X47" s="380">
        <f t="shared" si="2"/>
        <v>41829</v>
      </c>
      <c r="Y47" s="13"/>
      <c r="Z47" s="13"/>
      <c r="AA47" s="13"/>
      <c r="AB47" s="337">
        <f>(Y47-AA47)*0.15</f>
        <v>0</v>
      </c>
      <c r="AC47" s="13"/>
      <c r="AD47" s="13"/>
      <c r="AE47" s="13"/>
      <c r="AF47" s="337">
        <f>(AC47-AE47)*0.1</f>
        <v>0</v>
      </c>
      <c r="AG47" s="13"/>
      <c r="AH47" s="13"/>
      <c r="AI47" s="13"/>
      <c r="AJ47" s="337">
        <f>(AG47-AI47)*0.05</f>
        <v>0</v>
      </c>
      <c r="AK47" s="626"/>
      <c r="AL47" s="626"/>
      <c r="AM47" s="626"/>
      <c r="AN47" s="795"/>
      <c r="AO47" s="626"/>
      <c r="AP47" s="626"/>
      <c r="AQ47" s="626"/>
      <c r="AR47" s="795"/>
      <c r="AS47" s="626"/>
      <c r="AT47" s="626"/>
      <c r="AU47" s="626"/>
      <c r="AV47" s="795"/>
      <c r="AW47" s="345"/>
    </row>
    <row r="48" spans="3:49" ht="15.75" customHeight="1" x14ac:dyDescent="0.3">
      <c r="D48" s="839" t="s">
        <v>57</v>
      </c>
      <c r="E48" s="840"/>
      <c r="F48" s="840"/>
      <c r="G48" s="840"/>
      <c r="H48" s="840"/>
      <c r="I48" s="840"/>
      <c r="J48" s="840"/>
      <c r="K48" s="840"/>
      <c r="L48" s="840"/>
      <c r="M48" s="840"/>
      <c r="N48" s="840"/>
      <c r="O48" s="840"/>
      <c r="P48" s="840"/>
      <c r="Q48" s="841"/>
      <c r="V48" s="344"/>
      <c r="W48" s="781"/>
      <c r="X48" s="380">
        <f t="shared" si="2"/>
        <v>41860</v>
      </c>
      <c r="Y48" s="13"/>
      <c r="Z48" s="13"/>
      <c r="AA48" s="13"/>
      <c r="AB48" s="337">
        <f>(Y48-AA48)*0.2</f>
        <v>0</v>
      </c>
      <c r="AC48" s="13"/>
      <c r="AD48" s="13"/>
      <c r="AE48" s="13"/>
      <c r="AF48" s="337">
        <f>(AC48-AE48)*0.15</f>
        <v>0</v>
      </c>
      <c r="AG48" s="13"/>
      <c r="AH48" s="13"/>
      <c r="AI48" s="13"/>
      <c r="AJ48" s="337">
        <f>(AG48-AI48)*0.1</f>
        <v>0</v>
      </c>
      <c r="AK48" s="13"/>
      <c r="AL48" s="13"/>
      <c r="AM48" s="13"/>
      <c r="AN48" s="337">
        <f>(AK48-AM48)*0.05</f>
        <v>0</v>
      </c>
      <c r="AO48" s="626"/>
      <c r="AP48" s="626"/>
      <c r="AQ48" s="626"/>
      <c r="AR48" s="795"/>
      <c r="AS48" s="626"/>
      <c r="AT48" s="626"/>
      <c r="AU48" s="626"/>
      <c r="AV48" s="795"/>
      <c r="AW48" s="345"/>
    </row>
    <row r="49" spans="4:49" ht="15.75" customHeight="1" x14ac:dyDescent="0.3">
      <c r="D49" s="432" t="s">
        <v>48</v>
      </c>
      <c r="E49" s="842" t="s">
        <v>201</v>
      </c>
      <c r="F49" s="843"/>
      <c r="G49" s="843"/>
      <c r="H49" s="843"/>
      <c r="I49" s="843"/>
      <c r="J49" s="843"/>
      <c r="K49" s="843"/>
      <c r="L49" s="843"/>
      <c r="M49" s="843"/>
      <c r="N49" s="843"/>
      <c r="O49" s="843"/>
      <c r="P49" s="843"/>
      <c r="Q49" s="844"/>
      <c r="V49" s="344"/>
      <c r="W49" s="781"/>
      <c r="X49" s="380">
        <f t="shared" si="2"/>
        <v>41891</v>
      </c>
      <c r="Y49" s="13"/>
      <c r="Z49" s="13"/>
      <c r="AA49" s="13"/>
      <c r="AB49" s="337">
        <f>(Y49-AA49)*0.25</f>
        <v>0</v>
      </c>
      <c r="AC49" s="13"/>
      <c r="AD49" s="13"/>
      <c r="AE49" s="13"/>
      <c r="AF49" s="337">
        <f>(AC49-AE49)*0.2</f>
        <v>0</v>
      </c>
      <c r="AG49" s="13"/>
      <c r="AH49" s="13"/>
      <c r="AI49" s="13"/>
      <c r="AJ49" s="337">
        <f>(AG49-AI49)*0.15</f>
        <v>0</v>
      </c>
      <c r="AK49" s="13"/>
      <c r="AL49" s="13"/>
      <c r="AM49" s="13"/>
      <c r="AN49" s="337">
        <f>(AK49-AM49)*0.1</f>
        <v>0</v>
      </c>
      <c r="AO49" s="13"/>
      <c r="AP49" s="13"/>
      <c r="AQ49" s="13"/>
      <c r="AR49" s="337">
        <f>(AO49-AQ49)*0.05</f>
        <v>0</v>
      </c>
      <c r="AS49" s="626"/>
      <c r="AT49" s="626"/>
      <c r="AU49" s="626"/>
      <c r="AV49" s="795"/>
      <c r="AW49" s="345"/>
    </row>
    <row r="50" spans="4:49" ht="15.75" customHeight="1" x14ac:dyDescent="0.3">
      <c r="D50" s="384" t="s">
        <v>22</v>
      </c>
      <c r="E50" s="848" t="s">
        <v>77</v>
      </c>
      <c r="F50" s="849"/>
      <c r="G50" s="849"/>
      <c r="H50" s="849"/>
      <c r="I50" s="849"/>
      <c r="J50" s="849"/>
      <c r="K50" s="849"/>
      <c r="L50" s="849"/>
      <c r="M50" s="849"/>
      <c r="N50" s="849"/>
      <c r="O50" s="849"/>
      <c r="P50" s="849"/>
      <c r="Q50" s="850"/>
      <c r="V50" s="344"/>
      <c r="W50" s="781"/>
      <c r="X50" s="380">
        <f t="shared" si="2"/>
        <v>41922</v>
      </c>
      <c r="Y50" s="13"/>
      <c r="Z50" s="13"/>
      <c r="AA50" s="13"/>
      <c r="AB50" s="337">
        <f>(Y50-AA50)*0.3</f>
        <v>0</v>
      </c>
      <c r="AC50" s="13"/>
      <c r="AD50" s="13"/>
      <c r="AE50" s="13"/>
      <c r="AF50" s="337">
        <f>(AC50-AE50)*0.25</f>
        <v>0</v>
      </c>
      <c r="AG50" s="13"/>
      <c r="AH50" s="13"/>
      <c r="AI50" s="13"/>
      <c r="AJ50" s="337">
        <f>(AG50-AI50)*0.2</f>
        <v>0</v>
      </c>
      <c r="AK50" s="13"/>
      <c r="AL50" s="13"/>
      <c r="AM50" s="13"/>
      <c r="AN50" s="337">
        <f>(AK50-AM50)*0.15</f>
        <v>0</v>
      </c>
      <c r="AO50" s="13"/>
      <c r="AP50" s="13"/>
      <c r="AQ50" s="13"/>
      <c r="AR50" s="337">
        <f>(AO50-AQ50)*0.1</f>
        <v>0</v>
      </c>
      <c r="AS50" s="13"/>
      <c r="AT50" s="13"/>
      <c r="AU50" s="13"/>
      <c r="AV50" s="337">
        <f>(AS50-AU50)*0.05</f>
        <v>0</v>
      </c>
      <c r="AW50" s="345"/>
    </row>
    <row r="51" spans="4:49" ht="15.75" customHeight="1" x14ac:dyDescent="0.3">
      <c r="D51" s="830" t="s">
        <v>54</v>
      </c>
      <c r="E51" s="851" t="s">
        <v>78</v>
      </c>
      <c r="F51" s="852"/>
      <c r="G51" s="852"/>
      <c r="H51" s="852"/>
      <c r="I51" s="852"/>
      <c r="J51" s="852"/>
      <c r="K51" s="852"/>
      <c r="L51" s="852"/>
      <c r="M51" s="852"/>
      <c r="N51" s="852"/>
      <c r="O51" s="852"/>
      <c r="P51" s="852"/>
      <c r="Q51" s="853"/>
      <c r="V51" s="344"/>
      <c r="W51" s="781"/>
      <c r="X51" s="380">
        <f t="shared" si="2"/>
        <v>41953</v>
      </c>
      <c r="Y51" s="13"/>
      <c r="Z51" s="13"/>
      <c r="AA51" s="13"/>
      <c r="AB51" s="337">
        <f>(Y51-AA51)*0.35</f>
        <v>0</v>
      </c>
      <c r="AC51" s="13"/>
      <c r="AD51" s="13"/>
      <c r="AE51" s="13"/>
      <c r="AF51" s="337">
        <f>(AC51-AE51)*0.3</f>
        <v>0</v>
      </c>
      <c r="AG51" s="13"/>
      <c r="AH51" s="13"/>
      <c r="AI51" s="13"/>
      <c r="AJ51" s="337">
        <f>(AG51-AI51)*0.25</f>
        <v>0</v>
      </c>
      <c r="AK51" s="13"/>
      <c r="AL51" s="13"/>
      <c r="AM51" s="13"/>
      <c r="AN51" s="337">
        <f>(AK51-AM51)*0.2</f>
        <v>0</v>
      </c>
      <c r="AO51" s="13"/>
      <c r="AP51" s="13"/>
      <c r="AQ51" s="13"/>
      <c r="AR51" s="337">
        <f>(AO51-AQ51)*0.15</f>
        <v>0</v>
      </c>
      <c r="AS51" s="13"/>
      <c r="AT51" s="13"/>
      <c r="AU51" s="13"/>
      <c r="AV51" s="337">
        <f>(AS51-AU51)*0.1</f>
        <v>0</v>
      </c>
      <c r="AW51" s="345"/>
    </row>
    <row r="52" spans="4:49" ht="15.75" customHeight="1" x14ac:dyDescent="0.3">
      <c r="D52" s="831"/>
      <c r="E52" s="854" t="s">
        <v>15</v>
      </c>
      <c r="F52" s="855"/>
      <c r="G52" s="855"/>
      <c r="H52" s="855"/>
      <c r="I52" s="855"/>
      <c r="J52" s="855"/>
      <c r="K52" s="855"/>
      <c r="L52" s="855"/>
      <c r="M52" s="855"/>
      <c r="N52" s="855"/>
      <c r="O52" s="855"/>
      <c r="P52" s="855"/>
      <c r="Q52" s="856"/>
      <c r="V52" s="344"/>
      <c r="W52" s="781"/>
      <c r="X52" s="380">
        <f t="shared" si="2"/>
        <v>41984</v>
      </c>
      <c r="Y52" s="13"/>
      <c r="Z52" s="13"/>
      <c r="AA52" s="13"/>
      <c r="AB52" s="337">
        <f>(Y52-AA52)*0.4</f>
        <v>0</v>
      </c>
      <c r="AC52" s="13"/>
      <c r="AD52" s="13"/>
      <c r="AE52" s="13"/>
      <c r="AF52" s="337">
        <f>(AC52-AE52)*0.35</f>
        <v>0</v>
      </c>
      <c r="AG52" s="13"/>
      <c r="AH52" s="13"/>
      <c r="AI52" s="13"/>
      <c r="AJ52" s="337">
        <f>(AG52-AI52)*0.3</f>
        <v>0</v>
      </c>
      <c r="AK52" s="13"/>
      <c r="AL52" s="13"/>
      <c r="AM52" s="13"/>
      <c r="AN52" s="337">
        <f>(AK52-AM52)*0.25</f>
        <v>0</v>
      </c>
      <c r="AO52" s="13"/>
      <c r="AP52" s="13"/>
      <c r="AQ52" s="13"/>
      <c r="AR52" s="337">
        <f>(AO52-AQ52)*0.2</f>
        <v>0</v>
      </c>
      <c r="AS52" s="13"/>
      <c r="AT52" s="13"/>
      <c r="AU52" s="13"/>
      <c r="AV52" s="337">
        <f>(AS52-AU52)*0.15</f>
        <v>0</v>
      </c>
      <c r="AW52" s="345"/>
    </row>
    <row r="53" spans="4:49" ht="15.75" customHeight="1" x14ac:dyDescent="0.3">
      <c r="D53" s="831"/>
      <c r="E53" s="854" t="s">
        <v>16</v>
      </c>
      <c r="F53" s="855"/>
      <c r="G53" s="855"/>
      <c r="H53" s="855"/>
      <c r="I53" s="855"/>
      <c r="J53" s="855"/>
      <c r="K53" s="855"/>
      <c r="L53" s="855"/>
      <c r="M53" s="855"/>
      <c r="N53" s="855"/>
      <c r="O53" s="855"/>
      <c r="P53" s="855"/>
      <c r="Q53" s="856"/>
      <c r="V53" s="344"/>
      <c r="W53" s="781"/>
      <c r="X53" s="380">
        <f t="shared" si="2"/>
        <v>42015</v>
      </c>
      <c r="Y53" s="283"/>
      <c r="Z53" s="283"/>
      <c r="AA53" s="283"/>
      <c r="AB53" s="338">
        <f t="shared" ref="AB53:AB55" si="5">(Y53-AA53)*0.4</f>
        <v>0</v>
      </c>
      <c r="AC53" s="13"/>
      <c r="AD53" s="13"/>
      <c r="AE53" s="13"/>
      <c r="AF53" s="337">
        <f>(AC53-AE53)*0.4</f>
        <v>0</v>
      </c>
      <c r="AG53" s="13"/>
      <c r="AH53" s="13"/>
      <c r="AI53" s="13"/>
      <c r="AJ53" s="337">
        <f>(AG53-AI53)*0.35</f>
        <v>0</v>
      </c>
      <c r="AK53" s="13"/>
      <c r="AL53" s="13"/>
      <c r="AM53" s="13"/>
      <c r="AN53" s="337">
        <f>(AK53-AM53)*0.3</f>
        <v>0</v>
      </c>
      <c r="AO53" s="13"/>
      <c r="AP53" s="13"/>
      <c r="AQ53" s="13"/>
      <c r="AR53" s="337">
        <f>(AO53-AQ53)*0.25</f>
        <v>0</v>
      </c>
      <c r="AS53" s="13"/>
      <c r="AT53" s="13"/>
      <c r="AU53" s="13"/>
      <c r="AV53" s="337">
        <f>(AS53-AU53)*0.2</f>
        <v>0</v>
      </c>
      <c r="AW53" s="345"/>
    </row>
    <row r="54" spans="4:49" ht="15.75" customHeight="1" x14ac:dyDescent="0.3">
      <c r="D54" s="831"/>
      <c r="E54" s="854" t="s">
        <v>53</v>
      </c>
      <c r="F54" s="855"/>
      <c r="G54" s="855"/>
      <c r="H54" s="855"/>
      <c r="I54" s="855"/>
      <c r="J54" s="855"/>
      <c r="K54" s="855"/>
      <c r="L54" s="855"/>
      <c r="M54" s="855"/>
      <c r="N54" s="855"/>
      <c r="O54" s="855"/>
      <c r="P54" s="855"/>
      <c r="Q54" s="856"/>
      <c r="V54" s="344"/>
      <c r="W54" s="781"/>
      <c r="X54" s="380">
        <f t="shared" si="2"/>
        <v>42046</v>
      </c>
      <c r="Y54" s="283"/>
      <c r="Z54" s="283"/>
      <c r="AA54" s="283"/>
      <c r="AB54" s="338">
        <f t="shared" si="5"/>
        <v>0</v>
      </c>
      <c r="AC54" s="283"/>
      <c r="AD54" s="283"/>
      <c r="AE54" s="283"/>
      <c r="AF54" s="338">
        <f t="shared" ref="AF54:AF55" si="6">(AC54-AE54)*0.4</f>
        <v>0</v>
      </c>
      <c r="AG54" s="13"/>
      <c r="AH54" s="13"/>
      <c r="AI54" s="13"/>
      <c r="AJ54" s="337">
        <f>(AG54-AI54)*0.4</f>
        <v>0</v>
      </c>
      <c r="AK54" s="13"/>
      <c r="AL54" s="13"/>
      <c r="AM54" s="13"/>
      <c r="AN54" s="337">
        <f>(AK54-AM54)*0.35</f>
        <v>0</v>
      </c>
      <c r="AO54" s="13"/>
      <c r="AP54" s="13"/>
      <c r="AQ54" s="13"/>
      <c r="AR54" s="337">
        <f>(AO54-AQ54)*0.3</f>
        <v>0</v>
      </c>
      <c r="AS54" s="13"/>
      <c r="AT54" s="13"/>
      <c r="AU54" s="13"/>
      <c r="AV54" s="337">
        <f>(AS54-AU54)*0.25</f>
        <v>0</v>
      </c>
      <c r="AW54" s="345"/>
    </row>
    <row r="55" spans="4:49" ht="21" customHeight="1" x14ac:dyDescent="0.3">
      <c r="D55" s="831"/>
      <c r="E55" s="700" t="s">
        <v>203</v>
      </c>
      <c r="F55" s="701"/>
      <c r="G55" s="701"/>
      <c r="H55" s="701"/>
      <c r="I55" s="701"/>
      <c r="J55" s="701"/>
      <c r="K55" s="701"/>
      <c r="L55" s="701"/>
      <c r="M55" s="701"/>
      <c r="N55" s="701"/>
      <c r="O55" s="701"/>
      <c r="P55" s="701"/>
      <c r="Q55" s="702"/>
      <c r="V55" s="344"/>
      <c r="W55" s="781"/>
      <c r="X55" s="380">
        <f t="shared" si="2"/>
        <v>42077</v>
      </c>
      <c r="Y55" s="283"/>
      <c r="Z55" s="283"/>
      <c r="AA55" s="283"/>
      <c r="AB55" s="338">
        <f t="shared" si="5"/>
        <v>0</v>
      </c>
      <c r="AC55" s="283"/>
      <c r="AD55" s="283"/>
      <c r="AE55" s="283"/>
      <c r="AF55" s="338">
        <f t="shared" si="6"/>
        <v>0</v>
      </c>
      <c r="AG55" s="283"/>
      <c r="AH55" s="283"/>
      <c r="AI55" s="283"/>
      <c r="AJ55" s="338">
        <f t="shared" ref="AJ55" si="7">(AG55-AI55)*0.4</f>
        <v>0</v>
      </c>
      <c r="AK55" s="13"/>
      <c r="AL55" s="13"/>
      <c r="AM55" s="13"/>
      <c r="AN55" s="337">
        <f>(AK55-AM55)*0.4</f>
        <v>0</v>
      </c>
      <c r="AO55" s="13"/>
      <c r="AP55" s="13"/>
      <c r="AQ55" s="13"/>
      <c r="AR55" s="337">
        <f>(AO55-AQ55)*0.35</f>
        <v>0</v>
      </c>
      <c r="AS55" s="13"/>
      <c r="AT55" s="13"/>
      <c r="AU55" s="13"/>
      <c r="AV55" s="337">
        <f>(AS55-AU55)*0.3</f>
        <v>0</v>
      </c>
      <c r="AW55" s="345"/>
    </row>
    <row r="56" spans="4:49" ht="33" customHeight="1" x14ac:dyDescent="0.3">
      <c r="D56" s="831"/>
      <c r="E56" s="700" t="s">
        <v>204</v>
      </c>
      <c r="F56" s="663"/>
      <c r="G56" s="663"/>
      <c r="H56" s="663"/>
      <c r="I56" s="663"/>
      <c r="J56" s="663"/>
      <c r="K56" s="663"/>
      <c r="L56" s="663"/>
      <c r="M56" s="663"/>
      <c r="N56" s="663"/>
      <c r="O56" s="663"/>
      <c r="P56" s="663"/>
      <c r="Q56" s="664"/>
      <c r="V56" s="344"/>
      <c r="W56" s="781"/>
      <c r="X56" s="380">
        <f t="shared" ref="X56:X110" si="8">X55+31</f>
        <v>42108</v>
      </c>
      <c r="Y56" s="283"/>
      <c r="Z56" s="283"/>
      <c r="AA56" s="283"/>
      <c r="AB56" s="338">
        <f t="shared" ref="AB56:AB62" si="9">(Y56-AA56)*0.4</f>
        <v>0</v>
      </c>
      <c r="AC56" s="283"/>
      <c r="AD56" s="283"/>
      <c r="AE56" s="283"/>
      <c r="AF56" s="338">
        <f t="shared" ref="AF56:AF62" si="10">(AC56-AE56)*0.4</f>
        <v>0</v>
      </c>
      <c r="AG56" s="283"/>
      <c r="AH56" s="283"/>
      <c r="AI56" s="283"/>
      <c r="AJ56" s="338">
        <f t="shared" ref="AJ56:AJ62" si="11">(AG56-AI56)*0.4</f>
        <v>0</v>
      </c>
      <c r="AK56" s="283"/>
      <c r="AL56" s="283"/>
      <c r="AM56" s="283"/>
      <c r="AN56" s="338">
        <f t="shared" ref="AN56:AN62" si="12">(AK56-AM56)*0.4</f>
        <v>0</v>
      </c>
      <c r="AO56" s="13"/>
      <c r="AP56" s="13"/>
      <c r="AQ56" s="13"/>
      <c r="AR56" s="337">
        <f>(AO56-AQ56)*0.4</f>
        <v>0</v>
      </c>
      <c r="AS56" s="13"/>
      <c r="AT56" s="13"/>
      <c r="AU56" s="13"/>
      <c r="AV56" s="337">
        <f>(AS56-AU56)*0.35</f>
        <v>0</v>
      </c>
      <c r="AW56" s="345"/>
    </row>
    <row r="57" spans="4:49" x14ac:dyDescent="0.3">
      <c r="D57" s="832"/>
      <c r="E57" s="892" t="s">
        <v>61</v>
      </c>
      <c r="F57" s="893"/>
      <c r="G57" s="893"/>
      <c r="H57" s="893"/>
      <c r="I57" s="893"/>
      <c r="J57" s="893"/>
      <c r="K57" s="893"/>
      <c r="L57" s="893"/>
      <c r="M57" s="893"/>
      <c r="N57" s="893"/>
      <c r="O57" s="893"/>
      <c r="P57" s="893"/>
      <c r="Q57" s="894"/>
      <c r="V57" s="344"/>
      <c r="W57" s="781"/>
      <c r="X57" s="380">
        <f t="shared" si="8"/>
        <v>42139</v>
      </c>
      <c r="Y57" s="283"/>
      <c r="Z57" s="283"/>
      <c r="AA57" s="283"/>
      <c r="AB57" s="338">
        <f t="shared" si="9"/>
        <v>0</v>
      </c>
      <c r="AC57" s="283"/>
      <c r="AD57" s="283"/>
      <c r="AE57" s="283"/>
      <c r="AF57" s="338">
        <f t="shared" si="10"/>
        <v>0</v>
      </c>
      <c r="AG57" s="283"/>
      <c r="AH57" s="283"/>
      <c r="AI57" s="283"/>
      <c r="AJ57" s="338">
        <f t="shared" si="11"/>
        <v>0</v>
      </c>
      <c r="AK57" s="283"/>
      <c r="AL57" s="283"/>
      <c r="AM57" s="283"/>
      <c r="AN57" s="338">
        <f t="shared" si="12"/>
        <v>0</v>
      </c>
      <c r="AO57" s="283"/>
      <c r="AP57" s="283"/>
      <c r="AQ57" s="283"/>
      <c r="AR57" s="338">
        <f t="shared" ref="AR57:AR62" si="13">(AO57-AQ57)*0.4</f>
        <v>0</v>
      </c>
      <c r="AS57" s="13"/>
      <c r="AT57" s="13"/>
      <c r="AU57" s="13"/>
      <c r="AV57" s="337">
        <f>(AS57-AU57)*0.4</f>
        <v>0</v>
      </c>
      <c r="AW57" s="345"/>
    </row>
    <row r="58" spans="4:49" x14ac:dyDescent="0.3">
      <c r="D58" s="706" t="s">
        <v>20</v>
      </c>
      <c r="E58" s="743" t="s">
        <v>275</v>
      </c>
      <c r="F58" s="744"/>
      <c r="G58" s="744"/>
      <c r="H58" s="744"/>
      <c r="I58" s="744"/>
      <c r="J58" s="744"/>
      <c r="K58" s="744"/>
      <c r="L58" s="744"/>
      <c r="M58" s="744"/>
      <c r="N58" s="744"/>
      <c r="O58" s="744"/>
      <c r="P58" s="744"/>
      <c r="Q58" s="745"/>
      <c r="V58" s="344"/>
      <c r="W58" s="781"/>
      <c r="X58" s="380">
        <f t="shared" si="8"/>
        <v>42170</v>
      </c>
      <c r="Y58" s="283"/>
      <c r="Z58" s="283"/>
      <c r="AA58" s="283"/>
      <c r="AB58" s="338">
        <f t="shared" si="9"/>
        <v>0</v>
      </c>
      <c r="AC58" s="283"/>
      <c r="AD58" s="283"/>
      <c r="AE58" s="283"/>
      <c r="AF58" s="338">
        <f t="shared" si="10"/>
        <v>0</v>
      </c>
      <c r="AG58" s="283"/>
      <c r="AH58" s="283"/>
      <c r="AI58" s="283"/>
      <c r="AJ58" s="338">
        <f t="shared" si="11"/>
        <v>0</v>
      </c>
      <c r="AK58" s="283"/>
      <c r="AL58" s="283"/>
      <c r="AM58" s="283"/>
      <c r="AN58" s="338">
        <f t="shared" si="12"/>
        <v>0</v>
      </c>
      <c r="AO58" s="283"/>
      <c r="AP58" s="283"/>
      <c r="AQ58" s="283"/>
      <c r="AR58" s="338">
        <f t="shared" si="13"/>
        <v>0</v>
      </c>
      <c r="AS58" s="283"/>
      <c r="AT58" s="283"/>
      <c r="AU58" s="283"/>
      <c r="AV58" s="338">
        <f t="shared" ref="AV58:AV62" si="14">(AS58-AU58)*0.4</f>
        <v>0</v>
      </c>
      <c r="AW58" s="345"/>
    </row>
    <row r="59" spans="4:49" ht="24" customHeight="1" x14ac:dyDescent="0.3">
      <c r="D59" s="707"/>
      <c r="E59" s="471"/>
      <c r="F59" s="465"/>
      <c r="G59" s="465"/>
      <c r="H59" s="465"/>
      <c r="I59" s="465"/>
      <c r="J59" s="465"/>
      <c r="K59" s="465"/>
      <c r="L59" s="465"/>
      <c r="M59" s="465"/>
      <c r="N59" s="465"/>
      <c r="O59" s="465"/>
      <c r="P59" s="465"/>
      <c r="Q59" s="472"/>
      <c r="V59" s="344"/>
      <c r="W59" s="781"/>
      <c r="X59" s="380">
        <f t="shared" si="8"/>
        <v>42201</v>
      </c>
      <c r="Y59" s="283"/>
      <c r="Z59" s="283"/>
      <c r="AA59" s="283"/>
      <c r="AB59" s="338">
        <f t="shared" si="9"/>
        <v>0</v>
      </c>
      <c r="AC59" s="283"/>
      <c r="AD59" s="283"/>
      <c r="AE59" s="283"/>
      <c r="AF59" s="338">
        <f t="shared" si="10"/>
        <v>0</v>
      </c>
      <c r="AG59" s="283"/>
      <c r="AH59" s="283"/>
      <c r="AI59" s="283"/>
      <c r="AJ59" s="338">
        <f t="shared" si="11"/>
        <v>0</v>
      </c>
      <c r="AK59" s="283"/>
      <c r="AL59" s="283"/>
      <c r="AM59" s="283"/>
      <c r="AN59" s="338">
        <f t="shared" si="12"/>
        <v>0</v>
      </c>
      <c r="AO59" s="283"/>
      <c r="AP59" s="283"/>
      <c r="AQ59" s="283"/>
      <c r="AR59" s="338">
        <f t="shared" si="13"/>
        <v>0</v>
      </c>
      <c r="AS59" s="283"/>
      <c r="AT59" s="283"/>
      <c r="AU59" s="283"/>
      <c r="AV59" s="338">
        <f t="shared" si="14"/>
        <v>0</v>
      </c>
      <c r="AW59" s="345"/>
    </row>
    <row r="60" spans="4:49" x14ac:dyDescent="0.3">
      <c r="D60" s="707"/>
      <c r="E60" s="471"/>
      <c r="F60" s="465"/>
      <c r="G60" s="465"/>
      <c r="H60" s="465"/>
      <c r="I60" s="465"/>
      <c r="J60" s="465"/>
      <c r="K60" s="465"/>
      <c r="L60" s="465"/>
      <c r="M60" s="465"/>
      <c r="N60" s="465"/>
      <c r="O60" s="465"/>
      <c r="P60" s="465"/>
      <c r="Q60" s="472"/>
      <c r="V60" s="344"/>
      <c r="W60" s="781"/>
      <c r="X60" s="380">
        <f t="shared" si="8"/>
        <v>42232</v>
      </c>
      <c r="Y60" s="283"/>
      <c r="Z60" s="283"/>
      <c r="AA60" s="283"/>
      <c r="AB60" s="338">
        <f t="shared" si="9"/>
        <v>0</v>
      </c>
      <c r="AC60" s="283"/>
      <c r="AD60" s="283"/>
      <c r="AE60" s="283"/>
      <c r="AF60" s="338">
        <f t="shared" si="10"/>
        <v>0</v>
      </c>
      <c r="AG60" s="283"/>
      <c r="AH60" s="283"/>
      <c r="AI60" s="283"/>
      <c r="AJ60" s="338">
        <f t="shared" si="11"/>
        <v>0</v>
      </c>
      <c r="AK60" s="283"/>
      <c r="AL60" s="283"/>
      <c r="AM60" s="283"/>
      <c r="AN60" s="338">
        <f t="shared" si="12"/>
        <v>0</v>
      </c>
      <c r="AO60" s="283"/>
      <c r="AP60" s="283"/>
      <c r="AQ60" s="283"/>
      <c r="AR60" s="338">
        <f t="shared" si="13"/>
        <v>0</v>
      </c>
      <c r="AS60" s="283"/>
      <c r="AT60" s="283"/>
      <c r="AU60" s="283"/>
      <c r="AV60" s="338">
        <f t="shared" si="14"/>
        <v>0</v>
      </c>
      <c r="AW60" s="345"/>
    </row>
    <row r="61" spans="4:49" ht="15" customHeight="1" x14ac:dyDescent="0.3">
      <c r="D61" s="708"/>
      <c r="E61" s="746"/>
      <c r="F61" s="468"/>
      <c r="G61" s="468"/>
      <c r="H61" s="468"/>
      <c r="I61" s="468"/>
      <c r="J61" s="468"/>
      <c r="K61" s="468"/>
      <c r="L61" s="468"/>
      <c r="M61" s="468"/>
      <c r="N61" s="468"/>
      <c r="O61" s="468"/>
      <c r="P61" s="468"/>
      <c r="Q61" s="747"/>
      <c r="V61" s="344"/>
      <c r="W61" s="781"/>
      <c r="X61" s="380">
        <f t="shared" si="8"/>
        <v>42263</v>
      </c>
      <c r="Y61" s="283"/>
      <c r="Z61" s="283"/>
      <c r="AA61" s="283"/>
      <c r="AB61" s="338">
        <f t="shared" si="9"/>
        <v>0</v>
      </c>
      <c r="AC61" s="283"/>
      <c r="AD61" s="283"/>
      <c r="AE61" s="283"/>
      <c r="AF61" s="338">
        <f t="shared" si="10"/>
        <v>0</v>
      </c>
      <c r="AG61" s="283"/>
      <c r="AH61" s="283"/>
      <c r="AI61" s="283"/>
      <c r="AJ61" s="338">
        <f t="shared" si="11"/>
        <v>0</v>
      </c>
      <c r="AK61" s="283"/>
      <c r="AL61" s="283"/>
      <c r="AM61" s="283"/>
      <c r="AN61" s="338">
        <f t="shared" si="12"/>
        <v>0</v>
      </c>
      <c r="AO61" s="283"/>
      <c r="AP61" s="283"/>
      <c r="AQ61" s="283"/>
      <c r="AR61" s="338">
        <f t="shared" si="13"/>
        <v>0</v>
      </c>
      <c r="AS61" s="283"/>
      <c r="AT61" s="283"/>
      <c r="AU61" s="283"/>
      <c r="AV61" s="338">
        <f t="shared" si="14"/>
        <v>0</v>
      </c>
      <c r="AW61" s="345"/>
    </row>
    <row r="62" spans="4:49" ht="45" customHeight="1" x14ac:dyDescent="0.3">
      <c r="D62" s="706" t="s">
        <v>21</v>
      </c>
      <c r="E62" s="743" t="s">
        <v>276</v>
      </c>
      <c r="F62" s="744"/>
      <c r="G62" s="744"/>
      <c r="H62" s="744"/>
      <c r="I62" s="744"/>
      <c r="J62" s="744"/>
      <c r="K62" s="744"/>
      <c r="L62" s="744"/>
      <c r="M62" s="744"/>
      <c r="N62" s="744"/>
      <c r="O62" s="744"/>
      <c r="P62" s="744"/>
      <c r="Q62" s="745"/>
      <c r="V62" s="344"/>
      <c r="W62" s="781"/>
      <c r="X62" s="380">
        <f t="shared" si="8"/>
        <v>42294</v>
      </c>
      <c r="Y62" s="283"/>
      <c r="Z62" s="283"/>
      <c r="AA62" s="283"/>
      <c r="AB62" s="338">
        <f t="shared" si="9"/>
        <v>0</v>
      </c>
      <c r="AC62" s="283"/>
      <c r="AD62" s="283"/>
      <c r="AE62" s="283"/>
      <c r="AF62" s="338">
        <f t="shared" si="10"/>
        <v>0</v>
      </c>
      <c r="AG62" s="283"/>
      <c r="AH62" s="283"/>
      <c r="AI62" s="283"/>
      <c r="AJ62" s="338">
        <f t="shared" si="11"/>
        <v>0</v>
      </c>
      <c r="AK62" s="283"/>
      <c r="AL62" s="283"/>
      <c r="AM62" s="283"/>
      <c r="AN62" s="338">
        <f t="shared" si="12"/>
        <v>0</v>
      </c>
      <c r="AO62" s="283"/>
      <c r="AP62" s="283"/>
      <c r="AQ62" s="283"/>
      <c r="AR62" s="338">
        <f t="shared" si="13"/>
        <v>0</v>
      </c>
      <c r="AS62" s="283"/>
      <c r="AT62" s="283"/>
      <c r="AU62" s="283"/>
      <c r="AV62" s="338">
        <f t="shared" si="14"/>
        <v>0</v>
      </c>
      <c r="AW62" s="345"/>
    </row>
    <row r="63" spans="4:49" x14ac:dyDescent="0.3">
      <c r="D63" s="708"/>
      <c r="E63" s="746"/>
      <c r="F63" s="468"/>
      <c r="G63" s="468"/>
      <c r="H63" s="468"/>
      <c r="I63" s="468"/>
      <c r="J63" s="468"/>
      <c r="K63" s="468"/>
      <c r="L63" s="468"/>
      <c r="M63" s="468"/>
      <c r="N63" s="468"/>
      <c r="O63" s="468"/>
      <c r="P63" s="468"/>
      <c r="Q63" s="747"/>
      <c r="V63" s="344"/>
      <c r="W63" s="781"/>
      <c r="X63" s="380">
        <f t="shared" si="8"/>
        <v>42325</v>
      </c>
      <c r="Y63" s="283"/>
      <c r="Z63" s="283"/>
      <c r="AA63" s="283"/>
      <c r="AB63" s="338">
        <f t="shared" ref="AB63:AB110" si="15">(Y63-AA63)*0.4</f>
        <v>0</v>
      </c>
      <c r="AC63" s="283"/>
      <c r="AD63" s="283"/>
      <c r="AE63" s="283"/>
      <c r="AF63" s="338">
        <f t="shared" ref="AF63:AF110" si="16">(AC63-AE63)*0.4</f>
        <v>0</v>
      </c>
      <c r="AG63" s="283"/>
      <c r="AH63" s="283"/>
      <c r="AI63" s="283"/>
      <c r="AJ63" s="338">
        <f t="shared" ref="AJ63:AJ110" si="17">(AG63-AI63)*0.4</f>
        <v>0</v>
      </c>
      <c r="AK63" s="283"/>
      <c r="AL63" s="283"/>
      <c r="AM63" s="283"/>
      <c r="AN63" s="338">
        <f t="shared" ref="AN63:AN110" si="18">(AK63-AM63)*0.4</f>
        <v>0</v>
      </c>
      <c r="AO63" s="283"/>
      <c r="AP63" s="283"/>
      <c r="AQ63" s="283"/>
      <c r="AR63" s="338">
        <f t="shared" ref="AR63:AR110" si="19">(AO63-AQ63)*0.4</f>
        <v>0</v>
      </c>
      <c r="AS63" s="283"/>
      <c r="AT63" s="283"/>
      <c r="AU63" s="283"/>
      <c r="AV63" s="338">
        <f t="shared" ref="AV63:AV110" si="20">(AS63-AU63)*0.4</f>
        <v>0</v>
      </c>
      <c r="AW63" s="345"/>
    </row>
    <row r="64" spans="4:49" ht="15" x14ac:dyDescent="0.3">
      <c r="D64" s="385" t="s">
        <v>102</v>
      </c>
      <c r="E64" s="895" t="s">
        <v>164</v>
      </c>
      <c r="F64" s="896"/>
      <c r="G64" s="896"/>
      <c r="H64" s="896"/>
      <c r="I64" s="896"/>
      <c r="J64" s="896"/>
      <c r="K64" s="896"/>
      <c r="L64" s="896"/>
      <c r="M64" s="896"/>
      <c r="N64" s="896"/>
      <c r="O64" s="896"/>
      <c r="P64" s="896"/>
      <c r="Q64" s="897"/>
      <c r="V64" s="344"/>
      <c r="W64" s="781"/>
      <c r="X64" s="380">
        <f t="shared" si="8"/>
        <v>42356</v>
      </c>
      <c r="Y64" s="283"/>
      <c r="Z64" s="283"/>
      <c r="AA64" s="283"/>
      <c r="AB64" s="338">
        <f t="shared" si="15"/>
        <v>0</v>
      </c>
      <c r="AC64" s="283"/>
      <c r="AD64" s="283"/>
      <c r="AE64" s="283"/>
      <c r="AF64" s="338">
        <f t="shared" si="16"/>
        <v>0</v>
      </c>
      <c r="AG64" s="283"/>
      <c r="AH64" s="283"/>
      <c r="AI64" s="283"/>
      <c r="AJ64" s="338">
        <f t="shared" si="17"/>
        <v>0</v>
      </c>
      <c r="AK64" s="283"/>
      <c r="AL64" s="283"/>
      <c r="AM64" s="283"/>
      <c r="AN64" s="338">
        <f t="shared" si="18"/>
        <v>0</v>
      </c>
      <c r="AO64" s="283"/>
      <c r="AP64" s="283"/>
      <c r="AQ64" s="283"/>
      <c r="AR64" s="338">
        <f t="shared" si="19"/>
        <v>0</v>
      </c>
      <c r="AS64" s="283"/>
      <c r="AT64" s="283"/>
      <c r="AU64" s="283"/>
      <c r="AV64" s="338">
        <f t="shared" si="20"/>
        <v>0</v>
      </c>
      <c r="AW64" s="345"/>
    </row>
    <row r="65" spans="4:49" x14ac:dyDescent="0.3">
      <c r="D65" s="706" t="s">
        <v>94</v>
      </c>
      <c r="E65" s="751" t="s">
        <v>91</v>
      </c>
      <c r="F65" s="752"/>
      <c r="G65" s="752"/>
      <c r="H65" s="752"/>
      <c r="I65" s="752"/>
      <c r="J65" s="752"/>
      <c r="K65" s="752"/>
      <c r="L65" s="752"/>
      <c r="M65" s="752"/>
      <c r="N65" s="752"/>
      <c r="O65" s="752"/>
      <c r="P65" s="752"/>
      <c r="Q65" s="753"/>
      <c r="V65" s="344"/>
      <c r="W65" s="781"/>
      <c r="X65" s="380">
        <f t="shared" si="8"/>
        <v>42387</v>
      </c>
      <c r="Y65" s="283"/>
      <c r="Z65" s="283"/>
      <c r="AA65" s="283"/>
      <c r="AB65" s="338">
        <f t="shared" si="15"/>
        <v>0</v>
      </c>
      <c r="AC65" s="283"/>
      <c r="AD65" s="283"/>
      <c r="AE65" s="283"/>
      <c r="AF65" s="338">
        <f t="shared" si="16"/>
        <v>0</v>
      </c>
      <c r="AG65" s="283"/>
      <c r="AH65" s="283"/>
      <c r="AI65" s="283"/>
      <c r="AJ65" s="338">
        <f t="shared" si="17"/>
        <v>0</v>
      </c>
      <c r="AK65" s="283"/>
      <c r="AL65" s="283"/>
      <c r="AM65" s="283"/>
      <c r="AN65" s="338">
        <f t="shared" si="18"/>
        <v>0</v>
      </c>
      <c r="AO65" s="283"/>
      <c r="AP65" s="283"/>
      <c r="AQ65" s="283"/>
      <c r="AR65" s="338">
        <f t="shared" si="19"/>
        <v>0</v>
      </c>
      <c r="AS65" s="283"/>
      <c r="AT65" s="283"/>
      <c r="AU65" s="283"/>
      <c r="AV65" s="338">
        <f t="shared" si="20"/>
        <v>0</v>
      </c>
      <c r="AW65" s="345"/>
    </row>
    <row r="66" spans="4:49" x14ac:dyDescent="0.3">
      <c r="D66" s="707"/>
      <c r="E66" s="680" t="s">
        <v>92</v>
      </c>
      <c r="F66" s="681"/>
      <c r="G66" s="681"/>
      <c r="H66" s="681"/>
      <c r="I66" s="681"/>
      <c r="J66" s="681"/>
      <c r="K66" s="681"/>
      <c r="L66" s="681"/>
      <c r="M66" s="681"/>
      <c r="N66" s="681"/>
      <c r="O66" s="681"/>
      <c r="P66" s="681"/>
      <c r="Q66" s="682"/>
      <c r="V66" s="344"/>
      <c r="W66" s="781"/>
      <c r="X66" s="380">
        <f t="shared" si="8"/>
        <v>42418</v>
      </c>
      <c r="Y66" s="283"/>
      <c r="Z66" s="283"/>
      <c r="AA66" s="283"/>
      <c r="AB66" s="338">
        <f t="shared" si="15"/>
        <v>0</v>
      </c>
      <c r="AC66" s="283"/>
      <c r="AD66" s="283"/>
      <c r="AE66" s="283"/>
      <c r="AF66" s="338">
        <f t="shared" si="16"/>
        <v>0</v>
      </c>
      <c r="AG66" s="283"/>
      <c r="AH66" s="283"/>
      <c r="AI66" s="283"/>
      <c r="AJ66" s="338">
        <f t="shared" si="17"/>
        <v>0</v>
      </c>
      <c r="AK66" s="283"/>
      <c r="AL66" s="283"/>
      <c r="AM66" s="283"/>
      <c r="AN66" s="338">
        <f t="shared" si="18"/>
        <v>0</v>
      </c>
      <c r="AO66" s="283"/>
      <c r="AP66" s="283"/>
      <c r="AQ66" s="283"/>
      <c r="AR66" s="338">
        <f t="shared" si="19"/>
        <v>0</v>
      </c>
      <c r="AS66" s="283"/>
      <c r="AT66" s="283"/>
      <c r="AU66" s="283"/>
      <c r="AV66" s="338">
        <f t="shared" si="20"/>
        <v>0</v>
      </c>
      <c r="AW66" s="345"/>
    </row>
    <row r="67" spans="4:49" x14ac:dyDescent="0.3">
      <c r="D67" s="708"/>
      <c r="E67" s="683" t="s">
        <v>93</v>
      </c>
      <c r="F67" s="684"/>
      <c r="G67" s="684"/>
      <c r="H67" s="684"/>
      <c r="I67" s="684"/>
      <c r="J67" s="684"/>
      <c r="K67" s="684"/>
      <c r="L67" s="684"/>
      <c r="M67" s="684"/>
      <c r="N67" s="684"/>
      <c r="O67" s="684"/>
      <c r="P67" s="684"/>
      <c r="Q67" s="685"/>
      <c r="V67" s="344"/>
      <c r="W67" s="781"/>
      <c r="X67" s="380">
        <f t="shared" si="8"/>
        <v>42449</v>
      </c>
      <c r="Y67" s="283"/>
      <c r="Z67" s="283"/>
      <c r="AA67" s="283"/>
      <c r="AB67" s="338">
        <f t="shared" si="15"/>
        <v>0</v>
      </c>
      <c r="AC67" s="283"/>
      <c r="AD67" s="283"/>
      <c r="AE67" s="283"/>
      <c r="AF67" s="338">
        <f t="shared" si="16"/>
        <v>0</v>
      </c>
      <c r="AG67" s="283"/>
      <c r="AH67" s="283"/>
      <c r="AI67" s="283"/>
      <c r="AJ67" s="338">
        <f t="shared" si="17"/>
        <v>0</v>
      </c>
      <c r="AK67" s="283"/>
      <c r="AL67" s="283"/>
      <c r="AM67" s="283"/>
      <c r="AN67" s="338">
        <f t="shared" si="18"/>
        <v>0</v>
      </c>
      <c r="AO67" s="283"/>
      <c r="AP67" s="283"/>
      <c r="AQ67" s="283"/>
      <c r="AR67" s="338">
        <f t="shared" si="19"/>
        <v>0</v>
      </c>
      <c r="AS67" s="283"/>
      <c r="AT67" s="283"/>
      <c r="AU67" s="283"/>
      <c r="AV67" s="338">
        <f t="shared" si="20"/>
        <v>0</v>
      </c>
      <c r="AW67" s="345"/>
    </row>
    <row r="68" spans="4:49" ht="15" x14ac:dyDescent="0.3">
      <c r="D68" s="384" t="s">
        <v>23</v>
      </c>
      <c r="E68" s="886" t="s">
        <v>2</v>
      </c>
      <c r="F68" s="887"/>
      <c r="G68" s="887"/>
      <c r="H68" s="887"/>
      <c r="I68" s="887"/>
      <c r="J68" s="887"/>
      <c r="K68" s="887"/>
      <c r="L68" s="887"/>
      <c r="M68" s="887"/>
      <c r="N68" s="887"/>
      <c r="O68" s="887"/>
      <c r="P68" s="887"/>
      <c r="Q68" s="888"/>
      <c r="V68" s="344"/>
      <c r="W68" s="781"/>
      <c r="X68" s="380">
        <f t="shared" si="8"/>
        <v>42480</v>
      </c>
      <c r="Y68" s="283"/>
      <c r="Z68" s="283"/>
      <c r="AA68" s="283"/>
      <c r="AB68" s="338">
        <f t="shared" si="15"/>
        <v>0</v>
      </c>
      <c r="AC68" s="283"/>
      <c r="AD68" s="283"/>
      <c r="AE68" s="283"/>
      <c r="AF68" s="338">
        <f t="shared" si="16"/>
        <v>0</v>
      </c>
      <c r="AG68" s="283"/>
      <c r="AH68" s="283"/>
      <c r="AI68" s="283"/>
      <c r="AJ68" s="338">
        <f t="shared" si="17"/>
        <v>0</v>
      </c>
      <c r="AK68" s="283"/>
      <c r="AL68" s="283"/>
      <c r="AM68" s="283"/>
      <c r="AN68" s="338">
        <f t="shared" si="18"/>
        <v>0</v>
      </c>
      <c r="AO68" s="283"/>
      <c r="AP68" s="283"/>
      <c r="AQ68" s="283"/>
      <c r="AR68" s="338">
        <f t="shared" si="19"/>
        <v>0</v>
      </c>
      <c r="AS68" s="283"/>
      <c r="AT68" s="283"/>
      <c r="AU68" s="283"/>
      <c r="AV68" s="338">
        <f t="shared" si="20"/>
        <v>0</v>
      </c>
      <c r="AW68" s="345"/>
    </row>
    <row r="69" spans="4:49" ht="15" x14ac:dyDescent="0.3">
      <c r="D69" s="386" t="s">
        <v>63</v>
      </c>
      <c r="E69" s="886" t="s">
        <v>278</v>
      </c>
      <c r="F69" s="887"/>
      <c r="G69" s="887"/>
      <c r="H69" s="887"/>
      <c r="I69" s="887"/>
      <c r="J69" s="887"/>
      <c r="K69" s="887"/>
      <c r="L69" s="887"/>
      <c r="M69" s="887"/>
      <c r="N69" s="887"/>
      <c r="O69" s="887"/>
      <c r="P69" s="887"/>
      <c r="Q69" s="888"/>
      <c r="V69" s="344"/>
      <c r="W69" s="781"/>
      <c r="X69" s="380">
        <f t="shared" si="8"/>
        <v>42511</v>
      </c>
      <c r="Y69" s="283"/>
      <c r="Z69" s="283"/>
      <c r="AA69" s="283"/>
      <c r="AB69" s="338">
        <f t="shared" si="15"/>
        <v>0</v>
      </c>
      <c r="AC69" s="283"/>
      <c r="AD69" s="283"/>
      <c r="AE69" s="283"/>
      <c r="AF69" s="338">
        <f t="shared" si="16"/>
        <v>0</v>
      </c>
      <c r="AG69" s="283"/>
      <c r="AH69" s="283"/>
      <c r="AI69" s="283"/>
      <c r="AJ69" s="338">
        <f t="shared" si="17"/>
        <v>0</v>
      </c>
      <c r="AK69" s="283"/>
      <c r="AL69" s="283"/>
      <c r="AM69" s="283"/>
      <c r="AN69" s="338">
        <f t="shared" si="18"/>
        <v>0</v>
      </c>
      <c r="AO69" s="283"/>
      <c r="AP69" s="283"/>
      <c r="AQ69" s="283"/>
      <c r="AR69" s="338">
        <f t="shared" si="19"/>
        <v>0</v>
      </c>
      <c r="AS69" s="283"/>
      <c r="AT69" s="283"/>
      <c r="AU69" s="283"/>
      <c r="AV69" s="338">
        <f t="shared" si="20"/>
        <v>0</v>
      </c>
      <c r="AW69" s="345"/>
    </row>
    <row r="70" spans="4:49" x14ac:dyDescent="0.3">
      <c r="D70" s="845" t="s">
        <v>103</v>
      </c>
      <c r="E70" s="889" t="s">
        <v>101</v>
      </c>
      <c r="F70" s="890"/>
      <c r="G70" s="890"/>
      <c r="H70" s="890"/>
      <c r="I70" s="890"/>
      <c r="J70" s="890"/>
      <c r="K70" s="890"/>
      <c r="L70" s="890"/>
      <c r="M70" s="890"/>
      <c r="N70" s="890"/>
      <c r="O70" s="890"/>
      <c r="P70" s="890"/>
      <c r="Q70" s="891"/>
      <c r="V70" s="344"/>
      <c r="W70" s="781"/>
      <c r="X70" s="380">
        <f t="shared" si="8"/>
        <v>42542</v>
      </c>
      <c r="Y70" s="283"/>
      <c r="Z70" s="283"/>
      <c r="AA70" s="283"/>
      <c r="AB70" s="338">
        <f t="shared" si="15"/>
        <v>0</v>
      </c>
      <c r="AC70" s="283"/>
      <c r="AD70" s="283"/>
      <c r="AE70" s="283"/>
      <c r="AF70" s="338">
        <f t="shared" si="16"/>
        <v>0</v>
      </c>
      <c r="AG70" s="283"/>
      <c r="AH70" s="283"/>
      <c r="AI70" s="283"/>
      <c r="AJ70" s="338">
        <f t="shared" si="17"/>
        <v>0</v>
      </c>
      <c r="AK70" s="283"/>
      <c r="AL70" s="283"/>
      <c r="AM70" s="283"/>
      <c r="AN70" s="338">
        <f t="shared" si="18"/>
        <v>0</v>
      </c>
      <c r="AO70" s="283"/>
      <c r="AP70" s="283"/>
      <c r="AQ70" s="283"/>
      <c r="AR70" s="338">
        <f t="shared" si="19"/>
        <v>0</v>
      </c>
      <c r="AS70" s="283"/>
      <c r="AT70" s="283"/>
      <c r="AU70" s="283"/>
      <c r="AV70" s="338">
        <f t="shared" si="20"/>
        <v>0</v>
      </c>
      <c r="AW70" s="345"/>
    </row>
    <row r="71" spans="4:49" s="387" customFormat="1" x14ac:dyDescent="0.3">
      <c r="D71" s="846"/>
      <c r="E71" s="865" t="s">
        <v>86</v>
      </c>
      <c r="F71" s="866"/>
      <c r="G71" s="866"/>
      <c r="H71" s="866"/>
      <c r="I71" s="866"/>
      <c r="J71" s="866"/>
      <c r="K71" s="866"/>
      <c r="L71" s="866"/>
      <c r="M71" s="866"/>
      <c r="N71" s="866"/>
      <c r="O71" s="866"/>
      <c r="P71" s="866"/>
      <c r="Q71" s="867"/>
      <c r="V71" s="388"/>
      <c r="W71" s="781"/>
      <c r="X71" s="380">
        <f t="shared" si="8"/>
        <v>42573</v>
      </c>
      <c r="Y71" s="283"/>
      <c r="Z71" s="283"/>
      <c r="AA71" s="283"/>
      <c r="AB71" s="338">
        <f t="shared" si="15"/>
        <v>0</v>
      </c>
      <c r="AC71" s="283"/>
      <c r="AD71" s="283"/>
      <c r="AE71" s="283"/>
      <c r="AF71" s="338">
        <f t="shared" si="16"/>
        <v>0</v>
      </c>
      <c r="AG71" s="283"/>
      <c r="AH71" s="283"/>
      <c r="AI71" s="283"/>
      <c r="AJ71" s="338">
        <f t="shared" si="17"/>
        <v>0</v>
      </c>
      <c r="AK71" s="283"/>
      <c r="AL71" s="283"/>
      <c r="AM71" s="283"/>
      <c r="AN71" s="338">
        <f t="shared" si="18"/>
        <v>0</v>
      </c>
      <c r="AO71" s="283"/>
      <c r="AP71" s="283"/>
      <c r="AQ71" s="283"/>
      <c r="AR71" s="338">
        <f t="shared" si="19"/>
        <v>0</v>
      </c>
      <c r="AS71" s="283"/>
      <c r="AT71" s="283"/>
      <c r="AU71" s="283"/>
      <c r="AV71" s="338">
        <f t="shared" si="20"/>
        <v>0</v>
      </c>
      <c r="AW71" s="389"/>
    </row>
    <row r="72" spans="4:49" x14ac:dyDescent="0.3">
      <c r="D72" s="846"/>
      <c r="E72" s="865" t="s">
        <v>87</v>
      </c>
      <c r="F72" s="866"/>
      <c r="G72" s="866"/>
      <c r="H72" s="866"/>
      <c r="I72" s="866"/>
      <c r="J72" s="866"/>
      <c r="K72" s="866"/>
      <c r="L72" s="866"/>
      <c r="M72" s="866"/>
      <c r="N72" s="866"/>
      <c r="O72" s="866"/>
      <c r="P72" s="866"/>
      <c r="Q72" s="867"/>
      <c r="V72" s="344"/>
      <c r="W72" s="781"/>
      <c r="X72" s="380">
        <f t="shared" si="8"/>
        <v>42604</v>
      </c>
      <c r="Y72" s="283"/>
      <c r="Z72" s="283"/>
      <c r="AA72" s="283"/>
      <c r="AB72" s="338">
        <f t="shared" si="15"/>
        <v>0</v>
      </c>
      <c r="AC72" s="283"/>
      <c r="AD72" s="283"/>
      <c r="AE72" s="283"/>
      <c r="AF72" s="338">
        <f t="shared" si="16"/>
        <v>0</v>
      </c>
      <c r="AG72" s="283"/>
      <c r="AH72" s="283"/>
      <c r="AI72" s="283"/>
      <c r="AJ72" s="338">
        <f t="shared" si="17"/>
        <v>0</v>
      </c>
      <c r="AK72" s="283"/>
      <c r="AL72" s="283"/>
      <c r="AM72" s="283"/>
      <c r="AN72" s="338">
        <f t="shared" si="18"/>
        <v>0</v>
      </c>
      <c r="AO72" s="283"/>
      <c r="AP72" s="283"/>
      <c r="AQ72" s="283"/>
      <c r="AR72" s="338">
        <f t="shared" si="19"/>
        <v>0</v>
      </c>
      <c r="AS72" s="283"/>
      <c r="AT72" s="283"/>
      <c r="AU72" s="283"/>
      <c r="AV72" s="338">
        <f t="shared" si="20"/>
        <v>0</v>
      </c>
      <c r="AW72" s="345"/>
    </row>
    <row r="73" spans="4:49" x14ac:dyDescent="0.3">
      <c r="D73" s="846"/>
      <c r="E73" s="865" t="s">
        <v>88</v>
      </c>
      <c r="F73" s="866"/>
      <c r="G73" s="866"/>
      <c r="H73" s="866"/>
      <c r="I73" s="866"/>
      <c r="J73" s="866"/>
      <c r="K73" s="866"/>
      <c r="L73" s="866"/>
      <c r="M73" s="866"/>
      <c r="N73" s="866"/>
      <c r="O73" s="866"/>
      <c r="P73" s="866"/>
      <c r="Q73" s="867"/>
      <c r="V73" s="344"/>
      <c r="W73" s="781"/>
      <c r="X73" s="380">
        <f t="shared" si="8"/>
        <v>42635</v>
      </c>
      <c r="Y73" s="283"/>
      <c r="Z73" s="283"/>
      <c r="AA73" s="283"/>
      <c r="AB73" s="338">
        <f t="shared" si="15"/>
        <v>0</v>
      </c>
      <c r="AC73" s="283"/>
      <c r="AD73" s="283"/>
      <c r="AE73" s="283"/>
      <c r="AF73" s="338">
        <f t="shared" si="16"/>
        <v>0</v>
      </c>
      <c r="AG73" s="283"/>
      <c r="AH73" s="283"/>
      <c r="AI73" s="283"/>
      <c r="AJ73" s="338">
        <f t="shared" si="17"/>
        <v>0</v>
      </c>
      <c r="AK73" s="283"/>
      <c r="AL73" s="283"/>
      <c r="AM73" s="283"/>
      <c r="AN73" s="338">
        <f t="shared" si="18"/>
        <v>0</v>
      </c>
      <c r="AO73" s="283"/>
      <c r="AP73" s="283"/>
      <c r="AQ73" s="283"/>
      <c r="AR73" s="338">
        <f t="shared" si="19"/>
        <v>0</v>
      </c>
      <c r="AS73" s="283"/>
      <c r="AT73" s="283"/>
      <c r="AU73" s="283"/>
      <c r="AV73" s="338">
        <f t="shared" si="20"/>
        <v>0</v>
      </c>
      <c r="AW73" s="345"/>
    </row>
    <row r="74" spans="4:49" x14ac:dyDescent="0.3">
      <c r="D74" s="847"/>
      <c r="E74" s="883" t="s">
        <v>89</v>
      </c>
      <c r="F74" s="884"/>
      <c r="G74" s="884"/>
      <c r="H74" s="884"/>
      <c r="I74" s="884"/>
      <c r="J74" s="884"/>
      <c r="K74" s="884"/>
      <c r="L74" s="884"/>
      <c r="M74" s="884"/>
      <c r="N74" s="884"/>
      <c r="O74" s="884"/>
      <c r="P74" s="884"/>
      <c r="Q74" s="885"/>
      <c r="V74" s="344"/>
      <c r="W74" s="781"/>
      <c r="X74" s="380">
        <f t="shared" si="8"/>
        <v>42666</v>
      </c>
      <c r="Y74" s="283"/>
      <c r="Z74" s="283"/>
      <c r="AA74" s="283"/>
      <c r="AB74" s="338">
        <f t="shared" si="15"/>
        <v>0</v>
      </c>
      <c r="AC74" s="283"/>
      <c r="AD74" s="283"/>
      <c r="AE74" s="283"/>
      <c r="AF74" s="338">
        <f t="shared" si="16"/>
        <v>0</v>
      </c>
      <c r="AG74" s="283"/>
      <c r="AH74" s="283"/>
      <c r="AI74" s="283"/>
      <c r="AJ74" s="338">
        <f t="shared" si="17"/>
        <v>0</v>
      </c>
      <c r="AK74" s="283"/>
      <c r="AL74" s="283"/>
      <c r="AM74" s="283"/>
      <c r="AN74" s="338">
        <f t="shared" si="18"/>
        <v>0</v>
      </c>
      <c r="AO74" s="283"/>
      <c r="AP74" s="283"/>
      <c r="AQ74" s="283"/>
      <c r="AR74" s="338">
        <f t="shared" si="19"/>
        <v>0</v>
      </c>
      <c r="AS74" s="283"/>
      <c r="AT74" s="283"/>
      <c r="AU74" s="283"/>
      <c r="AV74" s="338">
        <f t="shared" si="20"/>
        <v>0</v>
      </c>
      <c r="AW74" s="345"/>
    </row>
    <row r="75" spans="4:49" ht="25.5" customHeight="1" x14ac:dyDescent="0.3">
      <c r="D75" s="390" t="s">
        <v>104</v>
      </c>
      <c r="E75" s="857" t="s">
        <v>279</v>
      </c>
      <c r="F75" s="858"/>
      <c r="G75" s="858"/>
      <c r="H75" s="858"/>
      <c r="I75" s="858"/>
      <c r="J75" s="858"/>
      <c r="K75" s="858"/>
      <c r="L75" s="858"/>
      <c r="M75" s="858"/>
      <c r="N75" s="858"/>
      <c r="O75" s="858"/>
      <c r="P75" s="858"/>
      <c r="Q75" s="859"/>
      <c r="V75" s="344"/>
      <c r="W75" s="781"/>
      <c r="X75" s="380">
        <f t="shared" si="8"/>
        <v>42697</v>
      </c>
      <c r="Y75" s="283"/>
      <c r="Z75" s="283"/>
      <c r="AA75" s="283"/>
      <c r="AB75" s="338">
        <f t="shared" si="15"/>
        <v>0</v>
      </c>
      <c r="AC75" s="283"/>
      <c r="AD75" s="283"/>
      <c r="AE75" s="283"/>
      <c r="AF75" s="338">
        <f t="shared" si="16"/>
        <v>0</v>
      </c>
      <c r="AG75" s="283"/>
      <c r="AH75" s="283"/>
      <c r="AI75" s="283"/>
      <c r="AJ75" s="338">
        <f t="shared" si="17"/>
        <v>0</v>
      </c>
      <c r="AK75" s="283"/>
      <c r="AL75" s="283"/>
      <c r="AM75" s="283"/>
      <c r="AN75" s="338">
        <f t="shared" si="18"/>
        <v>0</v>
      </c>
      <c r="AO75" s="283"/>
      <c r="AP75" s="283"/>
      <c r="AQ75" s="283"/>
      <c r="AR75" s="338">
        <f t="shared" si="19"/>
        <v>0</v>
      </c>
      <c r="AS75" s="283"/>
      <c r="AT75" s="283"/>
      <c r="AU75" s="283"/>
      <c r="AV75" s="338">
        <f t="shared" si="20"/>
        <v>0</v>
      </c>
      <c r="AW75" s="345"/>
    </row>
    <row r="76" spans="4:49" ht="32.25" customHeight="1" x14ac:dyDescent="0.3">
      <c r="D76" s="390" t="s">
        <v>109</v>
      </c>
      <c r="E76" s="857" t="s">
        <v>280</v>
      </c>
      <c r="F76" s="858"/>
      <c r="G76" s="858"/>
      <c r="H76" s="858"/>
      <c r="I76" s="858"/>
      <c r="J76" s="858"/>
      <c r="K76" s="858"/>
      <c r="L76" s="858"/>
      <c r="M76" s="858"/>
      <c r="N76" s="858"/>
      <c r="O76" s="858"/>
      <c r="P76" s="858"/>
      <c r="Q76" s="859"/>
      <c r="V76" s="344"/>
      <c r="W76" s="781"/>
      <c r="X76" s="380">
        <f t="shared" si="8"/>
        <v>42728</v>
      </c>
      <c r="Y76" s="283"/>
      <c r="Z76" s="283"/>
      <c r="AA76" s="283"/>
      <c r="AB76" s="338">
        <f t="shared" si="15"/>
        <v>0</v>
      </c>
      <c r="AC76" s="283"/>
      <c r="AD76" s="283"/>
      <c r="AE76" s="283"/>
      <c r="AF76" s="338">
        <f t="shared" si="16"/>
        <v>0</v>
      </c>
      <c r="AG76" s="283"/>
      <c r="AH76" s="283"/>
      <c r="AI76" s="283"/>
      <c r="AJ76" s="338">
        <f t="shared" si="17"/>
        <v>0</v>
      </c>
      <c r="AK76" s="283"/>
      <c r="AL76" s="283"/>
      <c r="AM76" s="283"/>
      <c r="AN76" s="338">
        <f t="shared" si="18"/>
        <v>0</v>
      </c>
      <c r="AO76" s="283"/>
      <c r="AP76" s="283"/>
      <c r="AQ76" s="283"/>
      <c r="AR76" s="338">
        <f t="shared" si="19"/>
        <v>0</v>
      </c>
      <c r="AS76" s="283"/>
      <c r="AT76" s="283"/>
      <c r="AU76" s="283"/>
      <c r="AV76" s="338">
        <f t="shared" si="20"/>
        <v>0</v>
      </c>
      <c r="AW76" s="345"/>
    </row>
    <row r="77" spans="4:49" x14ac:dyDescent="0.3">
      <c r="D77" s="706" t="s">
        <v>100</v>
      </c>
      <c r="E77" s="862" t="s">
        <v>95</v>
      </c>
      <c r="F77" s="863"/>
      <c r="G77" s="863"/>
      <c r="H77" s="863"/>
      <c r="I77" s="863"/>
      <c r="J77" s="863"/>
      <c r="K77" s="863"/>
      <c r="L77" s="863"/>
      <c r="M77" s="863"/>
      <c r="N77" s="863"/>
      <c r="O77" s="863"/>
      <c r="P77" s="863"/>
      <c r="Q77" s="864"/>
      <c r="V77" s="344"/>
      <c r="W77" s="781"/>
      <c r="X77" s="380">
        <f t="shared" si="8"/>
        <v>42759</v>
      </c>
      <c r="Y77" s="283"/>
      <c r="Z77" s="283"/>
      <c r="AA77" s="283"/>
      <c r="AB77" s="338">
        <f t="shared" si="15"/>
        <v>0</v>
      </c>
      <c r="AC77" s="283"/>
      <c r="AD77" s="283"/>
      <c r="AE77" s="283"/>
      <c r="AF77" s="338">
        <f t="shared" si="16"/>
        <v>0</v>
      </c>
      <c r="AG77" s="283"/>
      <c r="AH77" s="283"/>
      <c r="AI77" s="283"/>
      <c r="AJ77" s="338">
        <f t="shared" si="17"/>
        <v>0</v>
      </c>
      <c r="AK77" s="283"/>
      <c r="AL77" s="283"/>
      <c r="AM77" s="283"/>
      <c r="AN77" s="338">
        <f t="shared" si="18"/>
        <v>0</v>
      </c>
      <c r="AO77" s="283"/>
      <c r="AP77" s="283"/>
      <c r="AQ77" s="283"/>
      <c r="AR77" s="338">
        <f t="shared" si="19"/>
        <v>0</v>
      </c>
      <c r="AS77" s="283"/>
      <c r="AT77" s="283"/>
      <c r="AU77" s="283"/>
      <c r="AV77" s="338">
        <f t="shared" si="20"/>
        <v>0</v>
      </c>
      <c r="AW77" s="345"/>
    </row>
    <row r="78" spans="4:49" ht="15" customHeight="1" x14ac:dyDescent="0.3">
      <c r="D78" s="707"/>
      <c r="E78" s="865" t="s">
        <v>96</v>
      </c>
      <c r="F78" s="866"/>
      <c r="G78" s="866"/>
      <c r="H78" s="866"/>
      <c r="I78" s="866"/>
      <c r="J78" s="866"/>
      <c r="K78" s="866"/>
      <c r="L78" s="866"/>
      <c r="M78" s="866"/>
      <c r="N78" s="866"/>
      <c r="O78" s="866"/>
      <c r="P78" s="866"/>
      <c r="Q78" s="867"/>
      <c r="V78" s="344"/>
      <c r="W78" s="781"/>
      <c r="X78" s="380">
        <f t="shared" si="8"/>
        <v>42790</v>
      </c>
      <c r="Y78" s="283"/>
      <c r="Z78" s="283"/>
      <c r="AA78" s="283"/>
      <c r="AB78" s="338">
        <f t="shared" si="15"/>
        <v>0</v>
      </c>
      <c r="AC78" s="283"/>
      <c r="AD78" s="283"/>
      <c r="AE78" s="283"/>
      <c r="AF78" s="338">
        <f t="shared" si="16"/>
        <v>0</v>
      </c>
      <c r="AG78" s="283"/>
      <c r="AH78" s="283"/>
      <c r="AI78" s="283"/>
      <c r="AJ78" s="338">
        <f t="shared" si="17"/>
        <v>0</v>
      </c>
      <c r="AK78" s="283"/>
      <c r="AL78" s="283"/>
      <c r="AM78" s="283"/>
      <c r="AN78" s="338">
        <f t="shared" si="18"/>
        <v>0</v>
      </c>
      <c r="AO78" s="283"/>
      <c r="AP78" s="283"/>
      <c r="AQ78" s="283"/>
      <c r="AR78" s="338">
        <f t="shared" si="19"/>
        <v>0</v>
      </c>
      <c r="AS78" s="283"/>
      <c r="AT78" s="283"/>
      <c r="AU78" s="283"/>
      <c r="AV78" s="338">
        <f t="shared" si="20"/>
        <v>0</v>
      </c>
      <c r="AW78" s="345"/>
    </row>
    <row r="79" spans="4:49" ht="15" customHeight="1" x14ac:dyDescent="0.3">
      <c r="D79" s="707"/>
      <c r="E79" s="865" t="s">
        <v>97</v>
      </c>
      <c r="F79" s="866"/>
      <c r="G79" s="866"/>
      <c r="H79" s="866"/>
      <c r="I79" s="866"/>
      <c r="J79" s="866"/>
      <c r="K79" s="866"/>
      <c r="L79" s="866"/>
      <c r="M79" s="866"/>
      <c r="N79" s="866"/>
      <c r="O79" s="866"/>
      <c r="P79" s="866"/>
      <c r="Q79" s="867"/>
      <c r="V79" s="344"/>
      <c r="W79" s="781"/>
      <c r="X79" s="380">
        <f t="shared" si="8"/>
        <v>42821</v>
      </c>
      <c r="Y79" s="283"/>
      <c r="Z79" s="283"/>
      <c r="AA79" s="283"/>
      <c r="AB79" s="338">
        <f t="shared" si="15"/>
        <v>0</v>
      </c>
      <c r="AC79" s="283"/>
      <c r="AD79" s="283"/>
      <c r="AE79" s="283"/>
      <c r="AF79" s="338">
        <f t="shared" si="16"/>
        <v>0</v>
      </c>
      <c r="AG79" s="283"/>
      <c r="AH79" s="283"/>
      <c r="AI79" s="283"/>
      <c r="AJ79" s="338">
        <f t="shared" si="17"/>
        <v>0</v>
      </c>
      <c r="AK79" s="283"/>
      <c r="AL79" s="283"/>
      <c r="AM79" s="283"/>
      <c r="AN79" s="338">
        <f t="shared" si="18"/>
        <v>0</v>
      </c>
      <c r="AO79" s="283"/>
      <c r="AP79" s="283"/>
      <c r="AQ79" s="283"/>
      <c r="AR79" s="338">
        <f t="shared" si="19"/>
        <v>0</v>
      </c>
      <c r="AS79" s="283"/>
      <c r="AT79" s="283"/>
      <c r="AU79" s="283"/>
      <c r="AV79" s="338">
        <f t="shared" si="20"/>
        <v>0</v>
      </c>
      <c r="AW79" s="345"/>
    </row>
    <row r="80" spans="4:49" x14ac:dyDescent="0.3">
      <c r="D80" s="707"/>
      <c r="E80" s="865" t="s">
        <v>207</v>
      </c>
      <c r="F80" s="866"/>
      <c r="G80" s="866"/>
      <c r="H80" s="866"/>
      <c r="I80" s="866"/>
      <c r="J80" s="866"/>
      <c r="K80" s="866"/>
      <c r="L80" s="866"/>
      <c r="M80" s="866"/>
      <c r="N80" s="866"/>
      <c r="O80" s="866"/>
      <c r="P80" s="866"/>
      <c r="Q80" s="867"/>
      <c r="V80" s="344"/>
      <c r="W80" s="781"/>
      <c r="X80" s="380">
        <f t="shared" si="8"/>
        <v>42852</v>
      </c>
      <c r="Y80" s="283"/>
      <c r="Z80" s="283"/>
      <c r="AA80" s="283"/>
      <c r="AB80" s="338">
        <f t="shared" si="15"/>
        <v>0</v>
      </c>
      <c r="AC80" s="283"/>
      <c r="AD80" s="283"/>
      <c r="AE80" s="283"/>
      <c r="AF80" s="338">
        <f t="shared" si="16"/>
        <v>0</v>
      </c>
      <c r="AG80" s="283"/>
      <c r="AH80" s="283"/>
      <c r="AI80" s="283"/>
      <c r="AJ80" s="338">
        <f t="shared" si="17"/>
        <v>0</v>
      </c>
      <c r="AK80" s="283"/>
      <c r="AL80" s="283"/>
      <c r="AM80" s="283"/>
      <c r="AN80" s="338">
        <f t="shared" si="18"/>
        <v>0</v>
      </c>
      <c r="AO80" s="283"/>
      <c r="AP80" s="283"/>
      <c r="AQ80" s="283"/>
      <c r="AR80" s="338">
        <f t="shared" si="19"/>
        <v>0</v>
      </c>
      <c r="AS80" s="283"/>
      <c r="AT80" s="283"/>
      <c r="AU80" s="283"/>
      <c r="AV80" s="338">
        <f t="shared" si="20"/>
        <v>0</v>
      </c>
      <c r="AW80" s="345"/>
    </row>
    <row r="81" spans="4:49" x14ac:dyDescent="0.3">
      <c r="D81" s="707"/>
      <c r="E81" s="471" t="s">
        <v>206</v>
      </c>
      <c r="F81" s="465"/>
      <c r="G81" s="465"/>
      <c r="H81" s="465"/>
      <c r="I81" s="465"/>
      <c r="J81" s="465"/>
      <c r="K81" s="465"/>
      <c r="L81" s="465"/>
      <c r="M81" s="465"/>
      <c r="N81" s="465"/>
      <c r="O81" s="465"/>
      <c r="P81" s="465"/>
      <c r="Q81" s="472"/>
      <c r="V81" s="344"/>
      <c r="W81" s="781"/>
      <c r="X81" s="380">
        <f t="shared" si="8"/>
        <v>42883</v>
      </c>
      <c r="Y81" s="283"/>
      <c r="Z81" s="283"/>
      <c r="AA81" s="283"/>
      <c r="AB81" s="338">
        <f t="shared" si="15"/>
        <v>0</v>
      </c>
      <c r="AC81" s="283"/>
      <c r="AD81" s="283"/>
      <c r="AE81" s="283"/>
      <c r="AF81" s="338">
        <f t="shared" si="16"/>
        <v>0</v>
      </c>
      <c r="AG81" s="283"/>
      <c r="AH81" s="283"/>
      <c r="AI81" s="283"/>
      <c r="AJ81" s="338">
        <f t="shared" si="17"/>
        <v>0</v>
      </c>
      <c r="AK81" s="283"/>
      <c r="AL81" s="283"/>
      <c r="AM81" s="283"/>
      <c r="AN81" s="338">
        <f t="shared" si="18"/>
        <v>0</v>
      </c>
      <c r="AO81" s="283"/>
      <c r="AP81" s="283"/>
      <c r="AQ81" s="283"/>
      <c r="AR81" s="338">
        <f t="shared" si="19"/>
        <v>0</v>
      </c>
      <c r="AS81" s="283"/>
      <c r="AT81" s="283"/>
      <c r="AU81" s="283"/>
      <c r="AV81" s="338">
        <f t="shared" si="20"/>
        <v>0</v>
      </c>
      <c r="AW81" s="345"/>
    </row>
    <row r="82" spans="4:49" ht="31.5" customHeight="1" x14ac:dyDescent="0.3">
      <c r="D82" s="707"/>
      <c r="E82" s="471" t="s">
        <v>277</v>
      </c>
      <c r="F82" s="663"/>
      <c r="G82" s="663"/>
      <c r="H82" s="663"/>
      <c r="I82" s="663"/>
      <c r="J82" s="663"/>
      <c r="K82" s="663"/>
      <c r="L82" s="663"/>
      <c r="M82" s="663"/>
      <c r="N82" s="663"/>
      <c r="O82" s="663"/>
      <c r="P82" s="663"/>
      <c r="Q82" s="664"/>
      <c r="V82" s="344"/>
      <c r="W82" s="781"/>
      <c r="X82" s="380">
        <f t="shared" si="8"/>
        <v>42914</v>
      </c>
      <c r="Y82" s="283"/>
      <c r="Z82" s="283"/>
      <c r="AA82" s="283"/>
      <c r="AB82" s="338">
        <f t="shared" si="15"/>
        <v>0</v>
      </c>
      <c r="AC82" s="283"/>
      <c r="AD82" s="283"/>
      <c r="AE82" s="283"/>
      <c r="AF82" s="338">
        <f t="shared" si="16"/>
        <v>0</v>
      </c>
      <c r="AG82" s="283"/>
      <c r="AH82" s="283"/>
      <c r="AI82" s="283"/>
      <c r="AJ82" s="338">
        <f t="shared" si="17"/>
        <v>0</v>
      </c>
      <c r="AK82" s="283"/>
      <c r="AL82" s="283"/>
      <c r="AM82" s="283"/>
      <c r="AN82" s="338">
        <f t="shared" si="18"/>
        <v>0</v>
      </c>
      <c r="AO82" s="283"/>
      <c r="AP82" s="283"/>
      <c r="AQ82" s="283"/>
      <c r="AR82" s="338">
        <f t="shared" si="19"/>
        <v>0</v>
      </c>
      <c r="AS82" s="283"/>
      <c r="AT82" s="283"/>
      <c r="AU82" s="283"/>
      <c r="AV82" s="338">
        <f t="shared" si="20"/>
        <v>0</v>
      </c>
      <c r="AW82" s="345"/>
    </row>
    <row r="83" spans="4:49" ht="29.25" customHeight="1" x14ac:dyDescent="0.3">
      <c r="D83" s="708"/>
      <c r="E83" s="860" t="s">
        <v>99</v>
      </c>
      <c r="F83" s="861"/>
      <c r="G83" s="861"/>
      <c r="H83" s="861"/>
      <c r="I83" s="861"/>
      <c r="J83" s="861"/>
      <c r="K83" s="861"/>
      <c r="L83" s="861"/>
      <c r="M83" s="861"/>
      <c r="N83" s="861"/>
      <c r="O83" s="861"/>
      <c r="P83" s="391"/>
      <c r="Q83" s="392"/>
      <c r="V83" s="344"/>
      <c r="W83" s="781"/>
      <c r="X83" s="380">
        <f t="shared" si="8"/>
        <v>42945</v>
      </c>
      <c r="Y83" s="283"/>
      <c r="Z83" s="283"/>
      <c r="AA83" s="283"/>
      <c r="AB83" s="338">
        <f t="shared" si="15"/>
        <v>0</v>
      </c>
      <c r="AC83" s="283"/>
      <c r="AD83" s="283"/>
      <c r="AE83" s="283"/>
      <c r="AF83" s="338">
        <f t="shared" si="16"/>
        <v>0</v>
      </c>
      <c r="AG83" s="283"/>
      <c r="AH83" s="283"/>
      <c r="AI83" s="283"/>
      <c r="AJ83" s="338">
        <f t="shared" si="17"/>
        <v>0</v>
      </c>
      <c r="AK83" s="283"/>
      <c r="AL83" s="283"/>
      <c r="AM83" s="283"/>
      <c r="AN83" s="338">
        <f t="shared" si="18"/>
        <v>0</v>
      </c>
      <c r="AO83" s="283"/>
      <c r="AP83" s="283"/>
      <c r="AQ83" s="283"/>
      <c r="AR83" s="338">
        <f t="shared" si="19"/>
        <v>0</v>
      </c>
      <c r="AS83" s="283"/>
      <c r="AT83" s="283"/>
      <c r="AU83" s="283"/>
      <c r="AV83" s="338">
        <f t="shared" si="20"/>
        <v>0</v>
      </c>
      <c r="AW83" s="345"/>
    </row>
    <row r="84" spans="4:49" ht="21.75" customHeight="1" x14ac:dyDescent="0.3">
      <c r="D84" s="385" t="s">
        <v>105</v>
      </c>
      <c r="E84" s="857" t="s">
        <v>281</v>
      </c>
      <c r="F84" s="858"/>
      <c r="G84" s="858"/>
      <c r="H84" s="858"/>
      <c r="I84" s="858"/>
      <c r="J84" s="858"/>
      <c r="K84" s="858"/>
      <c r="L84" s="858"/>
      <c r="M84" s="858"/>
      <c r="N84" s="858"/>
      <c r="O84" s="858"/>
      <c r="P84" s="858"/>
      <c r="Q84" s="859"/>
      <c r="V84" s="344"/>
      <c r="W84" s="781"/>
      <c r="X84" s="380">
        <f t="shared" si="8"/>
        <v>42976</v>
      </c>
      <c r="Y84" s="283"/>
      <c r="Z84" s="283"/>
      <c r="AA84" s="283"/>
      <c r="AB84" s="338">
        <f t="shared" si="15"/>
        <v>0</v>
      </c>
      <c r="AC84" s="283"/>
      <c r="AD84" s="283"/>
      <c r="AE84" s="283"/>
      <c r="AF84" s="338">
        <f t="shared" si="16"/>
        <v>0</v>
      </c>
      <c r="AG84" s="283"/>
      <c r="AH84" s="283"/>
      <c r="AI84" s="283"/>
      <c r="AJ84" s="338">
        <f t="shared" si="17"/>
        <v>0</v>
      </c>
      <c r="AK84" s="283"/>
      <c r="AL84" s="283"/>
      <c r="AM84" s="283"/>
      <c r="AN84" s="338">
        <f t="shared" si="18"/>
        <v>0</v>
      </c>
      <c r="AO84" s="283"/>
      <c r="AP84" s="283"/>
      <c r="AQ84" s="283"/>
      <c r="AR84" s="338">
        <f t="shared" si="19"/>
        <v>0</v>
      </c>
      <c r="AS84" s="283"/>
      <c r="AT84" s="283"/>
      <c r="AU84" s="283"/>
      <c r="AV84" s="338">
        <f t="shared" si="20"/>
        <v>0</v>
      </c>
      <c r="AW84" s="345"/>
    </row>
    <row r="85" spans="4:49" ht="18" customHeight="1" x14ac:dyDescent="0.3">
      <c r="D85" s="385" t="s">
        <v>72</v>
      </c>
      <c r="E85" s="871" t="s">
        <v>80</v>
      </c>
      <c r="F85" s="872"/>
      <c r="G85" s="872"/>
      <c r="H85" s="872"/>
      <c r="I85" s="872"/>
      <c r="J85" s="872"/>
      <c r="K85" s="872"/>
      <c r="L85" s="872"/>
      <c r="M85" s="872"/>
      <c r="N85" s="872"/>
      <c r="O85" s="872"/>
      <c r="P85" s="872"/>
      <c r="Q85" s="873"/>
      <c r="V85" s="344"/>
      <c r="W85" s="781"/>
      <c r="X85" s="380">
        <f t="shared" si="8"/>
        <v>43007</v>
      </c>
      <c r="Y85" s="283"/>
      <c r="Z85" s="283"/>
      <c r="AA85" s="283"/>
      <c r="AB85" s="338">
        <f t="shared" si="15"/>
        <v>0</v>
      </c>
      <c r="AC85" s="283"/>
      <c r="AD85" s="283"/>
      <c r="AE85" s="283"/>
      <c r="AF85" s="338">
        <f t="shared" si="16"/>
        <v>0</v>
      </c>
      <c r="AG85" s="283"/>
      <c r="AH85" s="283"/>
      <c r="AI85" s="283"/>
      <c r="AJ85" s="338">
        <f t="shared" si="17"/>
        <v>0</v>
      </c>
      <c r="AK85" s="283"/>
      <c r="AL85" s="283"/>
      <c r="AM85" s="283"/>
      <c r="AN85" s="338">
        <f t="shared" si="18"/>
        <v>0</v>
      </c>
      <c r="AO85" s="283"/>
      <c r="AP85" s="283"/>
      <c r="AQ85" s="283"/>
      <c r="AR85" s="338">
        <f t="shared" si="19"/>
        <v>0</v>
      </c>
      <c r="AS85" s="283"/>
      <c r="AT85" s="283"/>
      <c r="AU85" s="283"/>
      <c r="AV85" s="338">
        <f t="shared" si="20"/>
        <v>0</v>
      </c>
      <c r="AW85" s="345"/>
    </row>
    <row r="86" spans="4:49" ht="15" customHeight="1" x14ac:dyDescent="0.3">
      <c r="D86" s="393" t="s">
        <v>90</v>
      </c>
      <c r="E86" s="394"/>
      <c r="F86" s="394"/>
      <c r="G86" s="394"/>
      <c r="H86" s="394"/>
      <c r="I86" s="394"/>
      <c r="J86" s="394"/>
      <c r="K86" s="394"/>
      <c r="L86" s="394"/>
      <c r="M86" s="394"/>
      <c r="N86" s="394"/>
      <c r="O86" s="394"/>
      <c r="V86" s="344"/>
      <c r="W86" s="781"/>
      <c r="X86" s="380">
        <f t="shared" si="8"/>
        <v>43038</v>
      </c>
      <c r="Y86" s="283"/>
      <c r="Z86" s="283"/>
      <c r="AA86" s="283"/>
      <c r="AB86" s="338">
        <f t="shared" si="15"/>
        <v>0</v>
      </c>
      <c r="AC86" s="283"/>
      <c r="AD86" s="283"/>
      <c r="AE86" s="283"/>
      <c r="AF86" s="338">
        <f t="shared" si="16"/>
        <v>0</v>
      </c>
      <c r="AG86" s="283"/>
      <c r="AH86" s="283"/>
      <c r="AI86" s="283"/>
      <c r="AJ86" s="338">
        <f t="shared" si="17"/>
        <v>0</v>
      </c>
      <c r="AK86" s="283"/>
      <c r="AL86" s="283"/>
      <c r="AM86" s="283"/>
      <c r="AN86" s="338">
        <f t="shared" si="18"/>
        <v>0</v>
      </c>
      <c r="AO86" s="283"/>
      <c r="AP86" s="283"/>
      <c r="AQ86" s="283"/>
      <c r="AR86" s="338">
        <f t="shared" si="19"/>
        <v>0</v>
      </c>
      <c r="AS86" s="283"/>
      <c r="AT86" s="283"/>
      <c r="AU86" s="283"/>
      <c r="AV86" s="338">
        <f t="shared" si="20"/>
        <v>0</v>
      </c>
      <c r="AW86" s="345"/>
    </row>
    <row r="87" spans="4:49" x14ac:dyDescent="0.3">
      <c r="V87" s="344"/>
      <c r="W87" s="781"/>
      <c r="X87" s="380">
        <f t="shared" si="8"/>
        <v>43069</v>
      </c>
      <c r="Y87" s="283"/>
      <c r="Z87" s="283"/>
      <c r="AA87" s="283"/>
      <c r="AB87" s="338">
        <f t="shared" si="15"/>
        <v>0</v>
      </c>
      <c r="AC87" s="283"/>
      <c r="AD87" s="283"/>
      <c r="AE87" s="283"/>
      <c r="AF87" s="338">
        <f t="shared" si="16"/>
        <v>0</v>
      </c>
      <c r="AG87" s="283"/>
      <c r="AH87" s="283"/>
      <c r="AI87" s="283"/>
      <c r="AJ87" s="338">
        <f t="shared" si="17"/>
        <v>0</v>
      </c>
      <c r="AK87" s="283"/>
      <c r="AL87" s="283"/>
      <c r="AM87" s="283"/>
      <c r="AN87" s="338">
        <f t="shared" si="18"/>
        <v>0</v>
      </c>
      <c r="AO87" s="283"/>
      <c r="AP87" s="283"/>
      <c r="AQ87" s="283"/>
      <c r="AR87" s="338">
        <f t="shared" si="19"/>
        <v>0</v>
      </c>
      <c r="AS87" s="283"/>
      <c r="AT87" s="283"/>
      <c r="AU87" s="283"/>
      <c r="AV87" s="338">
        <f t="shared" si="20"/>
        <v>0</v>
      </c>
      <c r="AW87" s="345"/>
    </row>
    <row r="88" spans="4:49" x14ac:dyDescent="0.3">
      <c r="V88" s="344"/>
      <c r="W88" s="781"/>
      <c r="X88" s="380">
        <f t="shared" si="8"/>
        <v>43100</v>
      </c>
      <c r="Y88" s="283"/>
      <c r="Z88" s="283"/>
      <c r="AA88" s="283"/>
      <c r="AB88" s="338">
        <f t="shared" si="15"/>
        <v>0</v>
      </c>
      <c r="AC88" s="283"/>
      <c r="AD88" s="283"/>
      <c r="AE88" s="283"/>
      <c r="AF88" s="338">
        <f t="shared" si="16"/>
        <v>0</v>
      </c>
      <c r="AG88" s="283"/>
      <c r="AH88" s="283"/>
      <c r="AI88" s="283"/>
      <c r="AJ88" s="338">
        <f t="shared" si="17"/>
        <v>0</v>
      </c>
      <c r="AK88" s="283"/>
      <c r="AL88" s="283"/>
      <c r="AM88" s="283"/>
      <c r="AN88" s="338">
        <f t="shared" si="18"/>
        <v>0</v>
      </c>
      <c r="AO88" s="283"/>
      <c r="AP88" s="283"/>
      <c r="AQ88" s="283"/>
      <c r="AR88" s="338">
        <f t="shared" si="19"/>
        <v>0</v>
      </c>
      <c r="AS88" s="283"/>
      <c r="AT88" s="283"/>
      <c r="AU88" s="283"/>
      <c r="AV88" s="338">
        <f t="shared" si="20"/>
        <v>0</v>
      </c>
      <c r="AW88" s="345"/>
    </row>
    <row r="89" spans="4:49" x14ac:dyDescent="0.3">
      <c r="V89" s="344"/>
      <c r="W89" s="781"/>
      <c r="X89" s="380">
        <f t="shared" si="8"/>
        <v>43131</v>
      </c>
      <c r="Y89" s="283"/>
      <c r="Z89" s="283"/>
      <c r="AA89" s="283"/>
      <c r="AB89" s="338">
        <f t="shared" si="15"/>
        <v>0</v>
      </c>
      <c r="AC89" s="283"/>
      <c r="AD89" s="283"/>
      <c r="AE89" s="283"/>
      <c r="AF89" s="338">
        <f t="shared" si="16"/>
        <v>0</v>
      </c>
      <c r="AG89" s="283"/>
      <c r="AH89" s="283"/>
      <c r="AI89" s="283"/>
      <c r="AJ89" s="338">
        <f t="shared" si="17"/>
        <v>0</v>
      </c>
      <c r="AK89" s="283"/>
      <c r="AL89" s="283"/>
      <c r="AM89" s="283"/>
      <c r="AN89" s="338">
        <f t="shared" si="18"/>
        <v>0</v>
      </c>
      <c r="AO89" s="283"/>
      <c r="AP89" s="283"/>
      <c r="AQ89" s="283"/>
      <c r="AR89" s="338">
        <f t="shared" si="19"/>
        <v>0</v>
      </c>
      <c r="AS89" s="283"/>
      <c r="AT89" s="283"/>
      <c r="AU89" s="283"/>
      <c r="AV89" s="338">
        <f t="shared" si="20"/>
        <v>0</v>
      </c>
      <c r="AW89" s="345"/>
    </row>
    <row r="90" spans="4:49" x14ac:dyDescent="0.3">
      <c r="V90" s="344"/>
      <c r="W90" s="781"/>
      <c r="X90" s="380">
        <f>X89+28</f>
        <v>43159</v>
      </c>
      <c r="Y90" s="283"/>
      <c r="Z90" s="283"/>
      <c r="AA90" s="283"/>
      <c r="AB90" s="338">
        <f t="shared" si="15"/>
        <v>0</v>
      </c>
      <c r="AC90" s="283"/>
      <c r="AD90" s="283"/>
      <c r="AE90" s="283"/>
      <c r="AF90" s="338">
        <f t="shared" si="16"/>
        <v>0</v>
      </c>
      <c r="AG90" s="283"/>
      <c r="AH90" s="283"/>
      <c r="AI90" s="283"/>
      <c r="AJ90" s="338">
        <f t="shared" si="17"/>
        <v>0</v>
      </c>
      <c r="AK90" s="283"/>
      <c r="AL90" s="283"/>
      <c r="AM90" s="283"/>
      <c r="AN90" s="338">
        <f t="shared" si="18"/>
        <v>0</v>
      </c>
      <c r="AO90" s="283"/>
      <c r="AP90" s="283"/>
      <c r="AQ90" s="283"/>
      <c r="AR90" s="338">
        <f t="shared" si="19"/>
        <v>0</v>
      </c>
      <c r="AS90" s="283"/>
      <c r="AT90" s="283"/>
      <c r="AU90" s="283"/>
      <c r="AV90" s="338">
        <f t="shared" si="20"/>
        <v>0</v>
      </c>
      <c r="AW90" s="345"/>
    </row>
    <row r="91" spans="4:49" ht="15" customHeight="1" x14ac:dyDescent="0.3">
      <c r="V91" s="344"/>
      <c r="W91" s="781"/>
      <c r="X91" s="380">
        <f>X89+31</f>
        <v>43162</v>
      </c>
      <c r="Y91" s="283"/>
      <c r="Z91" s="283"/>
      <c r="AA91" s="283"/>
      <c r="AB91" s="338">
        <f t="shared" si="15"/>
        <v>0</v>
      </c>
      <c r="AC91" s="283"/>
      <c r="AD91" s="283"/>
      <c r="AE91" s="283"/>
      <c r="AF91" s="338">
        <f t="shared" si="16"/>
        <v>0</v>
      </c>
      <c r="AG91" s="283"/>
      <c r="AH91" s="283"/>
      <c r="AI91" s="283"/>
      <c r="AJ91" s="338">
        <f t="shared" si="17"/>
        <v>0</v>
      </c>
      <c r="AK91" s="283"/>
      <c r="AL91" s="283"/>
      <c r="AM91" s="283"/>
      <c r="AN91" s="338">
        <f t="shared" si="18"/>
        <v>0</v>
      </c>
      <c r="AO91" s="283"/>
      <c r="AP91" s="283"/>
      <c r="AQ91" s="283"/>
      <c r="AR91" s="338">
        <f t="shared" si="19"/>
        <v>0</v>
      </c>
      <c r="AS91" s="283"/>
      <c r="AT91" s="283"/>
      <c r="AU91" s="283"/>
      <c r="AV91" s="338">
        <f t="shared" si="20"/>
        <v>0</v>
      </c>
      <c r="AW91" s="345"/>
    </row>
    <row r="92" spans="4:49" x14ac:dyDescent="0.3">
      <c r="V92" s="344"/>
      <c r="W92" s="781"/>
      <c r="X92" s="380">
        <f t="shared" si="8"/>
        <v>43193</v>
      </c>
      <c r="Y92" s="283"/>
      <c r="Z92" s="283"/>
      <c r="AA92" s="283"/>
      <c r="AB92" s="338">
        <f t="shared" si="15"/>
        <v>0</v>
      </c>
      <c r="AC92" s="283"/>
      <c r="AD92" s="283"/>
      <c r="AE92" s="283"/>
      <c r="AF92" s="338">
        <f t="shared" si="16"/>
        <v>0</v>
      </c>
      <c r="AG92" s="283"/>
      <c r="AH92" s="283"/>
      <c r="AI92" s="283"/>
      <c r="AJ92" s="338">
        <f t="shared" si="17"/>
        <v>0</v>
      </c>
      <c r="AK92" s="283"/>
      <c r="AL92" s="283"/>
      <c r="AM92" s="283"/>
      <c r="AN92" s="338">
        <f t="shared" si="18"/>
        <v>0</v>
      </c>
      <c r="AO92" s="283"/>
      <c r="AP92" s="283"/>
      <c r="AQ92" s="283"/>
      <c r="AR92" s="338">
        <f t="shared" si="19"/>
        <v>0</v>
      </c>
      <c r="AS92" s="283"/>
      <c r="AT92" s="283"/>
      <c r="AU92" s="283"/>
      <c r="AV92" s="338">
        <f t="shared" si="20"/>
        <v>0</v>
      </c>
      <c r="AW92" s="345"/>
    </row>
    <row r="93" spans="4:49" x14ac:dyDescent="0.3">
      <c r="V93" s="344"/>
      <c r="W93" s="781"/>
      <c r="X93" s="380">
        <f t="shared" si="8"/>
        <v>43224</v>
      </c>
      <c r="Y93" s="283"/>
      <c r="Z93" s="283"/>
      <c r="AA93" s="283"/>
      <c r="AB93" s="338">
        <f t="shared" si="15"/>
        <v>0</v>
      </c>
      <c r="AC93" s="283"/>
      <c r="AD93" s="283"/>
      <c r="AE93" s="283"/>
      <c r="AF93" s="338">
        <f t="shared" si="16"/>
        <v>0</v>
      </c>
      <c r="AG93" s="283"/>
      <c r="AH93" s="283"/>
      <c r="AI93" s="283"/>
      <c r="AJ93" s="338">
        <f t="shared" si="17"/>
        <v>0</v>
      </c>
      <c r="AK93" s="283"/>
      <c r="AL93" s="283"/>
      <c r="AM93" s="283"/>
      <c r="AN93" s="338">
        <f t="shared" si="18"/>
        <v>0</v>
      </c>
      <c r="AO93" s="283"/>
      <c r="AP93" s="283"/>
      <c r="AQ93" s="283"/>
      <c r="AR93" s="338">
        <f t="shared" si="19"/>
        <v>0</v>
      </c>
      <c r="AS93" s="283"/>
      <c r="AT93" s="283"/>
      <c r="AU93" s="283"/>
      <c r="AV93" s="338">
        <f t="shared" si="20"/>
        <v>0</v>
      </c>
      <c r="AW93" s="345"/>
    </row>
    <row r="94" spans="4:49" x14ac:dyDescent="0.3">
      <c r="V94" s="344"/>
      <c r="W94" s="781"/>
      <c r="X94" s="380">
        <f t="shared" si="8"/>
        <v>43255</v>
      </c>
      <c r="Y94" s="283"/>
      <c r="Z94" s="283"/>
      <c r="AA94" s="283"/>
      <c r="AB94" s="338">
        <f t="shared" si="15"/>
        <v>0</v>
      </c>
      <c r="AC94" s="283"/>
      <c r="AD94" s="283"/>
      <c r="AE94" s="283"/>
      <c r="AF94" s="338">
        <f t="shared" si="16"/>
        <v>0</v>
      </c>
      <c r="AG94" s="283"/>
      <c r="AH94" s="283"/>
      <c r="AI94" s="283"/>
      <c r="AJ94" s="338">
        <f t="shared" si="17"/>
        <v>0</v>
      </c>
      <c r="AK94" s="283"/>
      <c r="AL94" s="283"/>
      <c r="AM94" s="283"/>
      <c r="AN94" s="338">
        <f t="shared" si="18"/>
        <v>0</v>
      </c>
      <c r="AO94" s="283"/>
      <c r="AP94" s="283"/>
      <c r="AQ94" s="283"/>
      <c r="AR94" s="338">
        <f t="shared" si="19"/>
        <v>0</v>
      </c>
      <c r="AS94" s="283"/>
      <c r="AT94" s="283"/>
      <c r="AU94" s="283"/>
      <c r="AV94" s="338">
        <f t="shared" si="20"/>
        <v>0</v>
      </c>
      <c r="AW94" s="345"/>
    </row>
    <row r="95" spans="4:49" x14ac:dyDescent="0.3">
      <c r="V95" s="344"/>
      <c r="W95" s="781"/>
      <c r="X95" s="380">
        <f t="shared" si="8"/>
        <v>43286</v>
      </c>
      <c r="Y95" s="283"/>
      <c r="Z95" s="283"/>
      <c r="AA95" s="283"/>
      <c r="AB95" s="338">
        <f t="shared" si="15"/>
        <v>0</v>
      </c>
      <c r="AC95" s="283"/>
      <c r="AD95" s="283"/>
      <c r="AE95" s="283"/>
      <c r="AF95" s="338">
        <f t="shared" si="16"/>
        <v>0</v>
      </c>
      <c r="AG95" s="283"/>
      <c r="AH95" s="283"/>
      <c r="AI95" s="283"/>
      <c r="AJ95" s="338">
        <f t="shared" si="17"/>
        <v>0</v>
      </c>
      <c r="AK95" s="283"/>
      <c r="AL95" s="283"/>
      <c r="AM95" s="283"/>
      <c r="AN95" s="338">
        <f t="shared" si="18"/>
        <v>0</v>
      </c>
      <c r="AO95" s="283"/>
      <c r="AP95" s="283"/>
      <c r="AQ95" s="283"/>
      <c r="AR95" s="338">
        <f t="shared" si="19"/>
        <v>0</v>
      </c>
      <c r="AS95" s="283"/>
      <c r="AT95" s="283"/>
      <c r="AU95" s="283"/>
      <c r="AV95" s="338">
        <f t="shared" si="20"/>
        <v>0</v>
      </c>
      <c r="AW95" s="345"/>
    </row>
    <row r="96" spans="4:49" x14ac:dyDescent="0.3">
      <c r="V96" s="344"/>
      <c r="W96" s="781"/>
      <c r="X96" s="380">
        <f t="shared" si="8"/>
        <v>43317</v>
      </c>
      <c r="Y96" s="283"/>
      <c r="Z96" s="283"/>
      <c r="AA96" s="283"/>
      <c r="AB96" s="338">
        <f t="shared" si="15"/>
        <v>0</v>
      </c>
      <c r="AC96" s="283"/>
      <c r="AD96" s="283"/>
      <c r="AE96" s="283"/>
      <c r="AF96" s="338">
        <f t="shared" si="16"/>
        <v>0</v>
      </c>
      <c r="AG96" s="283"/>
      <c r="AH96" s="283"/>
      <c r="AI96" s="283"/>
      <c r="AJ96" s="338">
        <f t="shared" si="17"/>
        <v>0</v>
      </c>
      <c r="AK96" s="283"/>
      <c r="AL96" s="283"/>
      <c r="AM96" s="283"/>
      <c r="AN96" s="338">
        <f t="shared" si="18"/>
        <v>0</v>
      </c>
      <c r="AO96" s="283"/>
      <c r="AP96" s="283"/>
      <c r="AQ96" s="283"/>
      <c r="AR96" s="338">
        <f t="shared" si="19"/>
        <v>0</v>
      </c>
      <c r="AS96" s="283"/>
      <c r="AT96" s="283"/>
      <c r="AU96" s="283"/>
      <c r="AV96" s="338">
        <f t="shared" si="20"/>
        <v>0</v>
      </c>
      <c r="AW96" s="345"/>
    </row>
    <row r="97" spans="22:49" x14ac:dyDescent="0.3">
      <c r="V97" s="344"/>
      <c r="W97" s="781"/>
      <c r="X97" s="380">
        <f t="shared" si="8"/>
        <v>43348</v>
      </c>
      <c r="Y97" s="283"/>
      <c r="Z97" s="283"/>
      <c r="AA97" s="283"/>
      <c r="AB97" s="338">
        <f t="shared" si="15"/>
        <v>0</v>
      </c>
      <c r="AC97" s="283"/>
      <c r="AD97" s="283"/>
      <c r="AE97" s="283"/>
      <c r="AF97" s="338">
        <f t="shared" si="16"/>
        <v>0</v>
      </c>
      <c r="AG97" s="283"/>
      <c r="AH97" s="283"/>
      <c r="AI97" s="283"/>
      <c r="AJ97" s="338">
        <f t="shared" si="17"/>
        <v>0</v>
      </c>
      <c r="AK97" s="283"/>
      <c r="AL97" s="283"/>
      <c r="AM97" s="283"/>
      <c r="AN97" s="338">
        <f>(AK97-AM97)*0.4</f>
        <v>0</v>
      </c>
      <c r="AO97" s="283"/>
      <c r="AP97" s="283"/>
      <c r="AQ97" s="283"/>
      <c r="AR97" s="338">
        <f t="shared" si="19"/>
        <v>0</v>
      </c>
      <c r="AS97" s="283"/>
      <c r="AT97" s="283"/>
      <c r="AU97" s="283"/>
      <c r="AV97" s="338">
        <f t="shared" si="20"/>
        <v>0</v>
      </c>
      <c r="AW97" s="345"/>
    </row>
    <row r="98" spans="22:49" ht="14.4" customHeight="1" x14ac:dyDescent="0.3">
      <c r="V98" s="344"/>
      <c r="W98" s="781"/>
      <c r="X98" s="380">
        <f t="shared" si="8"/>
        <v>43379</v>
      </c>
      <c r="Y98" s="283"/>
      <c r="Z98" s="283"/>
      <c r="AA98" s="283"/>
      <c r="AB98" s="338">
        <f t="shared" si="15"/>
        <v>0</v>
      </c>
      <c r="AC98" s="283"/>
      <c r="AD98" s="283"/>
      <c r="AE98" s="283"/>
      <c r="AF98" s="338">
        <f t="shared" si="16"/>
        <v>0</v>
      </c>
      <c r="AG98" s="283"/>
      <c r="AH98" s="283"/>
      <c r="AI98" s="283"/>
      <c r="AJ98" s="338">
        <f t="shared" si="17"/>
        <v>0</v>
      </c>
      <c r="AK98" s="283"/>
      <c r="AL98" s="283"/>
      <c r="AM98" s="283"/>
      <c r="AN98" s="338">
        <f t="shared" si="18"/>
        <v>0</v>
      </c>
      <c r="AO98" s="283"/>
      <c r="AP98" s="283"/>
      <c r="AQ98" s="283"/>
      <c r="AR98" s="338">
        <f t="shared" si="19"/>
        <v>0</v>
      </c>
      <c r="AS98" s="283"/>
      <c r="AT98" s="283"/>
      <c r="AU98" s="283"/>
      <c r="AV98" s="338">
        <f t="shared" si="20"/>
        <v>0</v>
      </c>
      <c r="AW98" s="345"/>
    </row>
    <row r="99" spans="22:49" ht="14.4" customHeight="1" x14ac:dyDescent="0.3">
      <c r="V99" s="344"/>
      <c r="W99" s="781"/>
      <c r="X99" s="408">
        <f t="shared" si="8"/>
        <v>43410</v>
      </c>
      <c r="Y99" s="283"/>
      <c r="Z99" s="283"/>
      <c r="AA99" s="283"/>
      <c r="AB99" s="338">
        <f t="shared" si="15"/>
        <v>0</v>
      </c>
      <c r="AC99" s="283"/>
      <c r="AD99" s="283"/>
      <c r="AE99" s="283"/>
      <c r="AF99" s="338">
        <f t="shared" si="16"/>
        <v>0</v>
      </c>
      <c r="AG99" s="283"/>
      <c r="AH99" s="283"/>
      <c r="AI99" s="283"/>
      <c r="AJ99" s="338">
        <f t="shared" si="17"/>
        <v>0</v>
      </c>
      <c r="AK99" s="283"/>
      <c r="AL99" s="283"/>
      <c r="AM99" s="283"/>
      <c r="AN99" s="338">
        <f t="shared" si="18"/>
        <v>0</v>
      </c>
      <c r="AO99" s="283"/>
      <c r="AP99" s="283"/>
      <c r="AQ99" s="283"/>
      <c r="AR99" s="338">
        <f t="shared" si="19"/>
        <v>0</v>
      </c>
      <c r="AS99" s="283"/>
      <c r="AT99" s="283"/>
      <c r="AU99" s="283"/>
      <c r="AV99" s="338">
        <f t="shared" si="20"/>
        <v>0</v>
      </c>
      <c r="AW99" s="345"/>
    </row>
    <row r="100" spans="22:49" ht="14.4" customHeight="1" x14ac:dyDescent="0.3">
      <c r="V100" s="344"/>
      <c r="W100" s="781"/>
      <c r="X100" s="408">
        <f t="shared" si="8"/>
        <v>43441</v>
      </c>
      <c r="Y100" s="283"/>
      <c r="Z100" s="283"/>
      <c r="AA100" s="283"/>
      <c r="AB100" s="338">
        <f t="shared" si="15"/>
        <v>0</v>
      </c>
      <c r="AC100" s="283"/>
      <c r="AD100" s="283"/>
      <c r="AE100" s="283"/>
      <c r="AF100" s="338">
        <f t="shared" si="16"/>
        <v>0</v>
      </c>
      <c r="AG100" s="283"/>
      <c r="AH100" s="283"/>
      <c r="AI100" s="283"/>
      <c r="AJ100" s="338">
        <f t="shared" si="17"/>
        <v>0</v>
      </c>
      <c r="AK100" s="283"/>
      <c r="AL100" s="283"/>
      <c r="AM100" s="283"/>
      <c r="AN100" s="338">
        <f t="shared" si="18"/>
        <v>0</v>
      </c>
      <c r="AO100" s="283"/>
      <c r="AP100" s="283"/>
      <c r="AQ100" s="283"/>
      <c r="AR100" s="338">
        <f t="shared" si="19"/>
        <v>0</v>
      </c>
      <c r="AS100" s="283"/>
      <c r="AT100" s="283"/>
      <c r="AU100" s="283"/>
      <c r="AV100" s="338">
        <f t="shared" si="20"/>
        <v>0</v>
      </c>
      <c r="AW100" s="345"/>
    </row>
    <row r="101" spans="22:49" ht="14.4" customHeight="1" x14ac:dyDescent="0.3">
      <c r="V101" s="344"/>
      <c r="W101" s="781"/>
      <c r="X101" s="408">
        <f t="shared" si="8"/>
        <v>43472</v>
      </c>
      <c r="Y101" s="283"/>
      <c r="Z101" s="283"/>
      <c r="AA101" s="283"/>
      <c r="AB101" s="338">
        <f t="shared" si="15"/>
        <v>0</v>
      </c>
      <c r="AC101" s="283"/>
      <c r="AD101" s="283"/>
      <c r="AE101" s="283"/>
      <c r="AF101" s="338">
        <f t="shared" si="16"/>
        <v>0</v>
      </c>
      <c r="AG101" s="283"/>
      <c r="AH101" s="283"/>
      <c r="AI101" s="283"/>
      <c r="AJ101" s="338">
        <f t="shared" si="17"/>
        <v>0</v>
      </c>
      <c r="AK101" s="283"/>
      <c r="AL101" s="283"/>
      <c r="AM101" s="283"/>
      <c r="AN101" s="338">
        <f t="shared" si="18"/>
        <v>0</v>
      </c>
      <c r="AO101" s="283"/>
      <c r="AP101" s="283"/>
      <c r="AQ101" s="283"/>
      <c r="AR101" s="338">
        <f t="shared" si="19"/>
        <v>0</v>
      </c>
      <c r="AS101" s="283"/>
      <c r="AT101" s="283"/>
      <c r="AU101" s="283"/>
      <c r="AV101" s="338">
        <f t="shared" si="20"/>
        <v>0</v>
      </c>
      <c r="AW101" s="345"/>
    </row>
    <row r="102" spans="22:49" ht="14.4" customHeight="1" x14ac:dyDescent="0.3">
      <c r="V102" s="344"/>
      <c r="W102" s="781"/>
      <c r="X102" s="408">
        <f t="shared" si="8"/>
        <v>43503</v>
      </c>
      <c r="Y102" s="283"/>
      <c r="Z102" s="283"/>
      <c r="AA102" s="283"/>
      <c r="AB102" s="338">
        <f t="shared" si="15"/>
        <v>0</v>
      </c>
      <c r="AC102" s="283"/>
      <c r="AD102" s="283"/>
      <c r="AE102" s="283"/>
      <c r="AF102" s="338">
        <f t="shared" si="16"/>
        <v>0</v>
      </c>
      <c r="AG102" s="283"/>
      <c r="AH102" s="283"/>
      <c r="AI102" s="283"/>
      <c r="AJ102" s="338">
        <f t="shared" si="17"/>
        <v>0</v>
      </c>
      <c r="AK102" s="283"/>
      <c r="AL102" s="283"/>
      <c r="AM102" s="283"/>
      <c r="AN102" s="338">
        <f t="shared" si="18"/>
        <v>0</v>
      </c>
      <c r="AO102" s="283"/>
      <c r="AP102" s="283"/>
      <c r="AQ102" s="283"/>
      <c r="AR102" s="338">
        <f t="shared" si="19"/>
        <v>0</v>
      </c>
      <c r="AS102" s="283"/>
      <c r="AT102" s="283"/>
      <c r="AU102" s="283"/>
      <c r="AV102" s="338">
        <f t="shared" si="20"/>
        <v>0</v>
      </c>
      <c r="AW102" s="345"/>
    </row>
    <row r="103" spans="22:49" ht="14.4" customHeight="1" x14ac:dyDescent="0.3">
      <c r="V103" s="344"/>
      <c r="W103" s="781"/>
      <c r="X103" s="408">
        <f t="shared" si="8"/>
        <v>43534</v>
      </c>
      <c r="Y103" s="283"/>
      <c r="Z103" s="283"/>
      <c r="AA103" s="283"/>
      <c r="AB103" s="338">
        <f t="shared" si="15"/>
        <v>0</v>
      </c>
      <c r="AC103" s="283"/>
      <c r="AD103" s="283"/>
      <c r="AE103" s="283"/>
      <c r="AF103" s="338">
        <f t="shared" si="16"/>
        <v>0</v>
      </c>
      <c r="AG103" s="283"/>
      <c r="AH103" s="283"/>
      <c r="AI103" s="283"/>
      <c r="AJ103" s="338">
        <f t="shared" si="17"/>
        <v>0</v>
      </c>
      <c r="AK103" s="283"/>
      <c r="AL103" s="283"/>
      <c r="AM103" s="283"/>
      <c r="AN103" s="338">
        <f t="shared" si="18"/>
        <v>0</v>
      </c>
      <c r="AO103" s="283"/>
      <c r="AP103" s="283"/>
      <c r="AQ103" s="283"/>
      <c r="AR103" s="338">
        <f t="shared" si="19"/>
        <v>0</v>
      </c>
      <c r="AS103" s="283"/>
      <c r="AT103" s="283"/>
      <c r="AU103" s="283"/>
      <c r="AV103" s="338">
        <f t="shared" si="20"/>
        <v>0</v>
      </c>
      <c r="AW103" s="345"/>
    </row>
    <row r="104" spans="22:49" ht="14.4" customHeight="1" x14ac:dyDescent="0.3">
      <c r="V104" s="344"/>
      <c r="W104" s="781"/>
      <c r="X104" s="408">
        <f t="shared" si="8"/>
        <v>43565</v>
      </c>
      <c r="Y104" s="283"/>
      <c r="Z104" s="283"/>
      <c r="AA104" s="283"/>
      <c r="AB104" s="338">
        <f t="shared" si="15"/>
        <v>0</v>
      </c>
      <c r="AC104" s="283"/>
      <c r="AD104" s="283"/>
      <c r="AE104" s="283"/>
      <c r="AF104" s="338">
        <f t="shared" si="16"/>
        <v>0</v>
      </c>
      <c r="AG104" s="283"/>
      <c r="AH104" s="283"/>
      <c r="AI104" s="283"/>
      <c r="AJ104" s="338">
        <f t="shared" si="17"/>
        <v>0</v>
      </c>
      <c r="AK104" s="283"/>
      <c r="AL104" s="283"/>
      <c r="AM104" s="283"/>
      <c r="AN104" s="338">
        <f t="shared" si="18"/>
        <v>0</v>
      </c>
      <c r="AO104" s="283"/>
      <c r="AP104" s="283"/>
      <c r="AQ104" s="283"/>
      <c r="AR104" s="338">
        <f t="shared" si="19"/>
        <v>0</v>
      </c>
      <c r="AS104" s="283"/>
      <c r="AT104" s="283"/>
      <c r="AU104" s="283"/>
      <c r="AV104" s="338">
        <f t="shared" si="20"/>
        <v>0</v>
      </c>
      <c r="AW104" s="345"/>
    </row>
    <row r="105" spans="22:49" ht="14.4" customHeight="1" x14ac:dyDescent="0.3">
      <c r="V105" s="344"/>
      <c r="W105" s="781"/>
      <c r="X105" s="408">
        <f t="shared" si="8"/>
        <v>43596</v>
      </c>
      <c r="Y105" s="283"/>
      <c r="Z105" s="283"/>
      <c r="AA105" s="283"/>
      <c r="AB105" s="338">
        <f t="shared" si="15"/>
        <v>0</v>
      </c>
      <c r="AC105" s="283"/>
      <c r="AD105" s="283"/>
      <c r="AE105" s="283"/>
      <c r="AF105" s="338">
        <f t="shared" si="16"/>
        <v>0</v>
      </c>
      <c r="AG105" s="283"/>
      <c r="AH105" s="283"/>
      <c r="AI105" s="283"/>
      <c r="AJ105" s="338">
        <f t="shared" si="17"/>
        <v>0</v>
      </c>
      <c r="AK105" s="283"/>
      <c r="AL105" s="283"/>
      <c r="AM105" s="283"/>
      <c r="AN105" s="338">
        <f t="shared" si="18"/>
        <v>0</v>
      </c>
      <c r="AO105" s="283"/>
      <c r="AP105" s="283"/>
      <c r="AQ105" s="283"/>
      <c r="AR105" s="338">
        <f t="shared" si="19"/>
        <v>0</v>
      </c>
      <c r="AS105" s="283"/>
      <c r="AT105" s="283"/>
      <c r="AU105" s="283"/>
      <c r="AV105" s="338">
        <f t="shared" si="20"/>
        <v>0</v>
      </c>
      <c r="AW105" s="345"/>
    </row>
    <row r="106" spans="22:49" ht="14.4" customHeight="1" x14ac:dyDescent="0.3">
      <c r="V106" s="344"/>
      <c r="W106" s="781"/>
      <c r="X106" s="408">
        <f t="shared" si="8"/>
        <v>43627</v>
      </c>
      <c r="Y106" s="283"/>
      <c r="Z106" s="283"/>
      <c r="AA106" s="283"/>
      <c r="AB106" s="338">
        <f t="shared" si="15"/>
        <v>0</v>
      </c>
      <c r="AC106" s="283"/>
      <c r="AD106" s="283"/>
      <c r="AE106" s="283"/>
      <c r="AF106" s="338">
        <f t="shared" si="16"/>
        <v>0</v>
      </c>
      <c r="AG106" s="283"/>
      <c r="AH106" s="283"/>
      <c r="AI106" s="283"/>
      <c r="AJ106" s="338">
        <f t="shared" si="17"/>
        <v>0</v>
      </c>
      <c r="AK106" s="283"/>
      <c r="AL106" s="283"/>
      <c r="AM106" s="283"/>
      <c r="AN106" s="338">
        <f t="shared" si="18"/>
        <v>0</v>
      </c>
      <c r="AO106" s="283"/>
      <c r="AP106" s="283"/>
      <c r="AQ106" s="283"/>
      <c r="AR106" s="338">
        <f t="shared" si="19"/>
        <v>0</v>
      </c>
      <c r="AS106" s="283"/>
      <c r="AT106" s="283"/>
      <c r="AU106" s="283"/>
      <c r="AV106" s="338">
        <f t="shared" si="20"/>
        <v>0</v>
      </c>
      <c r="AW106" s="345"/>
    </row>
    <row r="107" spans="22:49" ht="14.4" customHeight="1" x14ac:dyDescent="0.3">
      <c r="V107" s="344"/>
      <c r="W107" s="781"/>
      <c r="X107" s="408">
        <f t="shared" si="8"/>
        <v>43658</v>
      </c>
      <c r="Y107" s="283"/>
      <c r="Z107" s="283"/>
      <c r="AA107" s="283"/>
      <c r="AB107" s="338">
        <f t="shared" si="15"/>
        <v>0</v>
      </c>
      <c r="AC107" s="283"/>
      <c r="AD107" s="283"/>
      <c r="AE107" s="283"/>
      <c r="AF107" s="338">
        <f t="shared" si="16"/>
        <v>0</v>
      </c>
      <c r="AG107" s="283"/>
      <c r="AH107" s="283"/>
      <c r="AI107" s="283"/>
      <c r="AJ107" s="338">
        <f t="shared" si="17"/>
        <v>0</v>
      </c>
      <c r="AK107" s="283"/>
      <c r="AL107" s="283"/>
      <c r="AM107" s="283"/>
      <c r="AN107" s="338">
        <f t="shared" si="18"/>
        <v>0</v>
      </c>
      <c r="AO107" s="283"/>
      <c r="AP107" s="283"/>
      <c r="AQ107" s="283"/>
      <c r="AR107" s="338">
        <f t="shared" si="19"/>
        <v>0</v>
      </c>
      <c r="AS107" s="283"/>
      <c r="AT107" s="283"/>
      <c r="AU107" s="283"/>
      <c r="AV107" s="338">
        <f t="shared" si="20"/>
        <v>0</v>
      </c>
      <c r="AW107" s="345"/>
    </row>
    <row r="108" spans="22:49" ht="14.4" customHeight="1" x14ac:dyDescent="0.3">
      <c r="V108" s="344"/>
      <c r="W108" s="781"/>
      <c r="X108" s="408">
        <f t="shared" si="8"/>
        <v>43689</v>
      </c>
      <c r="Y108" s="283"/>
      <c r="Z108" s="283"/>
      <c r="AA108" s="283"/>
      <c r="AB108" s="338">
        <f t="shared" si="15"/>
        <v>0</v>
      </c>
      <c r="AC108" s="283"/>
      <c r="AD108" s="283"/>
      <c r="AE108" s="283"/>
      <c r="AF108" s="338">
        <f t="shared" si="16"/>
        <v>0</v>
      </c>
      <c r="AG108" s="283"/>
      <c r="AH108" s="283"/>
      <c r="AI108" s="283"/>
      <c r="AJ108" s="338">
        <f t="shared" si="17"/>
        <v>0</v>
      </c>
      <c r="AK108" s="283"/>
      <c r="AL108" s="283"/>
      <c r="AM108" s="283"/>
      <c r="AN108" s="338">
        <f t="shared" si="18"/>
        <v>0</v>
      </c>
      <c r="AO108" s="283"/>
      <c r="AP108" s="283"/>
      <c r="AQ108" s="283"/>
      <c r="AR108" s="338">
        <f t="shared" si="19"/>
        <v>0</v>
      </c>
      <c r="AS108" s="283"/>
      <c r="AT108" s="283"/>
      <c r="AU108" s="283"/>
      <c r="AV108" s="338">
        <f t="shared" si="20"/>
        <v>0</v>
      </c>
      <c r="AW108" s="345"/>
    </row>
    <row r="109" spans="22:49" ht="14.4" customHeight="1" x14ac:dyDescent="0.3">
      <c r="V109" s="344"/>
      <c r="W109" s="781"/>
      <c r="X109" s="408">
        <f t="shared" si="8"/>
        <v>43720</v>
      </c>
      <c r="Y109" s="283"/>
      <c r="Z109" s="283"/>
      <c r="AA109" s="283"/>
      <c r="AB109" s="338">
        <f t="shared" si="15"/>
        <v>0</v>
      </c>
      <c r="AC109" s="283"/>
      <c r="AD109" s="283"/>
      <c r="AE109" s="283"/>
      <c r="AF109" s="338">
        <f t="shared" si="16"/>
        <v>0</v>
      </c>
      <c r="AG109" s="283"/>
      <c r="AH109" s="283"/>
      <c r="AI109" s="283"/>
      <c r="AJ109" s="338">
        <f t="shared" si="17"/>
        <v>0</v>
      </c>
      <c r="AK109" s="283"/>
      <c r="AL109" s="283"/>
      <c r="AM109" s="283"/>
      <c r="AN109" s="338">
        <f t="shared" si="18"/>
        <v>0</v>
      </c>
      <c r="AO109" s="283"/>
      <c r="AP109" s="283"/>
      <c r="AQ109" s="283"/>
      <c r="AR109" s="338">
        <f t="shared" si="19"/>
        <v>0</v>
      </c>
      <c r="AS109" s="283"/>
      <c r="AT109" s="283"/>
      <c r="AU109" s="283"/>
      <c r="AV109" s="338">
        <f t="shared" si="20"/>
        <v>0</v>
      </c>
      <c r="AW109" s="345"/>
    </row>
    <row r="110" spans="22:49" ht="14.4" customHeight="1" x14ac:dyDescent="0.3">
      <c r="V110" s="344"/>
      <c r="W110" s="781"/>
      <c r="X110" s="408">
        <f t="shared" si="8"/>
        <v>43751</v>
      </c>
      <c r="Y110" s="283"/>
      <c r="Z110" s="283"/>
      <c r="AA110" s="283"/>
      <c r="AB110" s="338">
        <f t="shared" si="15"/>
        <v>0</v>
      </c>
      <c r="AC110" s="283"/>
      <c r="AD110" s="283"/>
      <c r="AE110" s="283"/>
      <c r="AF110" s="338">
        <f t="shared" si="16"/>
        <v>0</v>
      </c>
      <c r="AG110" s="283"/>
      <c r="AH110" s="283"/>
      <c r="AI110" s="283"/>
      <c r="AJ110" s="338">
        <f t="shared" si="17"/>
        <v>0</v>
      </c>
      <c r="AK110" s="283"/>
      <c r="AL110" s="283"/>
      <c r="AM110" s="283"/>
      <c r="AN110" s="338">
        <f t="shared" si="18"/>
        <v>0</v>
      </c>
      <c r="AO110" s="283"/>
      <c r="AP110" s="283"/>
      <c r="AQ110" s="283"/>
      <c r="AR110" s="338">
        <f t="shared" si="19"/>
        <v>0</v>
      </c>
      <c r="AS110" s="283"/>
      <c r="AT110" s="283"/>
      <c r="AU110" s="283"/>
      <c r="AV110" s="338">
        <f t="shared" si="20"/>
        <v>0</v>
      </c>
      <c r="AW110" s="345"/>
    </row>
    <row r="111" spans="22:49" s="339" customFormat="1" x14ac:dyDescent="0.3">
      <c r="V111" s="409"/>
      <c r="W111" s="366"/>
      <c r="X111" s="395" t="s">
        <v>85</v>
      </c>
      <c r="Y111" s="410">
        <f>SUM(Y33:Y110)</f>
        <v>0</v>
      </c>
      <c r="Z111" s="410">
        <f>SUM(Z33:Z110)</f>
        <v>0</v>
      </c>
      <c r="AA111" s="410">
        <f>SUM(AA33:AA110)</f>
        <v>0</v>
      </c>
      <c r="AB111" s="88">
        <f>SUM(AB33:AB110)</f>
        <v>0</v>
      </c>
      <c r="AC111" s="410">
        <f>SUM(AC33:AC110)</f>
        <v>0</v>
      </c>
      <c r="AD111" s="410">
        <f t="shared" ref="AD111:AE111" si="21">SUM(AD33:AD110)</f>
        <v>0</v>
      </c>
      <c r="AE111" s="410">
        <f t="shared" si="21"/>
        <v>0</v>
      </c>
      <c r="AF111" s="88">
        <f>SUM(AF33:AF110)</f>
        <v>0</v>
      </c>
      <c r="AG111" s="410">
        <f>SUM(AG33:AG110)</f>
        <v>0</v>
      </c>
      <c r="AH111" s="410">
        <f t="shared" ref="AH111:AI111" si="22">SUM(AH33:AH110)</f>
        <v>0</v>
      </c>
      <c r="AI111" s="410">
        <f t="shared" si="22"/>
        <v>0</v>
      </c>
      <c r="AJ111" s="88">
        <f>SUM(AJ33:AJ110)</f>
        <v>0</v>
      </c>
      <c r="AK111" s="410">
        <f>SUM(AK33:AK110)</f>
        <v>0</v>
      </c>
      <c r="AL111" s="410">
        <f t="shared" ref="AL111:AM111" si="23">SUM(AL33:AL110)</f>
        <v>0</v>
      </c>
      <c r="AM111" s="410">
        <f t="shared" si="23"/>
        <v>0</v>
      </c>
      <c r="AN111" s="88">
        <f>SUM(AN33:AN110)</f>
        <v>0</v>
      </c>
      <c r="AO111" s="410">
        <f>SUM(AO33:AO110)</f>
        <v>0</v>
      </c>
      <c r="AP111" s="410">
        <f t="shared" ref="AP111:AQ111" si="24">SUM(AP33:AP110)</f>
        <v>0</v>
      </c>
      <c r="AQ111" s="410">
        <f t="shared" si="24"/>
        <v>0</v>
      </c>
      <c r="AR111" s="88">
        <f>SUM(AR33:AR110)</f>
        <v>0</v>
      </c>
      <c r="AS111" s="410">
        <f>SUM(AS33:AS110)</f>
        <v>0</v>
      </c>
      <c r="AT111" s="410">
        <f t="shared" ref="AT111" si="25">SUM(AT33:AT110)</f>
        <v>0</v>
      </c>
      <c r="AU111" s="410">
        <f>SUM(AU33:AU110)</f>
        <v>0</v>
      </c>
      <c r="AV111" s="88">
        <f>SUM(AV33:AV110)</f>
        <v>0</v>
      </c>
      <c r="AW111" s="411"/>
    </row>
    <row r="112" spans="22:49" x14ac:dyDescent="0.3">
      <c r="V112" s="344"/>
      <c r="W112" s="428"/>
      <c r="X112" s="428"/>
      <c r="Y112" s="428"/>
      <c r="Z112" s="428"/>
      <c r="AA112" s="428"/>
      <c r="AB112" s="428"/>
      <c r="AC112" s="428"/>
      <c r="AD112" s="428"/>
      <c r="AE112" s="428"/>
      <c r="AF112" s="428"/>
      <c r="AG112" s="428"/>
      <c r="AH112" s="428"/>
      <c r="AI112" s="428"/>
      <c r="AJ112" s="428"/>
      <c r="AK112" s="428"/>
      <c r="AL112" s="428"/>
      <c r="AM112" s="428"/>
      <c r="AN112" s="428"/>
      <c r="AO112" s="428"/>
      <c r="AP112" s="428"/>
      <c r="AQ112" s="428"/>
      <c r="AR112" s="428"/>
      <c r="AS112" s="428"/>
      <c r="AT112" s="428"/>
      <c r="AU112" s="428"/>
      <c r="AV112" s="366"/>
      <c r="AW112" s="345"/>
    </row>
    <row r="113" spans="22:50" x14ac:dyDescent="0.3">
      <c r="V113" s="344"/>
      <c r="W113" s="428"/>
      <c r="X113" s="396"/>
      <c r="Y113" s="428" t="s">
        <v>127</v>
      </c>
      <c r="Z113" s="428"/>
      <c r="AA113" s="428"/>
      <c r="AB113" s="428"/>
      <c r="AC113" s="428"/>
      <c r="AD113" s="428"/>
      <c r="AE113" s="428"/>
      <c r="AF113" s="428"/>
      <c r="AG113" s="428"/>
      <c r="AH113" s="428"/>
      <c r="AI113" s="428"/>
      <c r="AJ113" s="428"/>
      <c r="AK113" s="428"/>
      <c r="AL113" s="428"/>
      <c r="AM113" s="428"/>
      <c r="AN113" s="428"/>
      <c r="AO113" s="428"/>
      <c r="AP113" s="428"/>
      <c r="AQ113" s="428"/>
      <c r="AR113" s="428"/>
      <c r="AS113" s="428"/>
      <c r="AT113" s="428"/>
      <c r="AU113" s="428"/>
      <c r="AV113" s="366"/>
      <c r="AW113" s="345"/>
    </row>
    <row r="114" spans="22:50" x14ac:dyDescent="0.3">
      <c r="V114" s="344"/>
      <c r="W114" s="428"/>
      <c r="X114" s="397"/>
      <c r="Y114" s="428" t="s">
        <v>128</v>
      </c>
      <c r="Z114" s="428"/>
      <c r="AA114" s="428"/>
      <c r="AB114" s="428"/>
      <c r="AC114" s="428"/>
      <c r="AD114" s="428"/>
      <c r="AE114" s="428"/>
      <c r="AF114" s="428"/>
      <c r="AG114" s="428"/>
      <c r="AH114" s="428"/>
      <c r="AI114" s="428"/>
      <c r="AJ114" s="428"/>
      <c r="AK114" s="428"/>
      <c r="AL114" s="428"/>
      <c r="AM114" s="428"/>
      <c r="AN114" s="428"/>
      <c r="AO114" s="428"/>
      <c r="AP114" s="428"/>
      <c r="AQ114" s="428"/>
      <c r="AR114" s="428"/>
      <c r="AS114" s="428"/>
      <c r="AT114" s="428"/>
      <c r="AU114" s="428"/>
      <c r="AV114" s="366"/>
      <c r="AW114" s="345"/>
    </row>
    <row r="115" spans="22:50" x14ac:dyDescent="0.3">
      <c r="V115" s="344"/>
      <c r="W115" s="428"/>
      <c r="X115" s="398"/>
      <c r="Y115" s="428" t="s">
        <v>130</v>
      </c>
      <c r="Z115" s="428"/>
      <c r="AA115" s="428"/>
      <c r="AB115" s="428"/>
      <c r="AC115" s="428"/>
      <c r="AD115" s="428"/>
      <c r="AE115" s="428"/>
      <c r="AF115" s="428"/>
      <c r="AG115" s="428"/>
      <c r="AH115" s="428"/>
      <c r="AI115" s="428"/>
      <c r="AJ115" s="428"/>
      <c r="AK115" s="428"/>
      <c r="AL115" s="428"/>
      <c r="AM115" s="428"/>
      <c r="AN115" s="428"/>
      <c r="AO115" s="428"/>
      <c r="AP115" s="428"/>
      <c r="AQ115" s="428"/>
      <c r="AR115" s="428"/>
      <c r="AS115" s="428"/>
      <c r="AT115" s="428"/>
      <c r="AU115" s="428"/>
      <c r="AV115" s="366"/>
      <c r="AW115" s="345"/>
    </row>
    <row r="116" spans="22:50" x14ac:dyDescent="0.3">
      <c r="V116" s="344"/>
      <c r="W116" s="428"/>
      <c r="X116" s="428"/>
      <c r="Y116" s="428"/>
      <c r="Z116" s="428"/>
      <c r="AA116" s="428"/>
      <c r="AB116" s="428"/>
      <c r="AC116" s="428"/>
      <c r="AD116" s="428"/>
      <c r="AE116" s="428"/>
      <c r="AF116" s="428"/>
      <c r="AG116" s="428"/>
      <c r="AH116" s="428"/>
      <c r="AI116" s="428"/>
      <c r="AJ116" s="428"/>
      <c r="AK116" s="428"/>
      <c r="AL116" s="428"/>
      <c r="AM116" s="428"/>
      <c r="AN116" s="428"/>
      <c r="AO116" s="428"/>
      <c r="AP116" s="428"/>
      <c r="AQ116" s="428"/>
      <c r="AR116" s="428"/>
      <c r="AS116" s="428"/>
      <c r="AT116" s="428"/>
      <c r="AU116" s="428"/>
      <c r="AV116" s="366"/>
      <c r="AW116" s="345"/>
    </row>
    <row r="117" spans="22:50" ht="15" thickBot="1" x14ac:dyDescent="0.35">
      <c r="V117" s="359"/>
      <c r="W117" s="362"/>
      <c r="X117" s="362"/>
      <c r="Y117" s="362"/>
      <c r="Z117" s="362"/>
      <c r="AA117" s="362"/>
      <c r="AB117" s="362"/>
      <c r="AC117" s="362"/>
      <c r="AD117" s="362"/>
      <c r="AE117" s="362"/>
      <c r="AF117" s="362"/>
      <c r="AG117" s="362"/>
      <c r="AH117" s="362"/>
      <c r="AI117" s="362"/>
      <c r="AJ117" s="362"/>
      <c r="AK117" s="362"/>
      <c r="AL117" s="362"/>
      <c r="AM117" s="362"/>
      <c r="AN117" s="362"/>
      <c r="AO117" s="362"/>
      <c r="AP117" s="362"/>
      <c r="AQ117" s="362"/>
      <c r="AR117" s="362"/>
      <c r="AS117" s="362"/>
      <c r="AT117" s="362"/>
      <c r="AU117" s="362"/>
      <c r="AV117" s="399"/>
      <c r="AW117" s="363"/>
    </row>
    <row r="120" spans="22:50" x14ac:dyDescent="0.3">
      <c r="X120" s="382" t="s">
        <v>110</v>
      </c>
      <c r="AL120" s="387"/>
      <c r="AM120" s="387"/>
      <c r="AN120" s="387"/>
      <c r="AO120" s="387"/>
      <c r="AP120" s="387"/>
      <c r="AQ120" s="387"/>
      <c r="AR120" s="387"/>
      <c r="AS120" s="387"/>
      <c r="AT120" s="387"/>
      <c r="AU120" s="387"/>
      <c r="AV120" s="400"/>
      <c r="AW120" s="387"/>
    </row>
    <row r="121" spans="22:50" x14ac:dyDescent="0.3">
      <c r="W121" s="383"/>
      <c r="X121" s="876" t="s">
        <v>112</v>
      </c>
      <c r="Y121" s="876"/>
      <c r="Z121" s="876"/>
      <c r="AA121" s="876"/>
      <c r="AB121" s="876"/>
      <c r="AC121" s="876"/>
      <c r="AD121" s="876"/>
      <c r="AE121" s="876"/>
      <c r="AF121" s="876"/>
      <c r="AG121" s="876"/>
      <c r="AH121" s="876"/>
      <c r="AI121" s="876"/>
      <c r="AJ121" s="876"/>
      <c r="AK121" s="876"/>
      <c r="AL121" s="782"/>
      <c r="AM121" s="782"/>
      <c r="AN121" s="782"/>
      <c r="AO121" s="782"/>
      <c r="AP121" s="782"/>
      <c r="AQ121" s="782"/>
      <c r="AR121" s="782"/>
      <c r="AS121" s="782"/>
      <c r="AT121" s="782"/>
      <c r="AU121" s="782"/>
      <c r="AV121" s="782"/>
      <c r="AW121" s="782"/>
    </row>
    <row r="122" spans="22:50" x14ac:dyDescent="0.3">
      <c r="W122" s="845" t="s">
        <v>116</v>
      </c>
      <c r="X122" s="877" t="s">
        <v>302</v>
      </c>
      <c r="Y122" s="878"/>
      <c r="Z122" s="878"/>
      <c r="AA122" s="878"/>
      <c r="AB122" s="878"/>
      <c r="AC122" s="878"/>
      <c r="AD122" s="878"/>
      <c r="AE122" s="878"/>
      <c r="AF122" s="878"/>
      <c r="AG122" s="878"/>
      <c r="AH122" s="878"/>
      <c r="AI122" s="878"/>
      <c r="AJ122" s="878"/>
      <c r="AK122" s="878"/>
      <c r="AL122" s="879"/>
      <c r="AM122" s="879"/>
      <c r="AN122" s="879"/>
      <c r="AO122" s="879"/>
      <c r="AP122" s="879"/>
      <c r="AQ122" s="879"/>
      <c r="AR122" s="879"/>
      <c r="AS122" s="879"/>
      <c r="AT122" s="879"/>
      <c r="AU122" s="879"/>
      <c r="AV122" s="879"/>
      <c r="AW122" s="880"/>
      <c r="AX122" s="428"/>
    </row>
    <row r="123" spans="22:50" x14ac:dyDescent="0.3">
      <c r="W123" s="847"/>
      <c r="X123" s="881" t="s">
        <v>131</v>
      </c>
      <c r="Y123" s="882"/>
      <c r="Z123" s="882"/>
      <c r="AA123" s="882"/>
      <c r="AB123" s="882"/>
      <c r="AC123" s="882"/>
      <c r="AD123" s="882"/>
      <c r="AE123" s="882"/>
      <c r="AF123" s="882"/>
      <c r="AG123" s="882"/>
      <c r="AH123" s="882"/>
      <c r="AI123" s="882"/>
      <c r="AJ123" s="882"/>
      <c r="AK123" s="882"/>
      <c r="AL123" s="791"/>
      <c r="AM123" s="791"/>
      <c r="AN123" s="791"/>
      <c r="AO123" s="791"/>
      <c r="AP123" s="791"/>
      <c r="AQ123" s="791"/>
      <c r="AR123" s="791"/>
      <c r="AS123" s="791"/>
      <c r="AT123" s="791"/>
      <c r="AU123" s="791"/>
      <c r="AV123" s="791"/>
      <c r="AW123" s="792"/>
      <c r="AX123" s="428"/>
    </row>
    <row r="124" spans="22:50" x14ac:dyDescent="0.3">
      <c r="W124" s="706" t="s">
        <v>117</v>
      </c>
      <c r="X124" s="874" t="s">
        <v>119</v>
      </c>
      <c r="Y124" s="875"/>
      <c r="Z124" s="875"/>
      <c r="AA124" s="875"/>
      <c r="AB124" s="875"/>
      <c r="AC124" s="875"/>
      <c r="AD124" s="875"/>
      <c r="AE124" s="875"/>
      <c r="AF124" s="875"/>
      <c r="AG124" s="875"/>
      <c r="AH124" s="875"/>
      <c r="AI124" s="875"/>
      <c r="AJ124" s="875"/>
      <c r="AK124" s="875"/>
      <c r="AL124" s="784"/>
      <c r="AM124" s="784"/>
      <c r="AN124" s="784"/>
      <c r="AO124" s="784"/>
      <c r="AP124" s="784"/>
      <c r="AQ124" s="784"/>
      <c r="AR124" s="784"/>
      <c r="AS124" s="784"/>
      <c r="AT124" s="784"/>
      <c r="AU124" s="784"/>
      <c r="AV124" s="784"/>
      <c r="AW124" s="785"/>
      <c r="AX124" s="428"/>
    </row>
    <row r="125" spans="22:50" x14ac:dyDescent="0.3">
      <c r="W125" s="708"/>
      <c r="X125" s="881" t="s">
        <v>132</v>
      </c>
      <c r="Y125" s="882"/>
      <c r="Z125" s="882"/>
      <c r="AA125" s="882"/>
      <c r="AB125" s="882"/>
      <c r="AC125" s="882"/>
      <c r="AD125" s="882"/>
      <c r="AE125" s="882"/>
      <c r="AF125" s="882"/>
      <c r="AG125" s="882"/>
      <c r="AH125" s="882"/>
      <c r="AI125" s="882"/>
      <c r="AJ125" s="882"/>
      <c r="AK125" s="882"/>
      <c r="AL125" s="791"/>
      <c r="AM125" s="791"/>
      <c r="AN125" s="791"/>
      <c r="AO125" s="791"/>
      <c r="AP125" s="791"/>
      <c r="AQ125" s="791"/>
      <c r="AR125" s="791"/>
      <c r="AS125" s="791"/>
      <c r="AT125" s="791"/>
      <c r="AU125" s="791"/>
      <c r="AV125" s="791"/>
      <c r="AW125" s="792"/>
      <c r="AX125" s="428"/>
    </row>
    <row r="126" spans="22:50" x14ac:dyDescent="0.3">
      <c r="W126" s="706" t="s">
        <v>118</v>
      </c>
      <c r="X126" s="874" t="s">
        <v>121</v>
      </c>
      <c r="Y126" s="875"/>
      <c r="Z126" s="875"/>
      <c r="AA126" s="875"/>
      <c r="AB126" s="875"/>
      <c r="AC126" s="875"/>
      <c r="AD126" s="875"/>
      <c r="AE126" s="875"/>
      <c r="AF126" s="875"/>
      <c r="AG126" s="875"/>
      <c r="AH126" s="875"/>
      <c r="AI126" s="875"/>
      <c r="AJ126" s="875"/>
      <c r="AK126" s="875"/>
      <c r="AL126" s="784"/>
      <c r="AM126" s="784"/>
      <c r="AN126" s="784"/>
      <c r="AO126" s="784"/>
      <c r="AP126" s="784"/>
      <c r="AQ126" s="784"/>
      <c r="AR126" s="784"/>
      <c r="AS126" s="784"/>
      <c r="AT126" s="784"/>
      <c r="AU126" s="784"/>
      <c r="AV126" s="784"/>
      <c r="AW126" s="785"/>
      <c r="AX126" s="428"/>
    </row>
    <row r="127" spans="22:50" x14ac:dyDescent="0.3">
      <c r="W127" s="708"/>
      <c r="X127" s="881" t="s">
        <v>133</v>
      </c>
      <c r="Y127" s="882"/>
      <c r="Z127" s="882"/>
      <c r="AA127" s="882"/>
      <c r="AB127" s="882"/>
      <c r="AC127" s="882"/>
      <c r="AD127" s="882"/>
      <c r="AE127" s="882"/>
      <c r="AF127" s="882"/>
      <c r="AG127" s="882"/>
      <c r="AH127" s="882"/>
      <c r="AI127" s="882"/>
      <c r="AJ127" s="882"/>
      <c r="AK127" s="882"/>
      <c r="AL127" s="791"/>
      <c r="AM127" s="791"/>
      <c r="AN127" s="791"/>
      <c r="AO127" s="791"/>
      <c r="AP127" s="791"/>
      <c r="AQ127" s="791"/>
      <c r="AR127" s="791"/>
      <c r="AS127" s="791"/>
      <c r="AT127" s="791"/>
      <c r="AU127" s="791"/>
      <c r="AV127" s="791"/>
      <c r="AW127" s="792"/>
      <c r="AX127" s="428"/>
    </row>
    <row r="128" spans="22:50" x14ac:dyDescent="0.3">
      <c r="AX128" s="428"/>
    </row>
    <row r="129" spans="22:50" x14ac:dyDescent="0.3">
      <c r="X129" s="868" t="s">
        <v>122</v>
      </c>
      <c r="Y129" s="870"/>
      <c r="Z129" s="870"/>
      <c r="AA129" s="870"/>
      <c r="AB129" s="870"/>
      <c r="AC129" s="870"/>
      <c r="AD129" s="870"/>
      <c r="AE129" s="870"/>
      <c r="AF129" s="870"/>
      <c r="AG129" s="870"/>
      <c r="AH129" s="870"/>
      <c r="AI129" s="870"/>
      <c r="AJ129" s="870"/>
      <c r="AK129" s="870"/>
      <c r="AL129" s="794"/>
      <c r="AM129" s="794"/>
      <c r="AN129" s="794"/>
      <c r="AO129" s="794"/>
      <c r="AP129" s="794"/>
      <c r="AQ129" s="794"/>
      <c r="AX129" s="428"/>
    </row>
    <row r="130" spans="22:50" x14ac:dyDescent="0.3">
      <c r="X130" s="868" t="s">
        <v>123</v>
      </c>
      <c r="Y130" s="869"/>
      <c r="Z130" s="869"/>
      <c r="AA130" s="869"/>
      <c r="AB130" s="869"/>
      <c r="AC130" s="869"/>
      <c r="AD130" s="869"/>
      <c r="AE130" s="869"/>
      <c r="AF130" s="869"/>
      <c r="AG130" s="869"/>
      <c r="AH130" s="869"/>
      <c r="AI130" s="869"/>
      <c r="AJ130" s="869"/>
      <c r="AK130" s="869"/>
      <c r="AL130" s="794"/>
      <c r="AM130" s="794"/>
      <c r="AN130" s="794"/>
      <c r="AO130" s="794"/>
      <c r="AP130" s="794"/>
      <c r="AQ130" s="794"/>
      <c r="AX130" s="428"/>
    </row>
    <row r="131" spans="22:50" x14ac:dyDescent="0.3">
      <c r="X131" s="401" t="s">
        <v>301</v>
      </c>
      <c r="AX131" s="428"/>
    </row>
    <row r="132" spans="22:50" x14ac:dyDescent="0.3">
      <c r="AD132" s="225"/>
      <c r="AE132" s="80"/>
      <c r="AF132" s="80"/>
      <c r="AG132" s="226"/>
      <c r="AH132" s="80"/>
      <c r="AI132" s="80"/>
      <c r="AJ132" s="226"/>
      <c r="AK132" s="80"/>
      <c r="AL132" s="80"/>
      <c r="AM132" s="226"/>
      <c r="AN132" s="80"/>
      <c r="AO132" s="80"/>
      <c r="AS132" s="339"/>
      <c r="AT132" s="428"/>
      <c r="AU132" s="428"/>
      <c r="AV132" s="429"/>
    </row>
    <row r="133" spans="22:50" x14ac:dyDescent="0.3">
      <c r="AD133" s="225"/>
      <c r="AE133" s="80"/>
      <c r="AF133" s="80"/>
      <c r="AG133" s="226"/>
      <c r="AH133" s="80"/>
      <c r="AI133" s="80"/>
      <c r="AJ133" s="226"/>
      <c r="AK133" s="80"/>
      <c r="AL133" s="80"/>
      <c r="AM133" s="226"/>
      <c r="AN133" s="80"/>
      <c r="AO133" s="80"/>
      <c r="AS133" s="339"/>
      <c r="AT133" s="428"/>
      <c r="AU133" s="428"/>
      <c r="AV133" s="429"/>
    </row>
    <row r="134" spans="22:50" x14ac:dyDescent="0.3">
      <c r="AD134" s="236"/>
      <c r="AE134" s="80"/>
      <c r="AF134" s="80"/>
      <c r="AG134" s="226"/>
      <c r="AH134" s="80"/>
      <c r="AI134" s="80"/>
      <c r="AJ134" s="226"/>
      <c r="AK134" s="80"/>
      <c r="AL134" s="80"/>
      <c r="AM134" s="226"/>
      <c r="AN134" s="80"/>
      <c r="AO134" s="80"/>
      <c r="AS134" s="339"/>
      <c r="AT134" s="428"/>
      <c r="AU134" s="428"/>
      <c r="AV134" s="429"/>
    </row>
    <row r="135" spans="22:50" x14ac:dyDescent="0.3">
      <c r="AD135" s="225"/>
      <c r="AE135" s="80"/>
      <c r="AF135" s="80"/>
      <c r="AG135" s="226"/>
      <c r="AH135" s="80"/>
      <c r="AI135" s="80"/>
      <c r="AJ135" s="226"/>
      <c r="AK135" s="80"/>
      <c r="AL135" s="80"/>
      <c r="AM135" s="226"/>
      <c r="AN135" s="80"/>
      <c r="AO135" s="80"/>
      <c r="AS135" s="339"/>
      <c r="AT135" s="428"/>
      <c r="AU135" s="428"/>
      <c r="AV135" s="429"/>
    </row>
    <row r="136" spans="22:50" ht="21.6" thickBot="1" x14ac:dyDescent="0.35">
      <c r="V136" s="173" t="s">
        <v>211</v>
      </c>
      <c r="W136" s="48"/>
      <c r="X136" s="48"/>
      <c r="Y136" s="48"/>
      <c r="Z136" s="48"/>
      <c r="AA136" s="92"/>
      <c r="AB136" s="48"/>
      <c r="AC136" s="48"/>
      <c r="AD136" s="226"/>
      <c r="AE136" s="80"/>
      <c r="AF136" s="80"/>
      <c r="AG136" s="226"/>
      <c r="AH136" s="80"/>
      <c r="AI136" s="80"/>
      <c r="AJ136" s="226"/>
      <c r="AK136" s="80"/>
      <c r="AL136" s="80"/>
      <c r="AM136" s="226"/>
      <c r="AN136" s="80"/>
      <c r="AO136" s="80"/>
      <c r="AS136" s="339"/>
      <c r="AT136" s="428"/>
      <c r="AU136" s="428"/>
      <c r="AV136" s="429"/>
    </row>
    <row r="137" spans="22:50" x14ac:dyDescent="0.3">
      <c r="V137" s="227"/>
      <c r="W137" s="228"/>
      <c r="X137" s="228"/>
      <c r="Y137" s="228"/>
      <c r="Z137" s="228"/>
      <c r="AA137" s="229"/>
      <c r="AB137" s="228"/>
      <c r="AC137" s="230"/>
      <c r="AW137" s="428"/>
      <c r="AX137" s="428"/>
    </row>
    <row r="138" spans="22:50" ht="36" x14ac:dyDescent="0.3">
      <c r="V138" s="78"/>
      <c r="W138" s="48"/>
      <c r="X138" s="48"/>
      <c r="Y138" s="125" t="s">
        <v>259</v>
      </c>
      <c r="Z138" s="222" t="s">
        <v>260</v>
      </c>
      <c r="AA138" s="125" t="s">
        <v>261</v>
      </c>
      <c r="AB138" s="53" t="s">
        <v>107</v>
      </c>
      <c r="AC138" s="232"/>
      <c r="AW138" s="428"/>
      <c r="AX138" s="428"/>
    </row>
    <row r="139" spans="22:50" x14ac:dyDescent="0.3">
      <c r="V139" s="78"/>
      <c r="W139" s="579" t="s">
        <v>213</v>
      </c>
      <c r="X139" s="176" t="s">
        <v>250</v>
      </c>
      <c r="Y139" s="421"/>
      <c r="Z139" s="421"/>
      <c r="AA139" s="421"/>
      <c r="AB139" s="329"/>
      <c r="AC139" s="336"/>
      <c r="AW139" s="428"/>
      <c r="AX139" s="428"/>
    </row>
    <row r="140" spans="22:50" x14ac:dyDescent="0.3">
      <c r="V140" s="78"/>
      <c r="W140" s="782"/>
      <c r="X140" s="170" t="s">
        <v>251</v>
      </c>
      <c r="Y140" s="13"/>
      <c r="Z140" s="13"/>
      <c r="AA140" s="13"/>
      <c r="AB140" s="337">
        <f>(Y140-AA140)*0.05</f>
        <v>0</v>
      </c>
      <c r="AC140" s="219"/>
      <c r="AW140" s="428"/>
      <c r="AX140" s="428"/>
    </row>
    <row r="141" spans="22:50" x14ac:dyDescent="0.3">
      <c r="V141" s="78"/>
      <c r="W141" s="782"/>
      <c r="X141" s="170" t="s">
        <v>252</v>
      </c>
      <c r="Y141" s="13"/>
      <c r="Z141" s="13"/>
      <c r="AA141" s="13"/>
      <c r="AB141" s="337">
        <f>(Y141-AA141)*0.1</f>
        <v>0</v>
      </c>
      <c r="AC141" s="336"/>
      <c r="AW141" s="428"/>
      <c r="AX141" s="428"/>
    </row>
    <row r="142" spans="22:50" x14ac:dyDescent="0.3">
      <c r="V142" s="78"/>
      <c r="W142" s="782"/>
      <c r="X142" s="170" t="s">
        <v>253</v>
      </c>
      <c r="Y142" s="13"/>
      <c r="Z142" s="13"/>
      <c r="AA142" s="13"/>
      <c r="AB142" s="337">
        <f>(Y142-AA142)*0.15</f>
        <v>0</v>
      </c>
      <c r="AC142" s="336"/>
      <c r="AW142" s="428"/>
      <c r="AX142" s="428"/>
    </row>
    <row r="143" spans="22:50" x14ac:dyDescent="0.3">
      <c r="V143" s="78"/>
      <c r="W143" s="782"/>
      <c r="X143" s="170" t="s">
        <v>254</v>
      </c>
      <c r="Y143" s="13"/>
      <c r="Z143" s="13"/>
      <c r="AA143" s="13"/>
      <c r="AB143" s="337">
        <f>(Y143-AA143)*0.2</f>
        <v>0</v>
      </c>
      <c r="AC143" s="336"/>
      <c r="AW143" s="428"/>
      <c r="AX143" s="428"/>
    </row>
    <row r="144" spans="22:50" x14ac:dyDescent="0.3">
      <c r="V144" s="78"/>
      <c r="W144" s="782"/>
      <c r="X144" s="170" t="s">
        <v>255</v>
      </c>
      <c r="Y144" s="13"/>
      <c r="Z144" s="13"/>
      <c r="AA144" s="13"/>
      <c r="AB144" s="337">
        <f>(Y144-AA144)*0.25</f>
        <v>0</v>
      </c>
      <c r="AC144" s="336"/>
    </row>
    <row r="145" spans="22:45" x14ac:dyDescent="0.3">
      <c r="V145" s="78"/>
      <c r="W145" s="782"/>
      <c r="X145" s="170" t="s">
        <v>256</v>
      </c>
      <c r="Y145" s="13"/>
      <c r="Z145" s="13"/>
      <c r="AA145" s="13"/>
      <c r="AB145" s="337">
        <f>(Y145-AA145)*0.3</f>
        <v>0</v>
      </c>
      <c r="AC145" s="336"/>
    </row>
    <row r="146" spans="22:45" x14ac:dyDescent="0.3">
      <c r="V146" s="78"/>
      <c r="W146" s="782"/>
      <c r="X146" s="170" t="s">
        <v>257</v>
      </c>
      <c r="Y146" s="13"/>
      <c r="Z146" s="13"/>
      <c r="AA146" s="13"/>
      <c r="AB146" s="337">
        <f>(Y146-AA146)*0.35</f>
        <v>0</v>
      </c>
      <c r="AC146" s="336"/>
    </row>
    <row r="147" spans="22:45" x14ac:dyDescent="0.3">
      <c r="V147" s="78"/>
      <c r="W147" s="782"/>
      <c r="X147" s="170" t="s">
        <v>258</v>
      </c>
      <c r="Y147" s="13"/>
      <c r="Z147" s="13"/>
      <c r="AA147" s="13"/>
      <c r="AB147" s="337">
        <f>(Y147-AA147)*0.4</f>
        <v>0</v>
      </c>
      <c r="AC147" s="336"/>
    </row>
    <row r="148" spans="22:45" x14ac:dyDescent="0.3">
      <c r="V148" s="78"/>
      <c r="W148" s="782"/>
      <c r="X148" s="170" t="s">
        <v>268</v>
      </c>
      <c r="Y148" s="283"/>
      <c r="Z148" s="283"/>
      <c r="AA148" s="283"/>
      <c r="AB148" s="338">
        <f>(Y148-AA148)*0.4</f>
        <v>0</v>
      </c>
      <c r="AC148" s="336"/>
    </row>
    <row r="149" spans="22:45" x14ac:dyDescent="0.3">
      <c r="V149" s="78"/>
      <c r="W149" s="48"/>
      <c r="X149" s="233" t="s">
        <v>85</v>
      </c>
      <c r="Y149" s="234">
        <f>SUM(Y139:Y148)</f>
        <v>0</v>
      </c>
      <c r="Z149" s="234">
        <f>SUM(Z139:Z148)</f>
        <v>0</v>
      </c>
      <c r="AA149" s="234">
        <f>SUM(AA139:AA148)</f>
        <v>0</v>
      </c>
      <c r="AB149" s="313">
        <f>SUM(AB139:AB148)</f>
        <v>0</v>
      </c>
      <c r="AC149" s="235"/>
    </row>
    <row r="150" spans="22:45" ht="15" thickBot="1" x14ac:dyDescent="0.35">
      <c r="V150" s="237"/>
      <c r="W150" s="94"/>
      <c r="X150" s="94"/>
      <c r="Y150" s="94"/>
      <c r="Z150" s="94"/>
      <c r="AA150" s="93"/>
      <c r="AB150" s="94"/>
      <c r="AC150" s="238"/>
    </row>
    <row r="152" spans="22:45" x14ac:dyDescent="0.3">
      <c r="X152" s="80"/>
      <c r="Y152" s="240" t="s">
        <v>219</v>
      </c>
      <c r="Z152" s="80"/>
      <c r="AA152" s="239"/>
      <c r="AB152" s="80"/>
      <c r="AC152" s="80"/>
      <c r="AD152" s="226"/>
      <c r="AE152" s="80"/>
      <c r="AF152" s="80"/>
      <c r="AG152" s="226"/>
      <c r="AH152" s="80"/>
      <c r="AI152" s="80"/>
      <c r="AJ152" s="226"/>
      <c r="AK152" s="80"/>
      <c r="AL152" s="80"/>
      <c r="AM152" s="226"/>
      <c r="AN152" s="80"/>
      <c r="AO152" s="80"/>
      <c r="AP152" s="226"/>
      <c r="AQ152" s="80"/>
      <c r="AR152" s="80"/>
    </row>
    <row r="153" spans="22:45" x14ac:dyDescent="0.3">
      <c r="X153" s="581" t="s">
        <v>213</v>
      </c>
      <c r="Y153" s="633" t="s">
        <v>221</v>
      </c>
      <c r="Z153" s="783"/>
      <c r="AA153" s="783"/>
      <c r="AB153" s="783"/>
      <c r="AC153" s="783"/>
      <c r="AD153" s="783"/>
      <c r="AE153" s="783"/>
      <c r="AF153" s="783"/>
      <c r="AG153" s="783"/>
      <c r="AH153" s="783"/>
      <c r="AI153" s="783"/>
      <c r="AJ153" s="783"/>
      <c r="AK153" s="783"/>
      <c r="AL153" s="783"/>
      <c r="AM153" s="783"/>
      <c r="AN153" s="783"/>
      <c r="AO153" s="783"/>
      <c r="AP153" s="783"/>
      <c r="AQ153" s="784"/>
      <c r="AR153" s="785"/>
      <c r="AS153" s="402"/>
    </row>
    <row r="154" spans="22:45" x14ac:dyDescent="0.3">
      <c r="X154" s="581"/>
      <c r="Y154" s="638"/>
      <c r="Z154" s="786"/>
      <c r="AA154" s="786"/>
      <c r="AB154" s="786"/>
      <c r="AC154" s="786"/>
      <c r="AD154" s="786"/>
      <c r="AE154" s="786"/>
      <c r="AF154" s="786"/>
      <c r="AG154" s="786"/>
      <c r="AH154" s="786"/>
      <c r="AI154" s="786"/>
      <c r="AJ154" s="786"/>
      <c r="AK154" s="786"/>
      <c r="AL154" s="786"/>
      <c r="AM154" s="786"/>
      <c r="AN154" s="786"/>
      <c r="AO154" s="786"/>
      <c r="AP154" s="786"/>
      <c r="AQ154" s="787"/>
      <c r="AR154" s="788"/>
      <c r="AS154" s="402"/>
    </row>
    <row r="155" spans="22:45" x14ac:dyDescent="0.3">
      <c r="X155" s="581"/>
      <c r="Y155" s="789"/>
      <c r="Z155" s="790"/>
      <c r="AA155" s="790"/>
      <c r="AB155" s="790"/>
      <c r="AC155" s="790"/>
      <c r="AD155" s="790"/>
      <c r="AE155" s="790"/>
      <c r="AF155" s="790"/>
      <c r="AG155" s="790"/>
      <c r="AH155" s="790"/>
      <c r="AI155" s="790"/>
      <c r="AJ155" s="790"/>
      <c r="AK155" s="790"/>
      <c r="AL155" s="790"/>
      <c r="AM155" s="790"/>
      <c r="AN155" s="790"/>
      <c r="AO155" s="790"/>
      <c r="AP155" s="790"/>
      <c r="AQ155" s="791"/>
      <c r="AR155" s="792"/>
      <c r="AS155" s="402"/>
    </row>
    <row r="156" spans="22:45" x14ac:dyDescent="0.3">
      <c r="X156" s="581" t="s">
        <v>262</v>
      </c>
      <c r="Y156" s="633" t="s">
        <v>303</v>
      </c>
      <c r="Z156" s="646"/>
      <c r="AA156" s="646"/>
      <c r="AB156" s="646"/>
      <c r="AC156" s="646"/>
      <c r="AD156" s="646"/>
      <c r="AE156" s="646"/>
      <c r="AF156" s="646"/>
      <c r="AG156" s="646"/>
      <c r="AH156" s="646"/>
      <c r="AI156" s="646"/>
      <c r="AJ156" s="646"/>
      <c r="AK156" s="646"/>
      <c r="AL156" s="646"/>
      <c r="AM156" s="646"/>
      <c r="AN156" s="646"/>
      <c r="AO156" s="646"/>
      <c r="AP156" s="646"/>
      <c r="AQ156" s="646"/>
      <c r="AR156" s="647"/>
      <c r="AS156" s="402"/>
    </row>
    <row r="157" spans="22:45" x14ac:dyDescent="0.3">
      <c r="X157" s="581"/>
      <c r="Y157" s="793" t="s">
        <v>131</v>
      </c>
      <c r="Z157" s="787"/>
      <c r="AA157" s="787"/>
      <c r="AB157" s="787"/>
      <c r="AC157" s="787"/>
      <c r="AD157" s="787"/>
      <c r="AE157" s="787"/>
      <c r="AF157" s="787"/>
      <c r="AG157" s="787"/>
      <c r="AH157" s="787"/>
      <c r="AI157" s="787"/>
      <c r="AJ157" s="787"/>
      <c r="AK157" s="787"/>
      <c r="AL157" s="787"/>
      <c r="AM157" s="787"/>
      <c r="AN157" s="787"/>
      <c r="AO157" s="787"/>
      <c r="AP157" s="787"/>
      <c r="AQ157" s="787"/>
      <c r="AR157" s="792"/>
      <c r="AS157" s="402"/>
    </row>
    <row r="158" spans="22:45" ht="15" customHeight="1" x14ac:dyDescent="0.3">
      <c r="X158" s="715" t="s">
        <v>263</v>
      </c>
      <c r="Y158" s="633" t="s">
        <v>265</v>
      </c>
      <c r="Z158" s="634"/>
      <c r="AA158" s="634"/>
      <c r="AB158" s="634"/>
      <c r="AC158" s="634"/>
      <c r="AD158" s="634"/>
      <c r="AE158" s="634"/>
      <c r="AF158" s="634"/>
      <c r="AG158" s="634"/>
      <c r="AH158" s="634"/>
      <c r="AI158" s="634"/>
      <c r="AJ158" s="634"/>
      <c r="AK158" s="634"/>
      <c r="AL158" s="634"/>
      <c r="AM158" s="634"/>
      <c r="AN158" s="634"/>
      <c r="AO158" s="634"/>
      <c r="AP158" s="634"/>
      <c r="AQ158" s="634"/>
      <c r="AR158" s="718"/>
      <c r="AS158" s="402"/>
    </row>
    <row r="159" spans="22:45" x14ac:dyDescent="0.3">
      <c r="X159" s="715"/>
      <c r="Y159" s="686" t="s">
        <v>132</v>
      </c>
      <c r="Z159" s="687"/>
      <c r="AA159" s="687"/>
      <c r="AB159" s="687"/>
      <c r="AC159" s="687"/>
      <c r="AD159" s="687"/>
      <c r="AE159" s="687"/>
      <c r="AF159" s="687"/>
      <c r="AG159" s="687"/>
      <c r="AH159" s="687"/>
      <c r="AI159" s="687"/>
      <c r="AJ159" s="687"/>
      <c r="AK159" s="687"/>
      <c r="AL159" s="687"/>
      <c r="AM159" s="687"/>
      <c r="AN159" s="687"/>
      <c r="AO159" s="687"/>
      <c r="AP159" s="687"/>
      <c r="AQ159" s="687"/>
      <c r="AR159" s="688"/>
      <c r="AS159" s="402"/>
    </row>
    <row r="160" spans="22:45" ht="15" customHeight="1" x14ac:dyDescent="0.3">
      <c r="X160" s="715" t="s">
        <v>264</v>
      </c>
      <c r="Y160" s="633" t="s">
        <v>304</v>
      </c>
      <c r="Z160" s="634"/>
      <c r="AA160" s="634"/>
      <c r="AB160" s="634"/>
      <c r="AC160" s="634"/>
      <c r="AD160" s="634"/>
      <c r="AE160" s="634"/>
      <c r="AF160" s="634"/>
      <c r="AG160" s="634"/>
      <c r="AH160" s="634"/>
      <c r="AI160" s="634"/>
      <c r="AJ160" s="634"/>
      <c r="AK160" s="634"/>
      <c r="AL160" s="634"/>
      <c r="AM160" s="634"/>
      <c r="AN160" s="634"/>
      <c r="AO160" s="634"/>
      <c r="AP160" s="634"/>
      <c r="AQ160" s="634"/>
      <c r="AR160" s="718"/>
      <c r="AS160" s="402"/>
    </row>
    <row r="161" spans="24:45" x14ac:dyDescent="0.3">
      <c r="X161" s="715"/>
      <c r="Y161" s="686" t="s">
        <v>133</v>
      </c>
      <c r="Z161" s="687"/>
      <c r="AA161" s="687"/>
      <c r="AB161" s="687"/>
      <c r="AC161" s="687"/>
      <c r="AD161" s="687"/>
      <c r="AE161" s="687"/>
      <c r="AF161" s="687"/>
      <c r="AG161" s="687"/>
      <c r="AH161" s="687"/>
      <c r="AI161" s="687"/>
      <c r="AJ161" s="687"/>
      <c r="AK161" s="687"/>
      <c r="AL161" s="687"/>
      <c r="AM161" s="687"/>
      <c r="AN161" s="687"/>
      <c r="AO161" s="687"/>
      <c r="AP161" s="687"/>
      <c r="AQ161" s="687"/>
      <c r="AR161" s="688"/>
      <c r="AS161" s="402"/>
    </row>
  </sheetData>
  <sheetProtection password="B3C1" sheet="1" objects="1" scenarios="1" selectLockedCells="1"/>
  <mergeCells count="130">
    <mergeCell ref="AK31:AN31"/>
    <mergeCell ref="E74:Q74"/>
    <mergeCell ref="E65:Q65"/>
    <mergeCell ref="E66:Q66"/>
    <mergeCell ref="E67:Q67"/>
    <mergeCell ref="E68:Q68"/>
    <mergeCell ref="E69:Q69"/>
    <mergeCell ref="E70:Q70"/>
    <mergeCell ref="E71:Q71"/>
    <mergeCell ref="E72:Q72"/>
    <mergeCell ref="E73:Q73"/>
    <mergeCell ref="E56:Q56"/>
    <mergeCell ref="E55:Q55"/>
    <mergeCell ref="E57:Q57"/>
    <mergeCell ref="E58:Q61"/>
    <mergeCell ref="E62:Q63"/>
    <mergeCell ref="E64:Q64"/>
    <mergeCell ref="AE34:AE45"/>
    <mergeCell ref="AG35:AG46"/>
    <mergeCell ref="AF33:AF45"/>
    <mergeCell ref="AH35:AH46"/>
    <mergeCell ref="AI35:AI46"/>
    <mergeCell ref="AK36:AK47"/>
    <mergeCell ref="AL36:AL47"/>
    <mergeCell ref="E75:Q75"/>
    <mergeCell ref="E83:O83"/>
    <mergeCell ref="E77:Q77"/>
    <mergeCell ref="E78:Q78"/>
    <mergeCell ref="E79:Q79"/>
    <mergeCell ref="E80:Q80"/>
    <mergeCell ref="E84:Q84"/>
    <mergeCell ref="X130:AQ130"/>
    <mergeCell ref="X129:AQ129"/>
    <mergeCell ref="E81:Q81"/>
    <mergeCell ref="E82:Q82"/>
    <mergeCell ref="E76:Q76"/>
    <mergeCell ref="E85:Q85"/>
    <mergeCell ref="W126:W127"/>
    <mergeCell ref="W122:W123"/>
    <mergeCell ref="W124:W125"/>
    <mergeCell ref="X124:AW124"/>
    <mergeCell ref="X121:AW121"/>
    <mergeCell ref="X122:AW122"/>
    <mergeCell ref="X123:AW123"/>
    <mergeCell ref="X125:AW125"/>
    <mergeCell ref="X126:AW126"/>
    <mergeCell ref="X127:AW127"/>
    <mergeCell ref="D77:D83"/>
    <mergeCell ref="D62:D63"/>
    <mergeCell ref="D24:F24"/>
    <mergeCell ref="D25:F25"/>
    <mergeCell ref="C30:T30"/>
    <mergeCell ref="D36:F36"/>
    <mergeCell ref="D37:F37"/>
    <mergeCell ref="D38:F38"/>
    <mergeCell ref="D39:F39"/>
    <mergeCell ref="D40:F40"/>
    <mergeCell ref="D41:F41"/>
    <mergeCell ref="D51:D57"/>
    <mergeCell ref="D58:D61"/>
    <mergeCell ref="D46:Q46"/>
    <mergeCell ref="D47:Q47"/>
    <mergeCell ref="D48:Q48"/>
    <mergeCell ref="E49:Q49"/>
    <mergeCell ref="D70:D74"/>
    <mergeCell ref="D65:D67"/>
    <mergeCell ref="E50:Q50"/>
    <mergeCell ref="E51:Q51"/>
    <mergeCell ref="E52:Q52"/>
    <mergeCell ref="E53:Q53"/>
    <mergeCell ref="E54:Q54"/>
    <mergeCell ref="D2:L2"/>
    <mergeCell ref="D3:L3"/>
    <mergeCell ref="D5:H5"/>
    <mergeCell ref="I5:L5"/>
    <mergeCell ref="D6:H6"/>
    <mergeCell ref="I6:L6"/>
    <mergeCell ref="D32:F33"/>
    <mergeCell ref="D34:F34"/>
    <mergeCell ref="D35:F35"/>
    <mergeCell ref="D19:F19"/>
    <mergeCell ref="D20:F20"/>
    <mergeCell ref="D21:F21"/>
    <mergeCell ref="D22:F22"/>
    <mergeCell ref="D23:F23"/>
    <mergeCell ref="D7:H7"/>
    <mergeCell ref="I7:L7"/>
    <mergeCell ref="C9:M9"/>
    <mergeCell ref="D16:F17"/>
    <mergeCell ref="D18:F18"/>
    <mergeCell ref="V20:BH21"/>
    <mergeCell ref="AA33:AA44"/>
    <mergeCell ref="AB33:AB44"/>
    <mergeCell ref="Y29:AV29"/>
    <mergeCell ref="Y30:AV30"/>
    <mergeCell ref="AS31:AV31"/>
    <mergeCell ref="Y31:AA31"/>
    <mergeCell ref="W30:X32"/>
    <mergeCell ref="AS38:AS49"/>
    <mergeCell ref="AT38:AT49"/>
    <mergeCell ref="AV38:AV49"/>
    <mergeCell ref="AU38:AU49"/>
    <mergeCell ref="AR37:AR48"/>
    <mergeCell ref="Y26:AV27"/>
    <mergeCell ref="Y33:Y44"/>
    <mergeCell ref="Z33:Z44"/>
    <mergeCell ref="AC31:AF31"/>
    <mergeCell ref="AG31:AJ31"/>
    <mergeCell ref="AJ35:AJ46"/>
    <mergeCell ref="AN36:AN47"/>
    <mergeCell ref="AQ37:AQ48"/>
    <mergeCell ref="AC34:AC45"/>
    <mergeCell ref="AD34:AD45"/>
    <mergeCell ref="AO31:AR31"/>
    <mergeCell ref="AM36:AM47"/>
    <mergeCell ref="AO37:AO48"/>
    <mergeCell ref="AP37:AP48"/>
    <mergeCell ref="W33:W110"/>
    <mergeCell ref="X160:X161"/>
    <mergeCell ref="W139:W148"/>
    <mergeCell ref="X153:X155"/>
    <mergeCell ref="Y153:AR155"/>
    <mergeCell ref="X156:X157"/>
    <mergeCell ref="Y156:AR156"/>
    <mergeCell ref="Y157:AR157"/>
    <mergeCell ref="X158:X159"/>
    <mergeCell ref="Y158:AR158"/>
    <mergeCell ref="Y159:AR159"/>
    <mergeCell ref="Y160:AR160"/>
    <mergeCell ref="Y161:AR161"/>
  </mergeCells>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C1:BH172"/>
  <sheetViews>
    <sheetView showGridLines="0" zoomScale="90" zoomScaleNormal="90" workbookViewId="0">
      <selection activeCell="E13" sqref="E13"/>
    </sheetView>
  </sheetViews>
  <sheetFormatPr defaultColWidth="9.109375" defaultRowHeight="14.4" x14ac:dyDescent="0.3"/>
  <cols>
    <col min="1" max="2" width="9.109375" style="241"/>
    <col min="3" max="3" width="3.33203125" style="241" customWidth="1"/>
    <col min="4" max="4" width="18.88671875" style="241" customWidth="1"/>
    <col min="5" max="5" width="19.6640625" style="241" customWidth="1"/>
    <col min="6" max="6" width="5.109375" style="241" customWidth="1"/>
    <col min="7" max="7" width="18.6640625" style="241" customWidth="1"/>
    <col min="8" max="12" width="18.33203125" style="241" customWidth="1"/>
    <col min="13" max="16" width="21.33203125" style="241" customWidth="1"/>
    <col min="17" max="18" width="24.6640625" style="241" customWidth="1"/>
    <col min="19" max="19" width="21.33203125" style="241" customWidth="1"/>
    <col min="20" max="20" width="35.44140625" style="241" customWidth="1"/>
    <col min="21" max="21" width="12.5546875" style="241" bestFit="1" customWidth="1"/>
    <col min="22" max="22" width="9.109375" style="241"/>
    <col min="23" max="23" width="14.44140625" style="241" customWidth="1"/>
    <col min="24" max="24" width="18.109375" style="241" customWidth="1"/>
    <col min="25" max="27" width="11.88671875" style="241" customWidth="1"/>
    <col min="28" max="28" width="11.88671875" style="314" hidden="1" customWidth="1"/>
    <col min="29" max="31" width="11.88671875" style="241" customWidth="1"/>
    <col min="32" max="32" width="11.88671875" style="314" hidden="1" customWidth="1"/>
    <col min="33" max="35" width="11.88671875" style="241" customWidth="1"/>
    <col min="36" max="36" width="11.88671875" style="314" hidden="1" customWidth="1"/>
    <col min="37" max="39" width="11.88671875" style="241" customWidth="1"/>
    <col min="40" max="40" width="11.88671875" style="314" hidden="1" customWidth="1"/>
    <col min="41" max="42" width="13.109375" style="241" customWidth="1"/>
    <col min="43" max="43" width="11.88671875" style="241" customWidth="1"/>
    <col min="44" max="44" width="11.88671875" style="314" hidden="1" customWidth="1"/>
    <col min="45" max="47" width="11.88671875" style="241" customWidth="1"/>
    <col min="48" max="48" width="10.5546875" style="314" hidden="1" customWidth="1"/>
    <col min="49" max="16384" width="9.109375" style="241"/>
  </cols>
  <sheetData>
    <row r="1" spans="3:15" ht="15" thickBot="1" x14ac:dyDescent="0.35"/>
    <row r="2" spans="3:15" ht="27.75" customHeight="1" x14ac:dyDescent="0.3">
      <c r="D2" s="766" t="s">
        <v>17</v>
      </c>
      <c r="E2" s="767"/>
      <c r="F2" s="767"/>
      <c r="G2" s="767"/>
      <c r="H2" s="767"/>
      <c r="I2" s="767"/>
      <c r="J2" s="767"/>
      <c r="K2" s="767"/>
      <c r="L2" s="768"/>
      <c r="M2" s="97"/>
      <c r="N2" s="97"/>
      <c r="O2" s="97"/>
    </row>
    <row r="3" spans="3:15" ht="34.5" customHeight="1" thickBot="1" x14ac:dyDescent="0.35">
      <c r="D3" s="769" t="s">
        <v>144</v>
      </c>
      <c r="E3" s="770"/>
      <c r="F3" s="770"/>
      <c r="G3" s="770"/>
      <c r="H3" s="770"/>
      <c r="I3" s="770"/>
      <c r="J3" s="770"/>
      <c r="K3" s="770"/>
      <c r="L3" s="771"/>
      <c r="M3" s="97"/>
      <c r="N3" s="97"/>
      <c r="O3" s="97"/>
    </row>
    <row r="4" spans="3:15" ht="21.6" thickBot="1" x14ac:dyDescent="0.35">
      <c r="D4" s="98"/>
      <c r="E4" s="98"/>
      <c r="F4" s="98"/>
      <c r="G4" s="98"/>
      <c r="H4" s="98"/>
      <c r="I4" s="98"/>
      <c r="J4" s="98"/>
      <c r="K4" s="98"/>
      <c r="L4" s="98"/>
      <c r="M4" s="97"/>
      <c r="N4" s="97"/>
      <c r="O4" s="97"/>
    </row>
    <row r="5" spans="3:15" x14ac:dyDescent="0.3">
      <c r="D5" s="950" t="s">
        <v>49</v>
      </c>
      <c r="E5" s="951"/>
      <c r="F5" s="951"/>
      <c r="G5" s="951"/>
      <c r="H5" s="951"/>
      <c r="I5" s="952">
        <f>Info!D4</f>
        <v>0</v>
      </c>
      <c r="J5" s="952"/>
      <c r="K5" s="952"/>
      <c r="L5" s="953"/>
    </row>
    <row r="6" spans="3:15" x14ac:dyDescent="0.3">
      <c r="D6" s="954" t="s">
        <v>50</v>
      </c>
      <c r="E6" s="955"/>
      <c r="F6" s="955"/>
      <c r="G6" s="955"/>
      <c r="H6" s="955"/>
      <c r="I6" s="754" t="s">
        <v>52</v>
      </c>
      <c r="J6" s="754"/>
      <c r="K6" s="754"/>
      <c r="L6" s="956"/>
    </row>
    <row r="7" spans="3:15" ht="15" thickBot="1" x14ac:dyDescent="0.35">
      <c r="D7" s="969" t="s">
        <v>51</v>
      </c>
      <c r="E7" s="970"/>
      <c r="F7" s="970"/>
      <c r="G7" s="970"/>
      <c r="H7" s="971"/>
      <c r="I7" s="972" t="s">
        <v>59</v>
      </c>
      <c r="J7" s="973"/>
      <c r="K7" s="973"/>
      <c r="L7" s="974"/>
    </row>
    <row r="8" spans="3:15" ht="15" thickBot="1" x14ac:dyDescent="0.35">
      <c r="D8" s="242"/>
      <c r="E8" s="242"/>
      <c r="F8" s="242"/>
      <c r="G8" s="242"/>
      <c r="H8" s="242"/>
      <c r="I8" s="243"/>
      <c r="J8" s="243"/>
      <c r="K8" s="243"/>
      <c r="L8" s="243"/>
    </row>
    <row r="9" spans="3:15" ht="16.2" thickBot="1" x14ac:dyDescent="0.35">
      <c r="C9" s="975" t="s">
        <v>75</v>
      </c>
      <c r="D9" s="976"/>
      <c r="E9" s="976"/>
      <c r="F9" s="976"/>
      <c r="G9" s="976"/>
      <c r="H9" s="976"/>
      <c r="I9" s="976"/>
      <c r="J9" s="976"/>
      <c r="K9" s="976"/>
      <c r="L9" s="976"/>
      <c r="M9" s="977"/>
    </row>
    <row r="10" spans="3:15" ht="23.25" customHeight="1" x14ac:dyDescent="0.3">
      <c r="C10" s="244"/>
      <c r="D10" s="435"/>
      <c r="E10" s="435"/>
      <c r="F10" s="435"/>
      <c r="G10" s="435"/>
      <c r="H10" s="435"/>
      <c r="I10" s="435"/>
      <c r="J10" s="435"/>
      <c r="K10" s="435"/>
      <c r="L10" s="435"/>
      <c r="M10" s="245"/>
    </row>
    <row r="11" spans="3:15" ht="15.6" x14ac:dyDescent="0.3">
      <c r="C11" s="244"/>
      <c r="D11" s="435"/>
      <c r="E11" s="246" t="s">
        <v>47</v>
      </c>
      <c r="F11" s="242"/>
      <c r="G11" s="106" t="s">
        <v>14</v>
      </c>
      <c r="H11" s="435"/>
      <c r="I11" s="106" t="s">
        <v>58</v>
      </c>
      <c r="J11" s="435"/>
      <c r="K11" s="247"/>
      <c r="L11" s="435"/>
      <c r="M11" s="245"/>
    </row>
    <row r="12" spans="3:15" x14ac:dyDescent="0.3">
      <c r="C12" s="244"/>
      <c r="D12" s="435"/>
      <c r="E12" s="248" t="s">
        <v>0</v>
      </c>
      <c r="F12" s="242"/>
      <c r="G12" s="248" t="s">
        <v>1</v>
      </c>
      <c r="H12" s="435"/>
      <c r="I12" s="248" t="s">
        <v>1</v>
      </c>
      <c r="J12" s="435"/>
      <c r="K12" s="249"/>
      <c r="L12" s="435"/>
      <c r="M12" s="245"/>
    </row>
    <row r="13" spans="3:15" x14ac:dyDescent="0.3">
      <c r="C13" s="244"/>
      <c r="D13" s="435"/>
      <c r="E13" s="223"/>
      <c r="F13" s="435"/>
      <c r="G13" s="223"/>
      <c r="H13" s="435"/>
      <c r="I13" s="182">
        <f>IF(L25&lt;0.2*J25,L25,0.2*J25)</f>
        <v>0</v>
      </c>
      <c r="J13" s="435"/>
      <c r="K13" s="250"/>
      <c r="L13" s="435"/>
      <c r="M13" s="245"/>
    </row>
    <row r="14" spans="3:15" x14ac:dyDescent="0.3">
      <c r="C14" s="244"/>
      <c r="D14" s="435"/>
      <c r="E14" s="435"/>
      <c r="F14" s="435"/>
      <c r="G14" s="435"/>
      <c r="H14" s="435"/>
      <c r="I14" s="435"/>
      <c r="J14" s="435"/>
      <c r="K14" s="435"/>
      <c r="L14" s="435"/>
      <c r="M14" s="245"/>
    </row>
    <row r="15" spans="3:15" x14ac:dyDescent="0.3">
      <c r="C15" s="244"/>
      <c r="D15" s="435"/>
      <c r="E15" s="435"/>
      <c r="F15" s="435"/>
      <c r="G15" s="435"/>
      <c r="H15" s="435"/>
      <c r="I15" s="435"/>
      <c r="J15" s="435"/>
      <c r="K15" s="435"/>
      <c r="L15" s="435"/>
      <c r="M15" s="245"/>
    </row>
    <row r="16" spans="3:15" ht="30" x14ac:dyDescent="0.3">
      <c r="C16" s="244"/>
      <c r="D16" s="754" t="s">
        <v>3</v>
      </c>
      <c r="E16" s="754"/>
      <c r="F16" s="754"/>
      <c r="G16" s="105" t="s">
        <v>18</v>
      </c>
      <c r="H16" s="105" t="s">
        <v>20</v>
      </c>
      <c r="I16" s="105" t="s">
        <v>21</v>
      </c>
      <c r="J16" s="105" t="s">
        <v>19</v>
      </c>
      <c r="K16" s="106" t="s">
        <v>12</v>
      </c>
      <c r="L16" s="106" t="s">
        <v>13</v>
      </c>
      <c r="M16" s="245"/>
    </row>
    <row r="17" spans="3:60" x14ac:dyDescent="0.3">
      <c r="C17" s="244"/>
      <c r="D17" s="754"/>
      <c r="E17" s="754"/>
      <c r="F17" s="754"/>
      <c r="G17" s="248" t="s">
        <v>1</v>
      </c>
      <c r="H17" s="248" t="s">
        <v>1</v>
      </c>
      <c r="I17" s="248" t="s">
        <v>1</v>
      </c>
      <c r="J17" s="248" t="s">
        <v>1</v>
      </c>
      <c r="K17" s="248" t="s">
        <v>1</v>
      </c>
      <c r="L17" s="248" t="s">
        <v>1</v>
      </c>
      <c r="M17" s="245"/>
    </row>
    <row r="18" spans="3:60" x14ac:dyDescent="0.3">
      <c r="C18" s="244"/>
      <c r="D18" s="927" t="s">
        <v>4</v>
      </c>
      <c r="E18" s="927"/>
      <c r="F18" s="927"/>
      <c r="G18" s="224"/>
      <c r="H18" s="224"/>
      <c r="I18" s="224"/>
      <c r="J18" s="251">
        <f>G18-H18-I18</f>
        <v>0</v>
      </c>
      <c r="K18" s="224"/>
      <c r="L18" s="224"/>
      <c r="M18" s="245"/>
    </row>
    <row r="19" spans="3:60" x14ac:dyDescent="0.3">
      <c r="C19" s="244"/>
      <c r="D19" s="927" t="s">
        <v>5</v>
      </c>
      <c r="E19" s="927"/>
      <c r="F19" s="927"/>
      <c r="G19" s="224"/>
      <c r="H19" s="224"/>
      <c r="I19" s="224"/>
      <c r="J19" s="251">
        <f>G19-H19-I19</f>
        <v>0</v>
      </c>
      <c r="K19" s="224"/>
      <c r="L19" s="224"/>
      <c r="M19" s="245"/>
      <c r="V19" s="537" t="s">
        <v>222</v>
      </c>
      <c r="W19" s="794"/>
      <c r="X19" s="794"/>
      <c r="Y19" s="794"/>
      <c r="Z19" s="794"/>
      <c r="AA19" s="794"/>
      <c r="AB19" s="794"/>
      <c r="AC19" s="794"/>
      <c r="AD19" s="794"/>
      <c r="AE19" s="794"/>
      <c r="AF19" s="794"/>
      <c r="AG19" s="794"/>
      <c r="AH19" s="794"/>
      <c r="AI19" s="794"/>
      <c r="AJ19" s="794"/>
      <c r="AK19" s="794"/>
      <c r="AL19" s="794"/>
      <c r="AM19" s="794"/>
      <c r="AN19" s="794"/>
      <c r="AO19" s="794"/>
      <c r="AP19" s="794"/>
      <c r="AQ19" s="794"/>
      <c r="AR19" s="794"/>
      <c r="AS19" s="794"/>
      <c r="AT19" s="794"/>
      <c r="AU19" s="794"/>
      <c r="AV19" s="794"/>
      <c r="AW19" s="794"/>
      <c r="AX19" s="794"/>
      <c r="AY19" s="794"/>
      <c r="AZ19" s="794"/>
      <c r="BA19" s="794"/>
      <c r="BB19" s="794"/>
      <c r="BC19" s="794"/>
      <c r="BD19" s="794"/>
      <c r="BE19" s="794"/>
      <c r="BF19" s="794"/>
      <c r="BG19" s="794"/>
      <c r="BH19" s="794"/>
    </row>
    <row r="20" spans="3:60" x14ac:dyDescent="0.3">
      <c r="C20" s="244"/>
      <c r="D20" s="927" t="s">
        <v>10</v>
      </c>
      <c r="E20" s="927"/>
      <c r="F20" s="927"/>
      <c r="G20" s="224"/>
      <c r="H20" s="224"/>
      <c r="I20" s="224"/>
      <c r="J20" s="251">
        <f t="shared" ref="J20:J24" si="0">G20-H20-I20</f>
        <v>0</v>
      </c>
      <c r="K20" s="224"/>
      <c r="L20" s="224"/>
      <c r="M20" s="245"/>
      <c r="V20" s="794"/>
      <c r="W20" s="794"/>
      <c r="X20" s="794"/>
      <c r="Y20" s="794"/>
      <c r="Z20" s="794"/>
      <c r="AA20" s="794"/>
      <c r="AB20" s="794"/>
      <c r="AC20" s="794"/>
      <c r="AD20" s="794"/>
      <c r="AE20" s="794"/>
      <c r="AF20" s="794"/>
      <c r="AG20" s="794"/>
      <c r="AH20" s="794"/>
      <c r="AI20" s="794"/>
      <c r="AJ20" s="794"/>
      <c r="AK20" s="794"/>
      <c r="AL20" s="794"/>
      <c r="AM20" s="794"/>
      <c r="AN20" s="794"/>
      <c r="AO20" s="794"/>
      <c r="AP20" s="794"/>
      <c r="AQ20" s="794"/>
      <c r="AR20" s="794"/>
      <c r="AS20" s="794"/>
      <c r="AT20" s="794"/>
      <c r="AU20" s="794"/>
      <c r="AV20" s="794"/>
      <c r="AW20" s="794"/>
      <c r="AX20" s="794"/>
      <c r="AY20" s="794"/>
      <c r="AZ20" s="794"/>
      <c r="BA20" s="794"/>
      <c r="BB20" s="794"/>
      <c r="BC20" s="794"/>
      <c r="BD20" s="794"/>
      <c r="BE20" s="794"/>
      <c r="BF20" s="794"/>
      <c r="BG20" s="794"/>
      <c r="BH20" s="794"/>
    </row>
    <row r="21" spans="3:60" x14ac:dyDescent="0.3">
      <c r="C21" s="244"/>
      <c r="D21" s="927" t="s">
        <v>9</v>
      </c>
      <c r="E21" s="927"/>
      <c r="F21" s="927"/>
      <c r="G21" s="224"/>
      <c r="H21" s="224"/>
      <c r="I21" s="224"/>
      <c r="J21" s="251">
        <f t="shared" si="0"/>
        <v>0</v>
      </c>
      <c r="K21" s="224"/>
      <c r="L21" s="224"/>
      <c r="M21" s="245"/>
    </row>
    <row r="22" spans="3:60" x14ac:dyDescent="0.3">
      <c r="C22" s="244"/>
      <c r="D22" s="927" t="s">
        <v>8</v>
      </c>
      <c r="E22" s="927"/>
      <c r="F22" s="927"/>
      <c r="G22" s="224"/>
      <c r="H22" s="224"/>
      <c r="I22" s="224"/>
      <c r="J22" s="251">
        <f>G22-H22-I22</f>
        <v>0</v>
      </c>
      <c r="K22" s="224"/>
      <c r="L22" s="224"/>
      <c r="M22" s="245"/>
    </row>
    <row r="23" spans="3:60" x14ac:dyDescent="0.3">
      <c r="C23" s="244"/>
      <c r="D23" s="927" t="s">
        <v>7</v>
      </c>
      <c r="E23" s="927"/>
      <c r="F23" s="927"/>
      <c r="G23" s="224"/>
      <c r="H23" s="224"/>
      <c r="I23" s="224"/>
      <c r="J23" s="251">
        <f t="shared" si="0"/>
        <v>0</v>
      </c>
      <c r="K23" s="224"/>
      <c r="L23" s="224"/>
      <c r="M23" s="245"/>
    </row>
    <row r="24" spans="3:60" ht="21.6" thickBot="1" x14ac:dyDescent="0.35">
      <c r="C24" s="244"/>
      <c r="D24" s="927" t="s">
        <v>6</v>
      </c>
      <c r="E24" s="927"/>
      <c r="F24" s="927"/>
      <c r="G24" s="224"/>
      <c r="H24" s="224"/>
      <c r="I24" s="224"/>
      <c r="J24" s="251">
        <f t="shared" si="0"/>
        <v>0</v>
      </c>
      <c r="K24" s="224"/>
      <c r="L24" s="224"/>
      <c r="M24" s="245"/>
      <c r="V24" s="173" t="s">
        <v>210</v>
      </c>
    </row>
    <row r="25" spans="3:60" x14ac:dyDescent="0.3">
      <c r="C25" s="244"/>
      <c r="D25" s="754" t="s">
        <v>11</v>
      </c>
      <c r="E25" s="754"/>
      <c r="F25" s="754"/>
      <c r="G25" s="252">
        <f>SUM(G18:G24)</f>
        <v>0</v>
      </c>
      <c r="H25" s="252">
        <f t="shared" ref="H25:K25" si="1">SUM(H18:H24)</f>
        <v>0</v>
      </c>
      <c r="I25" s="252">
        <f t="shared" si="1"/>
        <v>0</v>
      </c>
      <c r="J25" s="252">
        <f>SUM(J18:J24)</f>
        <v>0</v>
      </c>
      <c r="K25" s="252">
        <f t="shared" si="1"/>
        <v>0</v>
      </c>
      <c r="L25" s="252">
        <f>SUM(L18:L24)</f>
        <v>0</v>
      </c>
      <c r="M25" s="245"/>
      <c r="V25" s="253"/>
      <c r="W25" s="254"/>
      <c r="X25" s="254"/>
      <c r="Y25" s="254"/>
      <c r="Z25" s="254"/>
      <c r="AA25" s="254"/>
      <c r="AB25" s="438"/>
      <c r="AC25" s="254"/>
      <c r="AD25" s="254"/>
      <c r="AE25" s="254"/>
      <c r="AF25" s="438"/>
      <c r="AG25" s="254"/>
      <c r="AH25" s="254"/>
      <c r="AI25" s="254"/>
      <c r="AJ25" s="438"/>
      <c r="AK25" s="254"/>
      <c r="AL25" s="254"/>
      <c r="AM25" s="254"/>
      <c r="AN25" s="438"/>
      <c r="AO25" s="254"/>
      <c r="AP25" s="254"/>
      <c r="AQ25" s="254"/>
      <c r="AR25" s="438"/>
      <c r="AS25" s="254"/>
      <c r="AT25" s="254"/>
      <c r="AU25" s="254"/>
      <c r="AV25" s="438"/>
      <c r="AW25" s="255"/>
    </row>
    <row r="26" spans="3:60" ht="20.25" customHeight="1" thickBot="1" x14ac:dyDescent="0.35">
      <c r="C26" s="256"/>
      <c r="D26" s="257"/>
      <c r="E26" s="257"/>
      <c r="F26" s="257"/>
      <c r="G26" s="258"/>
      <c r="H26" s="258"/>
      <c r="I26" s="258"/>
      <c r="J26" s="258"/>
      <c r="K26" s="259"/>
      <c r="L26" s="259"/>
      <c r="M26" s="260"/>
      <c r="V26" s="244"/>
      <c r="W26" s="261"/>
      <c r="X26" s="261"/>
      <c r="Y26" s="957" t="s">
        <v>124</v>
      </c>
      <c r="Z26" s="919"/>
      <c r="AA26" s="919"/>
      <c r="AB26" s="919"/>
      <c r="AC26" s="919"/>
      <c r="AD26" s="919"/>
      <c r="AE26" s="919"/>
      <c r="AF26" s="919"/>
      <c r="AG26" s="919"/>
      <c r="AH26" s="919"/>
      <c r="AI26" s="919"/>
      <c r="AJ26" s="919"/>
      <c r="AK26" s="919"/>
      <c r="AL26" s="919"/>
      <c r="AM26" s="919"/>
      <c r="AN26" s="919"/>
      <c r="AO26" s="919"/>
      <c r="AP26" s="919"/>
      <c r="AQ26" s="919"/>
      <c r="AR26" s="919"/>
      <c r="AS26" s="919"/>
      <c r="AT26" s="919"/>
      <c r="AU26" s="919"/>
      <c r="AV26" s="919"/>
      <c r="AW26" s="245"/>
    </row>
    <row r="27" spans="3:60" ht="20.25" customHeight="1" x14ac:dyDescent="0.3">
      <c r="C27" s="435"/>
      <c r="D27" s="243"/>
      <c r="E27" s="243"/>
      <c r="F27" s="243"/>
      <c r="G27" s="262"/>
      <c r="H27" s="262"/>
      <c r="I27" s="262"/>
      <c r="J27" s="262"/>
      <c r="K27" s="435"/>
      <c r="L27" s="435"/>
      <c r="M27" s="435"/>
      <c r="V27" s="244"/>
      <c r="W27" s="435"/>
      <c r="X27" s="435"/>
      <c r="Y27" s="919"/>
      <c r="Z27" s="919"/>
      <c r="AA27" s="919"/>
      <c r="AB27" s="919"/>
      <c r="AC27" s="919"/>
      <c r="AD27" s="919"/>
      <c r="AE27" s="919"/>
      <c r="AF27" s="919"/>
      <c r="AG27" s="919"/>
      <c r="AH27" s="919"/>
      <c r="AI27" s="919"/>
      <c r="AJ27" s="919"/>
      <c r="AK27" s="919"/>
      <c r="AL27" s="919"/>
      <c r="AM27" s="919"/>
      <c r="AN27" s="919"/>
      <c r="AO27" s="919"/>
      <c r="AP27" s="919"/>
      <c r="AQ27" s="919"/>
      <c r="AR27" s="919"/>
      <c r="AS27" s="919"/>
      <c r="AT27" s="919"/>
      <c r="AU27" s="919"/>
      <c r="AV27" s="919"/>
      <c r="AW27" s="245"/>
    </row>
    <row r="28" spans="3:60" x14ac:dyDescent="0.3">
      <c r="C28" s="435"/>
      <c r="D28" s="243"/>
      <c r="E28" s="243"/>
      <c r="F28" s="243"/>
      <c r="G28" s="262"/>
      <c r="H28" s="262"/>
      <c r="I28" s="262"/>
      <c r="J28" s="262"/>
      <c r="K28" s="435"/>
      <c r="L28" s="435"/>
      <c r="M28" s="435"/>
      <c r="V28" s="244"/>
      <c r="W28" s="435"/>
      <c r="X28" s="435"/>
      <c r="Y28" s="435"/>
      <c r="Z28" s="435"/>
      <c r="AA28" s="435"/>
      <c r="AB28" s="315"/>
      <c r="AC28" s="435"/>
      <c r="AD28" s="435"/>
      <c r="AE28" s="435"/>
      <c r="AF28" s="315"/>
      <c r="AG28" s="435"/>
      <c r="AH28" s="435"/>
      <c r="AI28" s="435"/>
      <c r="AJ28" s="315"/>
      <c r="AK28" s="435"/>
      <c r="AL28" s="435"/>
      <c r="AM28" s="435"/>
      <c r="AN28" s="315"/>
      <c r="AO28" s="435"/>
      <c r="AP28" s="435"/>
      <c r="AQ28" s="435"/>
      <c r="AR28" s="315"/>
      <c r="AS28" s="435"/>
      <c r="AT28" s="435"/>
      <c r="AU28" s="435"/>
      <c r="AV28" s="315"/>
      <c r="AW28" s="245"/>
    </row>
    <row r="29" spans="3:60" ht="15" thickBot="1" x14ac:dyDescent="0.35">
      <c r="D29" s="243"/>
      <c r="E29" s="243"/>
      <c r="F29" s="243"/>
      <c r="G29" s="262"/>
      <c r="H29" s="262"/>
      <c r="I29" s="262"/>
      <c r="J29" s="262"/>
      <c r="V29" s="244"/>
      <c r="W29" s="48"/>
      <c r="X29" s="48"/>
      <c r="Y29" s="958" t="s">
        <v>129</v>
      </c>
      <c r="Z29" s="959"/>
      <c r="AA29" s="959"/>
      <c r="AB29" s="959"/>
      <c r="AC29" s="959"/>
      <c r="AD29" s="959"/>
      <c r="AE29" s="959"/>
      <c r="AF29" s="959"/>
      <c r="AG29" s="959"/>
      <c r="AH29" s="959"/>
      <c r="AI29" s="959"/>
      <c r="AJ29" s="959"/>
      <c r="AK29" s="959"/>
      <c r="AL29" s="959"/>
      <c r="AM29" s="959"/>
      <c r="AN29" s="959"/>
      <c r="AO29" s="959"/>
      <c r="AP29" s="959"/>
      <c r="AQ29" s="959"/>
      <c r="AR29" s="959"/>
      <c r="AS29" s="959"/>
      <c r="AT29" s="959"/>
      <c r="AU29" s="959"/>
      <c r="AV29" s="960"/>
      <c r="AW29" s="263"/>
    </row>
    <row r="30" spans="3:60" ht="16.5" customHeight="1" x14ac:dyDescent="0.3">
      <c r="C30" s="612" t="s">
        <v>76</v>
      </c>
      <c r="D30" s="613"/>
      <c r="E30" s="613"/>
      <c r="F30" s="613"/>
      <c r="G30" s="613"/>
      <c r="H30" s="613"/>
      <c r="I30" s="613"/>
      <c r="J30" s="613"/>
      <c r="K30" s="613"/>
      <c r="L30" s="613"/>
      <c r="M30" s="613"/>
      <c r="N30" s="613"/>
      <c r="O30" s="613"/>
      <c r="P30" s="613"/>
      <c r="Q30" s="961"/>
      <c r="R30" s="961"/>
      <c r="S30" s="961"/>
      <c r="T30" s="962"/>
      <c r="U30" s="264"/>
      <c r="V30" s="244"/>
      <c r="W30" s="548" t="s">
        <v>108</v>
      </c>
      <c r="X30" s="549"/>
      <c r="Y30" s="963" t="s">
        <v>82</v>
      </c>
      <c r="Z30" s="964"/>
      <c r="AA30" s="964"/>
      <c r="AB30" s="964"/>
      <c r="AC30" s="964"/>
      <c r="AD30" s="964"/>
      <c r="AE30" s="964"/>
      <c r="AF30" s="964"/>
      <c r="AG30" s="964"/>
      <c r="AH30" s="964"/>
      <c r="AI30" s="964"/>
      <c r="AJ30" s="964"/>
      <c r="AK30" s="964"/>
      <c r="AL30" s="964"/>
      <c r="AM30" s="964"/>
      <c r="AN30" s="964"/>
      <c r="AO30" s="964"/>
      <c r="AP30" s="964"/>
      <c r="AQ30" s="964"/>
      <c r="AR30" s="964"/>
      <c r="AS30" s="964"/>
      <c r="AT30" s="964"/>
      <c r="AU30" s="964"/>
      <c r="AV30" s="965"/>
      <c r="AW30" s="263"/>
    </row>
    <row r="31" spans="3:60" x14ac:dyDescent="0.3">
      <c r="C31" s="244"/>
      <c r="D31" s="243"/>
      <c r="E31" s="243"/>
      <c r="F31" s="243"/>
      <c r="G31" s="262"/>
      <c r="H31" s="262"/>
      <c r="I31" s="262"/>
      <c r="J31" s="262"/>
      <c r="K31" s="435"/>
      <c r="L31" s="435"/>
      <c r="M31" s="435"/>
      <c r="N31" s="435"/>
      <c r="O31" s="435"/>
      <c r="P31" s="435"/>
      <c r="Q31" s="435"/>
      <c r="R31" s="435"/>
      <c r="S31" s="435"/>
      <c r="T31" s="245"/>
      <c r="U31" s="435"/>
      <c r="V31" s="244"/>
      <c r="W31" s="550"/>
      <c r="X31" s="551"/>
      <c r="Y31" s="966">
        <v>41183</v>
      </c>
      <c r="Z31" s="967"/>
      <c r="AA31" s="968"/>
      <c r="AB31" s="265"/>
      <c r="AC31" s="966">
        <v>41214</v>
      </c>
      <c r="AD31" s="967"/>
      <c r="AE31" s="967"/>
      <c r="AF31" s="965"/>
      <c r="AG31" s="966">
        <v>41244</v>
      </c>
      <c r="AH31" s="967"/>
      <c r="AI31" s="967"/>
      <c r="AJ31" s="965"/>
      <c r="AK31" s="966">
        <v>41275</v>
      </c>
      <c r="AL31" s="967"/>
      <c r="AM31" s="967"/>
      <c r="AN31" s="965"/>
      <c r="AO31" s="966">
        <v>41306</v>
      </c>
      <c r="AP31" s="967"/>
      <c r="AQ31" s="967"/>
      <c r="AR31" s="965"/>
      <c r="AS31" s="966">
        <v>41334</v>
      </c>
      <c r="AT31" s="967"/>
      <c r="AU31" s="967"/>
      <c r="AV31" s="965"/>
      <c r="AW31" s="263"/>
    </row>
    <row r="32" spans="3:60" ht="78.75" customHeight="1" x14ac:dyDescent="0.3">
      <c r="C32" s="244"/>
      <c r="D32" s="754" t="s">
        <v>3</v>
      </c>
      <c r="E32" s="754"/>
      <c r="F32" s="754"/>
      <c r="G32" s="105" t="s">
        <v>65</v>
      </c>
      <c r="H32" s="105" t="s">
        <v>66</v>
      </c>
      <c r="I32" s="123" t="s">
        <v>134</v>
      </c>
      <c r="J32" s="123" t="s">
        <v>67</v>
      </c>
      <c r="K32" s="123" t="s">
        <v>139</v>
      </c>
      <c r="L32" s="123" t="s">
        <v>140</v>
      </c>
      <c r="M32" s="123" t="s">
        <v>141</v>
      </c>
      <c r="N32" s="123" t="s">
        <v>71</v>
      </c>
      <c r="O32" s="123" t="s">
        <v>135</v>
      </c>
      <c r="P32" s="123" t="s">
        <v>136</v>
      </c>
      <c r="Q32" s="123" t="s">
        <v>137</v>
      </c>
      <c r="R32" s="123" t="s">
        <v>138</v>
      </c>
      <c r="S32" s="123" t="s">
        <v>142</v>
      </c>
      <c r="T32" s="152" t="s">
        <v>143</v>
      </c>
      <c r="V32" s="244"/>
      <c r="W32" s="552"/>
      <c r="X32" s="553"/>
      <c r="Y32" s="153" t="s">
        <v>113</v>
      </c>
      <c r="Z32" s="153" t="s">
        <v>114</v>
      </c>
      <c r="AA32" s="125" t="s">
        <v>115</v>
      </c>
      <c r="AB32" s="126" t="s">
        <v>107</v>
      </c>
      <c r="AC32" s="153" t="s">
        <v>113</v>
      </c>
      <c r="AD32" s="153" t="s">
        <v>114</v>
      </c>
      <c r="AE32" s="125" t="s">
        <v>115</v>
      </c>
      <c r="AF32" s="126" t="s">
        <v>107</v>
      </c>
      <c r="AG32" s="153" t="s">
        <v>113</v>
      </c>
      <c r="AH32" s="153" t="s">
        <v>114</v>
      </c>
      <c r="AI32" s="125" t="s">
        <v>115</v>
      </c>
      <c r="AJ32" s="126" t="s">
        <v>107</v>
      </c>
      <c r="AK32" s="153" t="s">
        <v>113</v>
      </c>
      <c r="AL32" s="153" t="s">
        <v>114</v>
      </c>
      <c r="AM32" s="125" t="s">
        <v>115</v>
      </c>
      <c r="AN32" s="126" t="s">
        <v>107</v>
      </c>
      <c r="AO32" s="153" t="s">
        <v>113</v>
      </c>
      <c r="AP32" s="153" t="s">
        <v>114</v>
      </c>
      <c r="AQ32" s="125" t="s">
        <v>115</v>
      </c>
      <c r="AR32" s="126" t="s">
        <v>107</v>
      </c>
      <c r="AS32" s="153" t="s">
        <v>113</v>
      </c>
      <c r="AT32" s="153" t="s">
        <v>114</v>
      </c>
      <c r="AU32" s="125" t="s">
        <v>115</v>
      </c>
      <c r="AV32" s="126" t="s">
        <v>107</v>
      </c>
      <c r="AW32" s="245"/>
    </row>
    <row r="33" spans="3:49" ht="15" customHeight="1" x14ac:dyDescent="0.3">
      <c r="C33" s="244"/>
      <c r="D33" s="754"/>
      <c r="E33" s="754"/>
      <c r="F33" s="754"/>
      <c r="G33" s="128" t="s">
        <v>1</v>
      </c>
      <c r="H33" s="128" t="s">
        <v>1</v>
      </c>
      <c r="I33" s="128" t="s">
        <v>1</v>
      </c>
      <c r="J33" s="129" t="s">
        <v>1</v>
      </c>
      <c r="K33" s="129" t="s">
        <v>1</v>
      </c>
      <c r="L33" s="128" t="s">
        <v>1</v>
      </c>
      <c r="M33" s="130" t="s">
        <v>1</v>
      </c>
      <c r="N33" s="130" t="s">
        <v>1</v>
      </c>
      <c r="O33" s="130" t="s">
        <v>1</v>
      </c>
      <c r="P33" s="130" t="s">
        <v>1</v>
      </c>
      <c r="Q33" s="130" t="s">
        <v>1</v>
      </c>
      <c r="R33" s="130" t="s">
        <v>1</v>
      </c>
      <c r="S33" s="130" t="s">
        <v>1</v>
      </c>
      <c r="T33" s="131" t="s">
        <v>1</v>
      </c>
      <c r="V33" s="244"/>
      <c r="W33" s="559" t="s">
        <v>83</v>
      </c>
      <c r="X33" s="58">
        <v>41214</v>
      </c>
      <c r="Y33" s="560"/>
      <c r="Z33" s="560"/>
      <c r="AA33" s="560"/>
      <c r="AB33" s="924"/>
      <c r="AC33" s="266"/>
      <c r="AD33" s="266"/>
      <c r="AE33" s="266"/>
      <c r="AF33" s="985"/>
      <c r="AG33" s="266"/>
      <c r="AH33" s="266"/>
      <c r="AI33" s="266"/>
      <c r="AJ33" s="65"/>
      <c r="AK33" s="266"/>
      <c r="AL33" s="266"/>
      <c r="AM33" s="266"/>
      <c r="AN33" s="65"/>
      <c r="AO33" s="266"/>
      <c r="AP33" s="266"/>
      <c r="AQ33" s="266"/>
      <c r="AR33" s="65"/>
      <c r="AS33" s="266"/>
      <c r="AT33" s="266"/>
      <c r="AU33" s="266"/>
      <c r="AV33" s="65"/>
      <c r="AW33" s="245"/>
    </row>
    <row r="34" spans="3:49" x14ac:dyDescent="0.3">
      <c r="C34" s="244"/>
      <c r="D34" s="927" t="s">
        <v>4</v>
      </c>
      <c r="E34" s="927"/>
      <c r="F34" s="927"/>
      <c r="G34" s="224"/>
      <c r="H34" s="224"/>
      <c r="I34" s="224"/>
      <c r="J34" s="224"/>
      <c r="K34" s="224"/>
      <c r="L34" s="224"/>
      <c r="M34" s="224"/>
      <c r="N34" s="224"/>
      <c r="O34" s="224"/>
      <c r="P34" s="224"/>
      <c r="Q34" s="224"/>
      <c r="R34" s="224"/>
      <c r="S34" s="224"/>
      <c r="T34" s="224"/>
      <c r="V34" s="244"/>
      <c r="W34" s="559"/>
      <c r="X34" s="58">
        <f>X33+31</f>
        <v>41245</v>
      </c>
      <c r="Y34" s="563"/>
      <c r="Z34" s="563"/>
      <c r="AA34" s="563"/>
      <c r="AB34" s="925"/>
      <c r="AC34" s="560"/>
      <c r="AD34" s="560"/>
      <c r="AE34" s="560"/>
      <c r="AF34" s="925"/>
      <c r="AG34" s="266"/>
      <c r="AH34" s="266"/>
      <c r="AI34" s="266"/>
      <c r="AJ34" s="65"/>
      <c r="AK34" s="266"/>
      <c r="AL34" s="266"/>
      <c r="AM34" s="266"/>
      <c r="AN34" s="65"/>
      <c r="AO34" s="266"/>
      <c r="AP34" s="266"/>
      <c r="AQ34" s="266"/>
      <c r="AR34" s="65"/>
      <c r="AS34" s="266"/>
      <c r="AT34" s="266"/>
      <c r="AU34" s="266"/>
      <c r="AV34" s="65"/>
      <c r="AW34" s="245"/>
    </row>
    <row r="35" spans="3:49" x14ac:dyDescent="0.3">
      <c r="C35" s="244"/>
      <c r="D35" s="927" t="s">
        <v>5</v>
      </c>
      <c r="E35" s="927"/>
      <c r="F35" s="927"/>
      <c r="G35" s="224"/>
      <c r="H35" s="224"/>
      <c r="I35" s="224"/>
      <c r="J35" s="224"/>
      <c r="K35" s="224"/>
      <c r="L35" s="224"/>
      <c r="M35" s="224"/>
      <c r="N35" s="224"/>
      <c r="O35" s="224"/>
      <c r="P35" s="224"/>
      <c r="Q35" s="224"/>
      <c r="R35" s="224"/>
      <c r="S35" s="224"/>
      <c r="T35" s="224"/>
      <c r="V35" s="244"/>
      <c r="W35" s="559"/>
      <c r="X35" s="58">
        <f t="shared" ref="X35:X53" si="2">X34+31</f>
        <v>41276</v>
      </c>
      <c r="Y35" s="563"/>
      <c r="Z35" s="563"/>
      <c r="AA35" s="563"/>
      <c r="AB35" s="925"/>
      <c r="AC35" s="561"/>
      <c r="AD35" s="561"/>
      <c r="AE35" s="561"/>
      <c r="AF35" s="925"/>
      <c r="AG35" s="560"/>
      <c r="AH35" s="560"/>
      <c r="AI35" s="560"/>
      <c r="AJ35" s="924"/>
      <c r="AK35" s="266"/>
      <c r="AL35" s="266"/>
      <c r="AM35" s="266"/>
      <c r="AN35" s="65"/>
      <c r="AO35" s="266"/>
      <c r="AP35" s="266"/>
      <c r="AQ35" s="266"/>
      <c r="AR35" s="65"/>
      <c r="AS35" s="266"/>
      <c r="AT35" s="266"/>
      <c r="AU35" s="266"/>
      <c r="AV35" s="65"/>
      <c r="AW35" s="245"/>
    </row>
    <row r="36" spans="3:49" x14ac:dyDescent="0.3">
      <c r="C36" s="244"/>
      <c r="D36" s="927" t="s">
        <v>10</v>
      </c>
      <c r="E36" s="927"/>
      <c r="F36" s="927"/>
      <c r="G36" s="224"/>
      <c r="H36" s="224"/>
      <c r="I36" s="224"/>
      <c r="J36" s="224"/>
      <c r="K36" s="224"/>
      <c r="L36" s="224"/>
      <c r="M36" s="224"/>
      <c r="N36" s="224"/>
      <c r="O36" s="224"/>
      <c r="P36" s="224"/>
      <c r="Q36" s="224"/>
      <c r="R36" s="224"/>
      <c r="S36" s="224"/>
      <c r="T36" s="224"/>
      <c r="V36" s="244"/>
      <c r="W36" s="559"/>
      <c r="X36" s="58">
        <f t="shared" si="2"/>
        <v>41307</v>
      </c>
      <c r="Y36" s="563"/>
      <c r="Z36" s="563"/>
      <c r="AA36" s="563"/>
      <c r="AB36" s="925"/>
      <c r="AC36" s="561"/>
      <c r="AD36" s="561"/>
      <c r="AE36" s="561"/>
      <c r="AF36" s="925"/>
      <c r="AG36" s="561"/>
      <c r="AH36" s="561"/>
      <c r="AI36" s="561"/>
      <c r="AJ36" s="925"/>
      <c r="AK36" s="560"/>
      <c r="AL36" s="560"/>
      <c r="AM36" s="560"/>
      <c r="AN36" s="924"/>
      <c r="AO36" s="266"/>
      <c r="AP36" s="266"/>
      <c r="AQ36" s="266"/>
      <c r="AR36" s="65"/>
      <c r="AS36" s="266"/>
      <c r="AT36" s="266"/>
      <c r="AU36" s="266"/>
      <c r="AV36" s="65"/>
      <c r="AW36" s="245"/>
    </row>
    <row r="37" spans="3:49" x14ac:dyDescent="0.3">
      <c r="C37" s="244"/>
      <c r="D37" s="927" t="s">
        <v>9</v>
      </c>
      <c r="E37" s="927"/>
      <c r="F37" s="927"/>
      <c r="G37" s="224"/>
      <c r="H37" s="224"/>
      <c r="I37" s="224"/>
      <c r="J37" s="224"/>
      <c r="K37" s="224"/>
      <c r="L37" s="224"/>
      <c r="M37" s="224"/>
      <c r="N37" s="224"/>
      <c r="O37" s="224"/>
      <c r="P37" s="224"/>
      <c r="Q37" s="224"/>
      <c r="R37" s="224"/>
      <c r="S37" s="224"/>
      <c r="T37" s="224"/>
      <c r="V37" s="244"/>
      <c r="W37" s="559"/>
      <c r="X37" s="58">
        <f t="shared" si="2"/>
        <v>41338</v>
      </c>
      <c r="Y37" s="563"/>
      <c r="Z37" s="563"/>
      <c r="AA37" s="563"/>
      <c r="AB37" s="925"/>
      <c r="AC37" s="561"/>
      <c r="AD37" s="561"/>
      <c r="AE37" s="561"/>
      <c r="AF37" s="925"/>
      <c r="AG37" s="561"/>
      <c r="AH37" s="561"/>
      <c r="AI37" s="561"/>
      <c r="AJ37" s="925"/>
      <c r="AK37" s="561"/>
      <c r="AL37" s="561"/>
      <c r="AM37" s="561"/>
      <c r="AN37" s="925"/>
      <c r="AO37" s="560"/>
      <c r="AP37" s="560"/>
      <c r="AQ37" s="560"/>
      <c r="AR37" s="924"/>
      <c r="AS37" s="266"/>
      <c r="AT37" s="266"/>
      <c r="AU37" s="266"/>
      <c r="AV37" s="65"/>
      <c r="AW37" s="245"/>
    </row>
    <row r="38" spans="3:49" x14ac:dyDescent="0.3">
      <c r="C38" s="244"/>
      <c r="D38" s="927" t="s">
        <v>8</v>
      </c>
      <c r="E38" s="927"/>
      <c r="F38" s="927"/>
      <c r="G38" s="224"/>
      <c r="H38" s="224"/>
      <c r="I38" s="224"/>
      <c r="J38" s="224"/>
      <c r="K38" s="224"/>
      <c r="L38" s="224"/>
      <c r="M38" s="224"/>
      <c r="N38" s="224"/>
      <c r="O38" s="224"/>
      <c r="P38" s="224"/>
      <c r="Q38" s="224"/>
      <c r="R38" s="224"/>
      <c r="S38" s="224"/>
      <c r="T38" s="224"/>
      <c r="V38" s="244"/>
      <c r="W38" s="559"/>
      <c r="X38" s="58">
        <f t="shared" si="2"/>
        <v>41369</v>
      </c>
      <c r="Y38" s="563"/>
      <c r="Z38" s="563"/>
      <c r="AA38" s="563"/>
      <c r="AB38" s="925"/>
      <c r="AC38" s="561"/>
      <c r="AD38" s="561"/>
      <c r="AE38" s="561"/>
      <c r="AF38" s="925"/>
      <c r="AG38" s="561"/>
      <c r="AH38" s="561"/>
      <c r="AI38" s="561"/>
      <c r="AJ38" s="925"/>
      <c r="AK38" s="561"/>
      <c r="AL38" s="561"/>
      <c r="AM38" s="561"/>
      <c r="AN38" s="925"/>
      <c r="AO38" s="561"/>
      <c r="AP38" s="561"/>
      <c r="AQ38" s="561"/>
      <c r="AR38" s="925"/>
      <c r="AS38" s="560"/>
      <c r="AT38" s="560"/>
      <c r="AU38" s="560"/>
      <c r="AV38" s="924"/>
      <c r="AW38" s="245"/>
    </row>
    <row r="39" spans="3:49" x14ac:dyDescent="0.3">
      <c r="C39" s="244"/>
      <c r="D39" s="927" t="s">
        <v>7</v>
      </c>
      <c r="E39" s="927"/>
      <c r="F39" s="927"/>
      <c r="G39" s="224"/>
      <c r="H39" s="224"/>
      <c r="I39" s="224"/>
      <c r="J39" s="224"/>
      <c r="K39" s="224"/>
      <c r="L39" s="224"/>
      <c r="M39" s="224"/>
      <c r="N39" s="224"/>
      <c r="O39" s="224"/>
      <c r="P39" s="224"/>
      <c r="Q39" s="224"/>
      <c r="R39" s="224"/>
      <c r="S39" s="224"/>
      <c r="T39" s="224"/>
      <c r="V39" s="244"/>
      <c r="W39" s="559"/>
      <c r="X39" s="58">
        <f t="shared" si="2"/>
        <v>41400</v>
      </c>
      <c r="Y39" s="563"/>
      <c r="Z39" s="563"/>
      <c r="AA39" s="563"/>
      <c r="AB39" s="925"/>
      <c r="AC39" s="561"/>
      <c r="AD39" s="561"/>
      <c r="AE39" s="561"/>
      <c r="AF39" s="925"/>
      <c r="AG39" s="561"/>
      <c r="AH39" s="561"/>
      <c r="AI39" s="561"/>
      <c r="AJ39" s="925"/>
      <c r="AK39" s="561"/>
      <c r="AL39" s="561"/>
      <c r="AM39" s="561"/>
      <c r="AN39" s="925"/>
      <c r="AO39" s="561"/>
      <c r="AP39" s="561"/>
      <c r="AQ39" s="561"/>
      <c r="AR39" s="925"/>
      <c r="AS39" s="561"/>
      <c r="AT39" s="561"/>
      <c r="AU39" s="561"/>
      <c r="AV39" s="925"/>
      <c r="AW39" s="245"/>
    </row>
    <row r="40" spans="3:49" x14ac:dyDescent="0.3">
      <c r="C40" s="244"/>
      <c r="D40" s="927" t="s">
        <v>6</v>
      </c>
      <c r="E40" s="927"/>
      <c r="F40" s="927"/>
      <c r="G40" s="224"/>
      <c r="H40" s="224"/>
      <c r="I40" s="224"/>
      <c r="J40" s="224"/>
      <c r="K40" s="224"/>
      <c r="L40" s="224"/>
      <c r="M40" s="224"/>
      <c r="N40" s="224"/>
      <c r="O40" s="224"/>
      <c r="P40" s="224"/>
      <c r="Q40" s="224"/>
      <c r="R40" s="224"/>
      <c r="S40" s="224"/>
      <c r="T40" s="224"/>
      <c r="V40" s="244"/>
      <c r="W40" s="559"/>
      <c r="X40" s="58">
        <f t="shared" si="2"/>
        <v>41431</v>
      </c>
      <c r="Y40" s="563"/>
      <c r="Z40" s="563"/>
      <c r="AA40" s="563"/>
      <c r="AB40" s="925"/>
      <c r="AC40" s="561"/>
      <c r="AD40" s="561"/>
      <c r="AE40" s="561"/>
      <c r="AF40" s="925"/>
      <c r="AG40" s="561"/>
      <c r="AH40" s="561"/>
      <c r="AI40" s="561"/>
      <c r="AJ40" s="925"/>
      <c r="AK40" s="561"/>
      <c r="AL40" s="561"/>
      <c r="AM40" s="561"/>
      <c r="AN40" s="925"/>
      <c r="AO40" s="561"/>
      <c r="AP40" s="561"/>
      <c r="AQ40" s="561"/>
      <c r="AR40" s="925"/>
      <c r="AS40" s="561"/>
      <c r="AT40" s="561"/>
      <c r="AU40" s="561"/>
      <c r="AV40" s="925"/>
      <c r="AW40" s="245"/>
    </row>
    <row r="41" spans="3:49" ht="15.75" customHeight="1" x14ac:dyDescent="0.3">
      <c r="C41" s="244"/>
      <c r="D41" s="754" t="s">
        <v>11</v>
      </c>
      <c r="E41" s="754"/>
      <c r="F41" s="754"/>
      <c r="G41" s="252">
        <f>SUM(G34:G40)</f>
        <v>0</v>
      </c>
      <c r="H41" s="252">
        <f t="shared" ref="H41:L41" si="3">SUM(H34:H40)</f>
        <v>0</v>
      </c>
      <c r="I41" s="252">
        <f t="shared" si="3"/>
        <v>0</v>
      </c>
      <c r="J41" s="252">
        <f t="shared" si="3"/>
        <v>0</v>
      </c>
      <c r="K41" s="252">
        <f t="shared" si="3"/>
        <v>0</v>
      </c>
      <c r="L41" s="252">
        <f t="shared" si="3"/>
        <v>0</v>
      </c>
      <c r="M41" s="252">
        <f>SUM(M34:M40)</f>
        <v>0</v>
      </c>
      <c r="N41" s="252">
        <f t="shared" ref="N41:T41" si="4">SUM(N34:N40)</f>
        <v>0</v>
      </c>
      <c r="O41" s="252">
        <f t="shared" si="4"/>
        <v>0</v>
      </c>
      <c r="P41" s="252">
        <f t="shared" si="4"/>
        <v>0</v>
      </c>
      <c r="Q41" s="252">
        <f t="shared" si="4"/>
        <v>0</v>
      </c>
      <c r="R41" s="252">
        <f t="shared" si="4"/>
        <v>0</v>
      </c>
      <c r="S41" s="252">
        <f t="shared" si="4"/>
        <v>0</v>
      </c>
      <c r="T41" s="267">
        <f t="shared" si="4"/>
        <v>0</v>
      </c>
      <c r="V41" s="244"/>
      <c r="W41" s="559"/>
      <c r="X41" s="58">
        <f t="shared" si="2"/>
        <v>41462</v>
      </c>
      <c r="Y41" s="563"/>
      <c r="Z41" s="563"/>
      <c r="AA41" s="563"/>
      <c r="AB41" s="925"/>
      <c r="AC41" s="561"/>
      <c r="AD41" s="561"/>
      <c r="AE41" s="561"/>
      <c r="AF41" s="925"/>
      <c r="AG41" s="561"/>
      <c r="AH41" s="561"/>
      <c r="AI41" s="561"/>
      <c r="AJ41" s="925"/>
      <c r="AK41" s="561"/>
      <c r="AL41" s="561"/>
      <c r="AM41" s="561"/>
      <c r="AN41" s="925"/>
      <c r="AO41" s="561"/>
      <c r="AP41" s="561"/>
      <c r="AQ41" s="561"/>
      <c r="AR41" s="925"/>
      <c r="AS41" s="561"/>
      <c r="AT41" s="561"/>
      <c r="AU41" s="561"/>
      <c r="AV41" s="925"/>
      <c r="AW41" s="245"/>
    </row>
    <row r="42" spans="3:49" ht="15.75" customHeight="1" x14ac:dyDescent="0.3">
      <c r="C42" s="244"/>
      <c r="D42" s="435"/>
      <c r="E42" s="435"/>
      <c r="F42" s="435"/>
      <c r="G42" s="435"/>
      <c r="H42" s="435"/>
      <c r="I42" s="435"/>
      <c r="J42" s="435"/>
      <c r="K42" s="435"/>
      <c r="L42" s="435"/>
      <c r="M42" s="435"/>
      <c r="N42" s="435"/>
      <c r="O42" s="435"/>
      <c r="P42" s="435"/>
      <c r="Q42" s="435"/>
      <c r="R42" s="435"/>
      <c r="S42" s="435"/>
      <c r="T42" s="245"/>
      <c r="U42" s="435"/>
      <c r="V42" s="244"/>
      <c r="W42" s="559"/>
      <c r="X42" s="58">
        <f t="shared" si="2"/>
        <v>41493</v>
      </c>
      <c r="Y42" s="563"/>
      <c r="Z42" s="563"/>
      <c r="AA42" s="563"/>
      <c r="AB42" s="925"/>
      <c r="AC42" s="561"/>
      <c r="AD42" s="561"/>
      <c r="AE42" s="561"/>
      <c r="AF42" s="925"/>
      <c r="AG42" s="561"/>
      <c r="AH42" s="561"/>
      <c r="AI42" s="561"/>
      <c r="AJ42" s="925"/>
      <c r="AK42" s="561"/>
      <c r="AL42" s="561"/>
      <c r="AM42" s="561"/>
      <c r="AN42" s="925"/>
      <c r="AO42" s="561"/>
      <c r="AP42" s="561"/>
      <c r="AQ42" s="561"/>
      <c r="AR42" s="925"/>
      <c r="AS42" s="561"/>
      <c r="AT42" s="561"/>
      <c r="AU42" s="561"/>
      <c r="AV42" s="925"/>
      <c r="AW42" s="245"/>
    </row>
    <row r="43" spans="3:49" ht="15.75" customHeight="1" thickBot="1" x14ac:dyDescent="0.35">
      <c r="C43" s="256"/>
      <c r="D43" s="259"/>
      <c r="E43" s="259"/>
      <c r="F43" s="259"/>
      <c r="G43" s="259"/>
      <c r="H43" s="259"/>
      <c r="I43" s="259"/>
      <c r="J43" s="259"/>
      <c r="K43" s="259"/>
      <c r="L43" s="259"/>
      <c r="M43" s="259"/>
      <c r="N43" s="259"/>
      <c r="O43" s="259"/>
      <c r="P43" s="259"/>
      <c r="Q43" s="259"/>
      <c r="R43" s="259"/>
      <c r="S43" s="259"/>
      <c r="T43" s="260"/>
      <c r="U43" s="435"/>
      <c r="V43" s="244"/>
      <c r="W43" s="559"/>
      <c r="X43" s="58">
        <f t="shared" si="2"/>
        <v>41524</v>
      </c>
      <c r="Y43" s="563"/>
      <c r="Z43" s="563"/>
      <c r="AA43" s="563"/>
      <c r="AB43" s="925"/>
      <c r="AC43" s="561"/>
      <c r="AD43" s="561"/>
      <c r="AE43" s="561"/>
      <c r="AF43" s="925"/>
      <c r="AG43" s="561"/>
      <c r="AH43" s="561"/>
      <c r="AI43" s="561"/>
      <c r="AJ43" s="925"/>
      <c r="AK43" s="561"/>
      <c r="AL43" s="561"/>
      <c r="AM43" s="561"/>
      <c r="AN43" s="925"/>
      <c r="AO43" s="561"/>
      <c r="AP43" s="561"/>
      <c r="AQ43" s="561"/>
      <c r="AR43" s="925"/>
      <c r="AS43" s="561"/>
      <c r="AT43" s="561"/>
      <c r="AU43" s="561"/>
      <c r="AV43" s="925"/>
      <c r="AW43" s="245"/>
    </row>
    <row r="44" spans="3:49" ht="15.75" customHeight="1" x14ac:dyDescent="0.3">
      <c r="V44" s="244"/>
      <c r="W44" s="559"/>
      <c r="X44" s="58">
        <f t="shared" si="2"/>
        <v>41555</v>
      </c>
      <c r="Y44" s="564"/>
      <c r="Z44" s="564"/>
      <c r="AA44" s="564"/>
      <c r="AB44" s="926"/>
      <c r="AC44" s="561"/>
      <c r="AD44" s="561"/>
      <c r="AE44" s="561"/>
      <c r="AF44" s="925"/>
      <c r="AG44" s="561"/>
      <c r="AH44" s="561"/>
      <c r="AI44" s="561"/>
      <c r="AJ44" s="925"/>
      <c r="AK44" s="561"/>
      <c r="AL44" s="561"/>
      <c r="AM44" s="561"/>
      <c r="AN44" s="925"/>
      <c r="AO44" s="561"/>
      <c r="AP44" s="561"/>
      <c r="AQ44" s="561"/>
      <c r="AR44" s="925"/>
      <c r="AS44" s="561"/>
      <c r="AT44" s="561"/>
      <c r="AU44" s="561"/>
      <c r="AV44" s="925"/>
      <c r="AW44" s="245"/>
    </row>
    <row r="45" spans="3:49" ht="15.75" customHeight="1" x14ac:dyDescent="0.3">
      <c r="D45" s="268" t="s">
        <v>110</v>
      </c>
      <c r="E45" s="269"/>
      <c r="F45" s="269"/>
      <c r="G45" s="269"/>
      <c r="H45" s="269"/>
      <c r="I45" s="269"/>
      <c r="J45" s="269"/>
      <c r="K45" s="269"/>
      <c r="L45" s="269"/>
      <c r="M45" s="269"/>
      <c r="N45" s="269"/>
      <c r="O45" s="269"/>
      <c r="V45" s="244"/>
      <c r="W45" s="559"/>
      <c r="X45" s="58">
        <f t="shared" si="2"/>
        <v>41586</v>
      </c>
      <c r="Y45" s="7"/>
      <c r="Z45" s="7"/>
      <c r="AA45" s="7"/>
      <c r="AB45" s="307">
        <f>(Y45-AA45)*0.05</f>
        <v>0</v>
      </c>
      <c r="AC45" s="562"/>
      <c r="AD45" s="562"/>
      <c r="AE45" s="562"/>
      <c r="AF45" s="926"/>
      <c r="AG45" s="561"/>
      <c r="AH45" s="561"/>
      <c r="AI45" s="561"/>
      <c r="AJ45" s="925"/>
      <c r="AK45" s="561"/>
      <c r="AL45" s="561"/>
      <c r="AM45" s="561"/>
      <c r="AN45" s="925"/>
      <c r="AO45" s="561"/>
      <c r="AP45" s="561"/>
      <c r="AQ45" s="561"/>
      <c r="AR45" s="925"/>
      <c r="AS45" s="561"/>
      <c r="AT45" s="561"/>
      <c r="AU45" s="561"/>
      <c r="AV45" s="925"/>
      <c r="AW45" s="245"/>
    </row>
    <row r="46" spans="3:49" x14ac:dyDescent="0.3">
      <c r="D46" s="757" t="s">
        <v>60</v>
      </c>
      <c r="E46" s="908"/>
      <c r="F46" s="908"/>
      <c r="G46" s="908"/>
      <c r="H46" s="908"/>
      <c r="I46" s="908"/>
      <c r="J46" s="908"/>
      <c r="K46" s="908"/>
      <c r="L46" s="908"/>
      <c r="M46" s="908"/>
      <c r="N46" s="908"/>
      <c r="O46" s="908"/>
      <c r="P46" s="909"/>
      <c r="Q46" s="910"/>
      <c r="V46" s="244"/>
      <c r="W46" s="559"/>
      <c r="X46" s="58">
        <f t="shared" si="2"/>
        <v>41617</v>
      </c>
      <c r="Y46" s="7"/>
      <c r="Z46" s="7"/>
      <c r="AA46" s="7"/>
      <c r="AB46" s="307">
        <f>(Y46-AA46)*0.1</f>
        <v>0</v>
      </c>
      <c r="AC46" s="7"/>
      <c r="AD46" s="7"/>
      <c r="AE46" s="7"/>
      <c r="AF46" s="307">
        <f>(AC46-AE46)*0.05</f>
        <v>0</v>
      </c>
      <c r="AG46" s="562"/>
      <c r="AH46" s="562"/>
      <c r="AI46" s="562"/>
      <c r="AJ46" s="926"/>
      <c r="AK46" s="561"/>
      <c r="AL46" s="561"/>
      <c r="AM46" s="561"/>
      <c r="AN46" s="925"/>
      <c r="AO46" s="561"/>
      <c r="AP46" s="561"/>
      <c r="AQ46" s="561"/>
      <c r="AR46" s="925"/>
      <c r="AS46" s="561"/>
      <c r="AT46" s="561"/>
      <c r="AU46" s="561"/>
      <c r="AV46" s="925"/>
      <c r="AW46" s="245"/>
    </row>
    <row r="47" spans="3:49" ht="15.75" customHeight="1" x14ac:dyDescent="0.3">
      <c r="D47" s="921" t="s">
        <v>56</v>
      </c>
      <c r="E47" s="922"/>
      <c r="F47" s="922"/>
      <c r="G47" s="922"/>
      <c r="H47" s="922"/>
      <c r="I47" s="922"/>
      <c r="J47" s="922"/>
      <c r="K47" s="922"/>
      <c r="L47" s="922"/>
      <c r="M47" s="922"/>
      <c r="N47" s="922"/>
      <c r="O47" s="922"/>
      <c r="P47" s="919"/>
      <c r="Q47" s="920"/>
      <c r="V47" s="244"/>
      <c r="W47" s="559"/>
      <c r="X47" s="58">
        <f t="shared" si="2"/>
        <v>41648</v>
      </c>
      <c r="Y47" s="7"/>
      <c r="Z47" s="7"/>
      <c r="AA47" s="7"/>
      <c r="AB47" s="307">
        <f>(Y47-AA47)*0.15</f>
        <v>0</v>
      </c>
      <c r="AC47" s="7"/>
      <c r="AD47" s="7"/>
      <c r="AE47" s="7"/>
      <c r="AF47" s="307">
        <f>(AC47-AE47)*0.1</f>
        <v>0</v>
      </c>
      <c r="AG47" s="7"/>
      <c r="AH47" s="7"/>
      <c r="AI47" s="7"/>
      <c r="AJ47" s="307">
        <f>(AG47-AI47)*0.5</f>
        <v>0</v>
      </c>
      <c r="AK47" s="562"/>
      <c r="AL47" s="562"/>
      <c r="AM47" s="562"/>
      <c r="AN47" s="926"/>
      <c r="AO47" s="561"/>
      <c r="AP47" s="561"/>
      <c r="AQ47" s="561"/>
      <c r="AR47" s="925"/>
      <c r="AS47" s="561"/>
      <c r="AT47" s="561"/>
      <c r="AU47" s="561"/>
      <c r="AV47" s="925"/>
      <c r="AW47" s="245"/>
    </row>
    <row r="48" spans="3:49" ht="15.75" customHeight="1" x14ac:dyDescent="0.3">
      <c r="D48" s="923" t="s">
        <v>57</v>
      </c>
      <c r="E48" s="917"/>
      <c r="F48" s="917"/>
      <c r="G48" s="917"/>
      <c r="H48" s="917"/>
      <c r="I48" s="917"/>
      <c r="J48" s="917"/>
      <c r="K48" s="917"/>
      <c r="L48" s="917"/>
      <c r="M48" s="917"/>
      <c r="N48" s="917"/>
      <c r="O48" s="917"/>
      <c r="P48" s="594"/>
      <c r="Q48" s="733"/>
      <c r="V48" s="244"/>
      <c r="W48" s="559"/>
      <c r="X48" s="58">
        <f t="shared" si="2"/>
        <v>41679</v>
      </c>
      <c r="Y48" s="7"/>
      <c r="Z48" s="7"/>
      <c r="AA48" s="7"/>
      <c r="AB48" s="307">
        <f>(Y48-AA48)*0.2</f>
        <v>0</v>
      </c>
      <c r="AC48" s="7"/>
      <c r="AD48" s="7"/>
      <c r="AE48" s="7"/>
      <c r="AF48" s="307">
        <f>(AC48-AE48)*0.15</f>
        <v>0</v>
      </c>
      <c r="AG48" s="7"/>
      <c r="AH48" s="7"/>
      <c r="AI48" s="7"/>
      <c r="AJ48" s="307">
        <f>(AG48-AI48)*0.1</f>
        <v>0</v>
      </c>
      <c r="AK48" s="7"/>
      <c r="AL48" s="7"/>
      <c r="AM48" s="7"/>
      <c r="AN48" s="307">
        <f>(AK48-AM48)*0.05</f>
        <v>0</v>
      </c>
      <c r="AO48" s="562"/>
      <c r="AP48" s="562"/>
      <c r="AQ48" s="562"/>
      <c r="AR48" s="926"/>
      <c r="AS48" s="561"/>
      <c r="AT48" s="561"/>
      <c r="AU48" s="561"/>
      <c r="AV48" s="925"/>
      <c r="AW48" s="245"/>
    </row>
    <row r="49" spans="4:49" ht="15" x14ac:dyDescent="0.3">
      <c r="D49" s="426" t="s">
        <v>48</v>
      </c>
      <c r="E49" s="696" t="s">
        <v>79</v>
      </c>
      <c r="F49" s="697"/>
      <c r="G49" s="697"/>
      <c r="H49" s="697"/>
      <c r="I49" s="697"/>
      <c r="J49" s="697"/>
      <c r="K49" s="697"/>
      <c r="L49" s="697"/>
      <c r="M49" s="904"/>
      <c r="N49" s="904"/>
      <c r="O49" s="904"/>
      <c r="P49" s="905"/>
      <c r="Q49" s="906"/>
      <c r="V49" s="244"/>
      <c r="W49" s="559"/>
      <c r="X49" s="58">
        <f t="shared" si="2"/>
        <v>41710</v>
      </c>
      <c r="Y49" s="7"/>
      <c r="Z49" s="7"/>
      <c r="AA49" s="7"/>
      <c r="AB49" s="307">
        <f>(Y49-AA49)*0.25</f>
        <v>0</v>
      </c>
      <c r="AC49" s="7"/>
      <c r="AD49" s="7"/>
      <c r="AE49" s="7"/>
      <c r="AF49" s="307">
        <f>(AC49-AE49)*0.2</f>
        <v>0</v>
      </c>
      <c r="AG49" s="7"/>
      <c r="AH49" s="7"/>
      <c r="AI49" s="7"/>
      <c r="AJ49" s="307">
        <f>(AG49-AI49)*0.15</f>
        <v>0</v>
      </c>
      <c r="AK49" s="7"/>
      <c r="AL49" s="7"/>
      <c r="AM49" s="7"/>
      <c r="AN49" s="307">
        <f>(AK49-AM49)*0.1</f>
        <v>0</v>
      </c>
      <c r="AO49" s="7"/>
      <c r="AP49" s="7"/>
      <c r="AQ49" s="7"/>
      <c r="AR49" s="307">
        <f>(AO49-AQ49)*0.05</f>
        <v>0</v>
      </c>
      <c r="AS49" s="562"/>
      <c r="AT49" s="562"/>
      <c r="AU49" s="562"/>
      <c r="AV49" s="926"/>
      <c r="AW49" s="245"/>
    </row>
    <row r="50" spans="4:49" ht="15.75" customHeight="1" x14ac:dyDescent="0.3">
      <c r="D50" s="138" t="s">
        <v>22</v>
      </c>
      <c r="E50" s="677" t="s">
        <v>77</v>
      </c>
      <c r="F50" s="678"/>
      <c r="G50" s="678"/>
      <c r="H50" s="678"/>
      <c r="I50" s="678"/>
      <c r="J50" s="678"/>
      <c r="K50" s="678"/>
      <c r="L50" s="678"/>
      <c r="M50" s="904"/>
      <c r="N50" s="904"/>
      <c r="O50" s="904"/>
      <c r="P50" s="905"/>
      <c r="Q50" s="906"/>
      <c r="V50" s="244"/>
      <c r="W50" s="559"/>
      <c r="X50" s="58">
        <f t="shared" si="2"/>
        <v>41741</v>
      </c>
      <c r="Y50" s="9"/>
      <c r="Z50" s="9"/>
      <c r="AA50" s="9"/>
      <c r="AB50" s="316">
        <f>(Y50-AA50)*0.3</f>
        <v>0</v>
      </c>
      <c r="AC50" s="9"/>
      <c r="AD50" s="9"/>
      <c r="AE50" s="9"/>
      <c r="AF50" s="316">
        <f>(AC50-AE50)*0.25</f>
        <v>0</v>
      </c>
      <c r="AG50" s="9"/>
      <c r="AH50" s="9"/>
      <c r="AI50" s="9"/>
      <c r="AJ50" s="316">
        <f>(AG50-AI50)*0.2</f>
        <v>0</v>
      </c>
      <c r="AK50" s="9"/>
      <c r="AL50" s="9"/>
      <c r="AM50" s="9"/>
      <c r="AN50" s="316">
        <f>(AK50-AM50)*0.15</f>
        <v>0</v>
      </c>
      <c r="AO50" s="9"/>
      <c r="AP50" s="9"/>
      <c r="AQ50" s="9"/>
      <c r="AR50" s="316">
        <f>(AO50-AQ50)*0.1</f>
        <v>0</v>
      </c>
      <c r="AS50" s="9"/>
      <c r="AT50" s="9"/>
      <c r="AU50" s="9"/>
      <c r="AV50" s="316">
        <f>(AS50-AU50)*0.05</f>
        <v>0</v>
      </c>
      <c r="AW50" s="245"/>
    </row>
    <row r="51" spans="4:49" x14ac:dyDescent="0.3">
      <c r="D51" s="928" t="s">
        <v>54</v>
      </c>
      <c r="E51" s="743" t="s">
        <v>78</v>
      </c>
      <c r="F51" s="744"/>
      <c r="G51" s="744"/>
      <c r="H51" s="744"/>
      <c r="I51" s="744"/>
      <c r="J51" s="744"/>
      <c r="K51" s="744"/>
      <c r="L51" s="744"/>
      <c r="M51" s="931"/>
      <c r="N51" s="931"/>
      <c r="O51" s="931"/>
      <c r="P51" s="932"/>
      <c r="Q51" s="933"/>
      <c r="V51" s="244"/>
      <c r="W51" s="559"/>
      <c r="X51" s="58">
        <f t="shared" si="2"/>
        <v>41772</v>
      </c>
      <c r="Y51" s="9"/>
      <c r="Z51" s="9"/>
      <c r="AA51" s="9"/>
      <c r="AB51" s="316">
        <f>(Y51-AA51)*0.35</f>
        <v>0</v>
      </c>
      <c r="AC51" s="9"/>
      <c r="AD51" s="9"/>
      <c r="AE51" s="9"/>
      <c r="AF51" s="316">
        <f>(AC51-AE51)*0.3</f>
        <v>0</v>
      </c>
      <c r="AG51" s="9"/>
      <c r="AH51" s="9"/>
      <c r="AI51" s="9"/>
      <c r="AJ51" s="316">
        <f t="shared" ref="AJ51" si="5">(AG51-AI51)*0.25</f>
        <v>0</v>
      </c>
      <c r="AK51" s="9"/>
      <c r="AL51" s="9"/>
      <c r="AM51" s="9"/>
      <c r="AN51" s="316">
        <f>(AK51-AM51)*0.2</f>
        <v>0</v>
      </c>
      <c r="AO51" s="9"/>
      <c r="AP51" s="9"/>
      <c r="AQ51" s="9"/>
      <c r="AR51" s="316">
        <f>(AO51-AQ51)*0.15</f>
        <v>0</v>
      </c>
      <c r="AS51" s="9"/>
      <c r="AT51" s="9"/>
      <c r="AU51" s="9"/>
      <c r="AV51" s="316">
        <f>(AS51-AU51)*0.1</f>
        <v>0</v>
      </c>
      <c r="AW51" s="245"/>
    </row>
    <row r="52" spans="4:49" x14ac:dyDescent="0.3">
      <c r="D52" s="929"/>
      <c r="E52" s="471" t="s">
        <v>15</v>
      </c>
      <c r="F52" s="465"/>
      <c r="G52" s="465"/>
      <c r="H52" s="465"/>
      <c r="I52" s="465"/>
      <c r="J52" s="465"/>
      <c r="K52" s="465"/>
      <c r="L52" s="465"/>
      <c r="M52" s="934"/>
      <c r="N52" s="934"/>
      <c r="O52" s="934"/>
      <c r="P52" s="935"/>
      <c r="Q52" s="936"/>
      <c r="V52" s="244"/>
      <c r="W52" s="559"/>
      <c r="X52" s="58">
        <f t="shared" si="2"/>
        <v>41803</v>
      </c>
      <c r="Y52" s="9"/>
      <c r="Z52" s="9"/>
      <c r="AA52" s="9"/>
      <c r="AB52" s="316">
        <f>(Y52-AA52)*0.4</f>
        <v>0</v>
      </c>
      <c r="AC52" s="9"/>
      <c r="AD52" s="9"/>
      <c r="AE52" s="9"/>
      <c r="AF52" s="316">
        <f>(AC52-AE52)*0.35</f>
        <v>0</v>
      </c>
      <c r="AG52" s="9"/>
      <c r="AH52" s="9"/>
      <c r="AI52" s="9"/>
      <c r="AJ52" s="316">
        <f>(AG52-AI52)*0.3</f>
        <v>0</v>
      </c>
      <c r="AK52" s="9"/>
      <c r="AL52" s="9"/>
      <c r="AM52" s="9"/>
      <c r="AN52" s="316">
        <f>(AK52-AM52)*0.25</f>
        <v>0</v>
      </c>
      <c r="AO52" s="9"/>
      <c r="AP52" s="9"/>
      <c r="AQ52" s="9"/>
      <c r="AR52" s="316">
        <f>(AO52-AQ52)*0.2</f>
        <v>0</v>
      </c>
      <c r="AS52" s="9"/>
      <c r="AT52" s="9"/>
      <c r="AU52" s="9"/>
      <c r="AV52" s="316">
        <f>(AS52-AU52)*0.15</f>
        <v>0</v>
      </c>
      <c r="AW52" s="245"/>
    </row>
    <row r="53" spans="4:49" x14ac:dyDescent="0.3">
      <c r="D53" s="929"/>
      <c r="E53" s="471" t="s">
        <v>16</v>
      </c>
      <c r="F53" s="465"/>
      <c r="G53" s="465"/>
      <c r="H53" s="465"/>
      <c r="I53" s="465"/>
      <c r="J53" s="465"/>
      <c r="K53" s="465"/>
      <c r="L53" s="465"/>
      <c r="M53" s="934"/>
      <c r="N53" s="934"/>
      <c r="O53" s="934"/>
      <c r="P53" s="935"/>
      <c r="Q53" s="936"/>
      <c r="V53" s="244"/>
      <c r="W53" s="559"/>
      <c r="X53" s="58">
        <f t="shared" si="2"/>
        <v>41834</v>
      </c>
      <c r="Y53" s="10"/>
      <c r="Z53" s="10"/>
      <c r="AA53" s="10"/>
      <c r="AB53" s="317">
        <f>(Y53-AA53)*0.4</f>
        <v>0</v>
      </c>
      <c r="AC53" s="9"/>
      <c r="AD53" s="9"/>
      <c r="AE53" s="9"/>
      <c r="AF53" s="316">
        <f>(AC53-AE53)*0.4</f>
        <v>0</v>
      </c>
      <c r="AG53" s="9"/>
      <c r="AH53" s="9"/>
      <c r="AI53" s="9"/>
      <c r="AJ53" s="316">
        <f>(AG53-AI53)*0.35</f>
        <v>0</v>
      </c>
      <c r="AK53" s="9"/>
      <c r="AL53" s="9"/>
      <c r="AM53" s="9"/>
      <c r="AN53" s="316">
        <f>(AK53-AM53)*0.3</f>
        <v>0</v>
      </c>
      <c r="AO53" s="9"/>
      <c r="AP53" s="9"/>
      <c r="AQ53" s="9"/>
      <c r="AR53" s="316">
        <f>(AO53-AQ53)*0.25</f>
        <v>0</v>
      </c>
      <c r="AS53" s="9"/>
      <c r="AT53" s="9"/>
      <c r="AU53" s="9"/>
      <c r="AV53" s="316">
        <f>(AS53-AU53)*0.2</f>
        <v>0</v>
      </c>
      <c r="AW53" s="245"/>
    </row>
    <row r="54" spans="4:49" x14ac:dyDescent="0.3">
      <c r="D54" s="929"/>
      <c r="E54" s="471" t="s">
        <v>203</v>
      </c>
      <c r="F54" s="465"/>
      <c r="G54" s="465"/>
      <c r="H54" s="465"/>
      <c r="I54" s="465"/>
      <c r="J54" s="465"/>
      <c r="K54" s="465"/>
      <c r="L54" s="465"/>
      <c r="M54" s="465"/>
      <c r="N54" s="465"/>
      <c r="O54" s="465"/>
      <c r="P54" s="465"/>
      <c r="Q54" s="472"/>
      <c r="V54" s="244"/>
      <c r="W54" s="559"/>
      <c r="X54" s="58">
        <f t="shared" ref="X54" si="6">X53+31</f>
        <v>41865</v>
      </c>
      <c r="Y54" s="10"/>
      <c r="Z54" s="10"/>
      <c r="AA54" s="10"/>
      <c r="AB54" s="317">
        <f t="shared" ref="AB54" si="7">(Y54-AA54)*0.4</f>
        <v>0</v>
      </c>
      <c r="AC54" s="10"/>
      <c r="AD54" s="10"/>
      <c r="AE54" s="10"/>
      <c r="AF54" s="317">
        <f t="shared" ref="AF54" si="8">(AC54-AE54)*0.4</f>
        <v>0</v>
      </c>
      <c r="AG54" s="9"/>
      <c r="AH54" s="9"/>
      <c r="AI54" s="9"/>
      <c r="AJ54" s="316">
        <f>(AG54-AI54)*0.4</f>
        <v>0</v>
      </c>
      <c r="AK54" s="9"/>
      <c r="AL54" s="9"/>
      <c r="AM54" s="9"/>
      <c r="AN54" s="316">
        <f>(AK54-AM54)*0.35</f>
        <v>0</v>
      </c>
      <c r="AO54" s="9"/>
      <c r="AP54" s="9"/>
      <c r="AQ54" s="9"/>
      <c r="AR54" s="316">
        <f>(AO54-AQ54)*0.3</f>
        <v>0</v>
      </c>
      <c r="AS54" s="9"/>
      <c r="AT54" s="9"/>
      <c r="AU54" s="9"/>
      <c r="AV54" s="316">
        <f>(AS54-AU54)*0.25</f>
        <v>0</v>
      </c>
      <c r="AW54" s="245"/>
    </row>
    <row r="55" spans="4:49" ht="33.75" customHeight="1" x14ac:dyDescent="0.3">
      <c r="D55" s="929"/>
      <c r="E55" s="471" t="s">
        <v>204</v>
      </c>
      <c r="F55" s="899"/>
      <c r="G55" s="899"/>
      <c r="H55" s="899"/>
      <c r="I55" s="899"/>
      <c r="J55" s="899"/>
      <c r="K55" s="899"/>
      <c r="L55" s="899"/>
      <c r="M55" s="899"/>
      <c r="N55" s="899"/>
      <c r="O55" s="899"/>
      <c r="P55" s="899"/>
      <c r="Q55" s="900"/>
      <c r="V55" s="244"/>
      <c r="W55" s="559"/>
      <c r="X55" s="58">
        <f t="shared" ref="X55:X87" si="9">X54+31</f>
        <v>41896</v>
      </c>
      <c r="Y55" s="10"/>
      <c r="Z55" s="10"/>
      <c r="AA55" s="10"/>
      <c r="AB55" s="317">
        <f t="shared" ref="AB55:AB68" si="10">(Y55-AA55)*0.4</f>
        <v>0</v>
      </c>
      <c r="AC55" s="10"/>
      <c r="AD55" s="10"/>
      <c r="AE55" s="10"/>
      <c r="AF55" s="317">
        <f t="shared" ref="AF55:AF68" si="11">(AC55-AE55)*0.4</f>
        <v>0</v>
      </c>
      <c r="AG55" s="10"/>
      <c r="AH55" s="10"/>
      <c r="AI55" s="10"/>
      <c r="AJ55" s="317">
        <f t="shared" ref="AJ55:AJ68" si="12">(AG55-AI55)*0.4</f>
        <v>0</v>
      </c>
      <c r="AK55" s="9"/>
      <c r="AL55" s="9"/>
      <c r="AM55" s="9"/>
      <c r="AN55" s="316">
        <f>(AK55-AM55)*0.4</f>
        <v>0</v>
      </c>
      <c r="AO55" s="9"/>
      <c r="AP55" s="9"/>
      <c r="AQ55" s="9"/>
      <c r="AR55" s="316">
        <f>(AO55-AQ55)*0.35</f>
        <v>0</v>
      </c>
      <c r="AS55" s="9"/>
      <c r="AT55" s="9"/>
      <c r="AU55" s="9"/>
      <c r="AV55" s="316">
        <f>(AS55-AU55)*0.3</f>
        <v>0</v>
      </c>
      <c r="AW55" s="245"/>
    </row>
    <row r="56" spans="4:49" x14ac:dyDescent="0.3">
      <c r="D56" s="929"/>
      <c r="E56" s="471" t="s">
        <v>53</v>
      </c>
      <c r="F56" s="465"/>
      <c r="G56" s="465"/>
      <c r="H56" s="465"/>
      <c r="I56" s="465"/>
      <c r="J56" s="465"/>
      <c r="K56" s="465"/>
      <c r="L56" s="465"/>
      <c r="M56" s="934"/>
      <c r="N56" s="934"/>
      <c r="O56" s="934"/>
      <c r="P56" s="935"/>
      <c r="Q56" s="936"/>
      <c r="V56" s="244"/>
      <c r="W56" s="559"/>
      <c r="X56" s="58">
        <f t="shared" si="9"/>
        <v>41927</v>
      </c>
      <c r="Y56" s="10"/>
      <c r="Z56" s="10"/>
      <c r="AA56" s="10"/>
      <c r="AB56" s="317">
        <f t="shared" si="10"/>
        <v>0</v>
      </c>
      <c r="AC56" s="10"/>
      <c r="AD56" s="10"/>
      <c r="AE56" s="10"/>
      <c r="AF56" s="317">
        <f t="shared" si="11"/>
        <v>0</v>
      </c>
      <c r="AG56" s="10"/>
      <c r="AH56" s="10"/>
      <c r="AI56" s="10"/>
      <c r="AJ56" s="317">
        <f t="shared" si="12"/>
        <v>0</v>
      </c>
      <c r="AK56" s="10"/>
      <c r="AL56" s="10"/>
      <c r="AM56" s="10"/>
      <c r="AN56" s="317">
        <f t="shared" ref="AN56:AN68" si="13">(AK56-AM56)*0.4</f>
        <v>0</v>
      </c>
      <c r="AO56" s="9"/>
      <c r="AP56" s="9"/>
      <c r="AQ56" s="9"/>
      <c r="AR56" s="316">
        <f>(AO56-AQ56)*0.4</f>
        <v>0</v>
      </c>
      <c r="AS56" s="9"/>
      <c r="AT56" s="9"/>
      <c r="AU56" s="9"/>
      <c r="AV56" s="316">
        <f>(AS56-AU56)*0.35</f>
        <v>0</v>
      </c>
      <c r="AW56" s="245"/>
    </row>
    <row r="57" spans="4:49" x14ac:dyDescent="0.3">
      <c r="D57" s="930"/>
      <c r="E57" s="746" t="s">
        <v>61</v>
      </c>
      <c r="F57" s="468"/>
      <c r="G57" s="468"/>
      <c r="H57" s="468"/>
      <c r="I57" s="468"/>
      <c r="J57" s="468"/>
      <c r="K57" s="468"/>
      <c r="L57" s="468"/>
      <c r="M57" s="937"/>
      <c r="N57" s="937"/>
      <c r="O57" s="937"/>
      <c r="P57" s="938"/>
      <c r="Q57" s="939"/>
      <c r="V57" s="244"/>
      <c r="W57" s="559"/>
      <c r="X57" s="58">
        <f t="shared" si="9"/>
        <v>41958</v>
      </c>
      <c r="Y57" s="10"/>
      <c r="Z57" s="10"/>
      <c r="AA57" s="10"/>
      <c r="AB57" s="317">
        <f t="shared" si="10"/>
        <v>0</v>
      </c>
      <c r="AC57" s="10"/>
      <c r="AD57" s="10"/>
      <c r="AE57" s="10"/>
      <c r="AF57" s="317">
        <f t="shared" si="11"/>
        <v>0</v>
      </c>
      <c r="AG57" s="10"/>
      <c r="AH57" s="10"/>
      <c r="AI57" s="10"/>
      <c r="AJ57" s="317">
        <f t="shared" si="12"/>
        <v>0</v>
      </c>
      <c r="AK57" s="10"/>
      <c r="AL57" s="10"/>
      <c r="AM57" s="10"/>
      <c r="AN57" s="317">
        <f t="shared" si="13"/>
        <v>0</v>
      </c>
      <c r="AO57" s="15"/>
      <c r="AP57" s="15"/>
      <c r="AQ57" s="15"/>
      <c r="AR57" s="317">
        <f t="shared" ref="AR57:AR68" si="14">(AO57-AQ57)*0.4</f>
        <v>0</v>
      </c>
      <c r="AS57" s="9"/>
      <c r="AT57" s="9"/>
      <c r="AU57" s="9"/>
      <c r="AV57" s="316">
        <f>(AS57-AU57)*0.4</f>
        <v>0</v>
      </c>
      <c r="AW57" s="245"/>
    </row>
    <row r="58" spans="4:49" x14ac:dyDescent="0.3">
      <c r="D58" s="666" t="s">
        <v>20</v>
      </c>
      <c r="E58" s="743" t="s">
        <v>275</v>
      </c>
      <c r="F58" s="744"/>
      <c r="G58" s="744"/>
      <c r="H58" s="744"/>
      <c r="I58" s="744"/>
      <c r="J58" s="744"/>
      <c r="K58" s="744"/>
      <c r="L58" s="744"/>
      <c r="M58" s="744"/>
      <c r="N58" s="744"/>
      <c r="O58" s="744"/>
      <c r="P58" s="744"/>
      <c r="Q58" s="745"/>
      <c r="V58" s="244"/>
      <c r="W58" s="559"/>
      <c r="X58" s="58">
        <f t="shared" si="9"/>
        <v>41989</v>
      </c>
      <c r="Y58" s="10"/>
      <c r="Z58" s="10"/>
      <c r="AA58" s="10"/>
      <c r="AB58" s="317">
        <f t="shared" si="10"/>
        <v>0</v>
      </c>
      <c r="AC58" s="10"/>
      <c r="AD58" s="10"/>
      <c r="AE58" s="10"/>
      <c r="AF58" s="317">
        <f t="shared" si="11"/>
        <v>0</v>
      </c>
      <c r="AG58" s="10"/>
      <c r="AH58" s="10"/>
      <c r="AI58" s="10"/>
      <c r="AJ58" s="317">
        <f t="shared" si="12"/>
        <v>0</v>
      </c>
      <c r="AK58" s="10"/>
      <c r="AL58" s="10"/>
      <c r="AM58" s="10"/>
      <c r="AN58" s="317">
        <f t="shared" si="13"/>
        <v>0</v>
      </c>
      <c r="AO58" s="15"/>
      <c r="AP58" s="15"/>
      <c r="AQ58" s="15"/>
      <c r="AR58" s="317">
        <f t="shared" si="14"/>
        <v>0</v>
      </c>
      <c r="AS58" s="15"/>
      <c r="AT58" s="15"/>
      <c r="AU58" s="15"/>
      <c r="AV58" s="317">
        <f t="shared" ref="AV58:AV67" si="15">(AS58-AU58)*0.4</f>
        <v>0</v>
      </c>
      <c r="AW58" s="245"/>
    </row>
    <row r="59" spans="4:49" ht="27" customHeight="1" x14ac:dyDescent="0.3">
      <c r="D59" s="668"/>
      <c r="E59" s="471"/>
      <c r="F59" s="465"/>
      <c r="G59" s="465"/>
      <c r="H59" s="465"/>
      <c r="I59" s="465"/>
      <c r="J59" s="465"/>
      <c r="K59" s="465"/>
      <c r="L59" s="465"/>
      <c r="M59" s="465"/>
      <c r="N59" s="465"/>
      <c r="O59" s="465"/>
      <c r="P59" s="465"/>
      <c r="Q59" s="472"/>
      <c r="V59" s="244"/>
      <c r="W59" s="559"/>
      <c r="X59" s="58">
        <f t="shared" si="9"/>
        <v>42020</v>
      </c>
      <c r="Y59" s="10"/>
      <c r="Z59" s="10"/>
      <c r="AA59" s="10"/>
      <c r="AB59" s="317">
        <f t="shared" si="10"/>
        <v>0</v>
      </c>
      <c r="AC59" s="10"/>
      <c r="AD59" s="10"/>
      <c r="AE59" s="10"/>
      <c r="AF59" s="317">
        <f t="shared" si="11"/>
        <v>0</v>
      </c>
      <c r="AG59" s="10"/>
      <c r="AH59" s="10"/>
      <c r="AI59" s="10"/>
      <c r="AJ59" s="317">
        <f t="shared" si="12"/>
        <v>0</v>
      </c>
      <c r="AK59" s="10"/>
      <c r="AL59" s="10"/>
      <c r="AM59" s="10"/>
      <c r="AN59" s="317">
        <f t="shared" si="13"/>
        <v>0</v>
      </c>
      <c r="AO59" s="15"/>
      <c r="AP59" s="15"/>
      <c r="AQ59" s="15"/>
      <c r="AR59" s="317">
        <f t="shared" si="14"/>
        <v>0</v>
      </c>
      <c r="AS59" s="15"/>
      <c r="AT59" s="15"/>
      <c r="AU59" s="15"/>
      <c r="AV59" s="317">
        <f t="shared" si="15"/>
        <v>0</v>
      </c>
      <c r="AW59" s="245"/>
    </row>
    <row r="60" spans="4:49" x14ac:dyDescent="0.3">
      <c r="D60" s="668"/>
      <c r="E60" s="471"/>
      <c r="F60" s="465"/>
      <c r="G60" s="465"/>
      <c r="H60" s="465"/>
      <c r="I60" s="465"/>
      <c r="J60" s="465"/>
      <c r="K60" s="465"/>
      <c r="L60" s="465"/>
      <c r="M60" s="465"/>
      <c r="N60" s="465"/>
      <c r="O60" s="465"/>
      <c r="P60" s="465"/>
      <c r="Q60" s="472"/>
      <c r="V60" s="244"/>
      <c r="W60" s="559"/>
      <c r="X60" s="58">
        <f t="shared" si="9"/>
        <v>42051</v>
      </c>
      <c r="Y60" s="10"/>
      <c r="Z60" s="10"/>
      <c r="AA60" s="10"/>
      <c r="AB60" s="317">
        <f t="shared" si="10"/>
        <v>0</v>
      </c>
      <c r="AC60" s="10"/>
      <c r="AD60" s="10"/>
      <c r="AE60" s="10"/>
      <c r="AF60" s="317">
        <f t="shared" si="11"/>
        <v>0</v>
      </c>
      <c r="AG60" s="10"/>
      <c r="AH60" s="10"/>
      <c r="AI60" s="10"/>
      <c r="AJ60" s="317">
        <f t="shared" si="12"/>
        <v>0</v>
      </c>
      <c r="AK60" s="10"/>
      <c r="AL60" s="10"/>
      <c r="AM60" s="10"/>
      <c r="AN60" s="317">
        <f t="shared" si="13"/>
        <v>0</v>
      </c>
      <c r="AO60" s="15"/>
      <c r="AP60" s="15"/>
      <c r="AQ60" s="15"/>
      <c r="AR60" s="317">
        <f t="shared" si="14"/>
        <v>0</v>
      </c>
      <c r="AS60" s="15"/>
      <c r="AT60" s="15"/>
      <c r="AU60" s="15"/>
      <c r="AV60" s="317">
        <f t="shared" si="15"/>
        <v>0</v>
      </c>
      <c r="AW60" s="245"/>
    </row>
    <row r="61" spans="4:49" x14ac:dyDescent="0.3">
      <c r="D61" s="668"/>
      <c r="E61" s="746"/>
      <c r="F61" s="468"/>
      <c r="G61" s="468"/>
      <c r="H61" s="468"/>
      <c r="I61" s="468"/>
      <c r="J61" s="468"/>
      <c r="K61" s="468"/>
      <c r="L61" s="468"/>
      <c r="M61" s="468"/>
      <c r="N61" s="468"/>
      <c r="O61" s="468"/>
      <c r="P61" s="468"/>
      <c r="Q61" s="747"/>
      <c r="V61" s="244"/>
      <c r="W61" s="559"/>
      <c r="X61" s="58">
        <f t="shared" si="9"/>
        <v>42082</v>
      </c>
      <c r="Y61" s="10"/>
      <c r="Z61" s="10"/>
      <c r="AA61" s="10"/>
      <c r="AB61" s="317">
        <f t="shared" si="10"/>
        <v>0</v>
      </c>
      <c r="AC61" s="10"/>
      <c r="AD61" s="10"/>
      <c r="AE61" s="10"/>
      <c r="AF61" s="317">
        <f t="shared" si="11"/>
        <v>0</v>
      </c>
      <c r="AG61" s="10"/>
      <c r="AH61" s="10"/>
      <c r="AI61" s="10"/>
      <c r="AJ61" s="317">
        <f t="shared" si="12"/>
        <v>0</v>
      </c>
      <c r="AK61" s="10"/>
      <c r="AL61" s="10"/>
      <c r="AM61" s="10"/>
      <c r="AN61" s="317">
        <f t="shared" si="13"/>
        <v>0</v>
      </c>
      <c r="AO61" s="15"/>
      <c r="AP61" s="15"/>
      <c r="AQ61" s="15"/>
      <c r="AR61" s="317">
        <f t="shared" si="14"/>
        <v>0</v>
      </c>
      <c r="AS61" s="15"/>
      <c r="AT61" s="15"/>
      <c r="AU61" s="15"/>
      <c r="AV61" s="317">
        <f t="shared" si="15"/>
        <v>0</v>
      </c>
      <c r="AW61" s="245"/>
    </row>
    <row r="62" spans="4:49" ht="45.75" customHeight="1" x14ac:dyDescent="0.3">
      <c r="D62" s="666" t="s">
        <v>21</v>
      </c>
      <c r="E62" s="743" t="s">
        <v>276</v>
      </c>
      <c r="F62" s="744"/>
      <c r="G62" s="744"/>
      <c r="H62" s="744"/>
      <c r="I62" s="744"/>
      <c r="J62" s="744"/>
      <c r="K62" s="744"/>
      <c r="L62" s="744"/>
      <c r="M62" s="744"/>
      <c r="N62" s="744"/>
      <c r="O62" s="744"/>
      <c r="P62" s="744"/>
      <c r="Q62" s="745"/>
      <c r="V62" s="244"/>
      <c r="W62" s="559"/>
      <c r="X62" s="58">
        <f t="shared" si="9"/>
        <v>42113</v>
      </c>
      <c r="Y62" s="10"/>
      <c r="Z62" s="10"/>
      <c r="AA62" s="10"/>
      <c r="AB62" s="317">
        <f t="shared" si="10"/>
        <v>0</v>
      </c>
      <c r="AC62" s="10"/>
      <c r="AD62" s="10"/>
      <c r="AE62" s="10"/>
      <c r="AF62" s="317">
        <f t="shared" si="11"/>
        <v>0</v>
      </c>
      <c r="AG62" s="10"/>
      <c r="AH62" s="10"/>
      <c r="AI62" s="10"/>
      <c r="AJ62" s="317">
        <f t="shared" si="12"/>
        <v>0</v>
      </c>
      <c r="AK62" s="10"/>
      <c r="AL62" s="10"/>
      <c r="AM62" s="10"/>
      <c r="AN62" s="317">
        <f t="shared" si="13"/>
        <v>0</v>
      </c>
      <c r="AO62" s="15"/>
      <c r="AP62" s="15"/>
      <c r="AQ62" s="15"/>
      <c r="AR62" s="317">
        <f t="shared" si="14"/>
        <v>0</v>
      </c>
      <c r="AS62" s="15"/>
      <c r="AT62" s="15"/>
      <c r="AU62" s="15"/>
      <c r="AV62" s="317">
        <f t="shared" si="15"/>
        <v>0</v>
      </c>
      <c r="AW62" s="245"/>
    </row>
    <row r="63" spans="4:49" x14ac:dyDescent="0.3">
      <c r="D63" s="941"/>
      <c r="E63" s="746"/>
      <c r="F63" s="468"/>
      <c r="G63" s="468"/>
      <c r="H63" s="468"/>
      <c r="I63" s="468"/>
      <c r="J63" s="468"/>
      <c r="K63" s="468"/>
      <c r="L63" s="468"/>
      <c r="M63" s="468"/>
      <c r="N63" s="468"/>
      <c r="O63" s="468"/>
      <c r="P63" s="468"/>
      <c r="Q63" s="747"/>
      <c r="V63" s="244"/>
      <c r="W63" s="559"/>
      <c r="X63" s="58">
        <f t="shared" si="9"/>
        <v>42144</v>
      </c>
      <c r="Y63" s="10"/>
      <c r="Z63" s="10"/>
      <c r="AA63" s="10"/>
      <c r="AB63" s="317">
        <f t="shared" si="10"/>
        <v>0</v>
      </c>
      <c r="AC63" s="10"/>
      <c r="AD63" s="10"/>
      <c r="AE63" s="10"/>
      <c r="AF63" s="317">
        <f t="shared" si="11"/>
        <v>0</v>
      </c>
      <c r="AG63" s="10"/>
      <c r="AH63" s="10"/>
      <c r="AI63" s="10"/>
      <c r="AJ63" s="317">
        <f t="shared" si="12"/>
        <v>0</v>
      </c>
      <c r="AK63" s="10"/>
      <c r="AL63" s="10"/>
      <c r="AM63" s="10"/>
      <c r="AN63" s="317">
        <f t="shared" si="13"/>
        <v>0</v>
      </c>
      <c r="AO63" s="15"/>
      <c r="AP63" s="15"/>
      <c r="AQ63" s="15"/>
      <c r="AR63" s="317">
        <f t="shared" si="14"/>
        <v>0</v>
      </c>
      <c r="AS63" s="15"/>
      <c r="AT63" s="15"/>
      <c r="AU63" s="15"/>
      <c r="AV63" s="317">
        <f t="shared" si="15"/>
        <v>0</v>
      </c>
      <c r="AW63" s="245"/>
    </row>
    <row r="64" spans="4:49" ht="15" customHeight="1" x14ac:dyDescent="0.3">
      <c r="D64" s="140" t="s">
        <v>102</v>
      </c>
      <c r="E64" s="748" t="s">
        <v>164</v>
      </c>
      <c r="F64" s="903"/>
      <c r="G64" s="903"/>
      <c r="H64" s="903"/>
      <c r="I64" s="903"/>
      <c r="J64" s="903"/>
      <c r="K64" s="903"/>
      <c r="L64" s="903"/>
      <c r="M64" s="904"/>
      <c r="N64" s="904"/>
      <c r="O64" s="904"/>
      <c r="P64" s="905"/>
      <c r="Q64" s="906"/>
      <c r="V64" s="244"/>
      <c r="W64" s="559"/>
      <c r="X64" s="58">
        <f t="shared" si="9"/>
        <v>42175</v>
      </c>
      <c r="Y64" s="10"/>
      <c r="Z64" s="10"/>
      <c r="AA64" s="10"/>
      <c r="AB64" s="317">
        <f t="shared" si="10"/>
        <v>0</v>
      </c>
      <c r="AC64" s="10"/>
      <c r="AD64" s="10"/>
      <c r="AE64" s="10"/>
      <c r="AF64" s="317">
        <f t="shared" si="11"/>
        <v>0</v>
      </c>
      <c r="AG64" s="10"/>
      <c r="AH64" s="10"/>
      <c r="AI64" s="10"/>
      <c r="AJ64" s="317">
        <f t="shared" si="12"/>
        <v>0</v>
      </c>
      <c r="AK64" s="10"/>
      <c r="AL64" s="10"/>
      <c r="AM64" s="10"/>
      <c r="AN64" s="317">
        <f t="shared" si="13"/>
        <v>0</v>
      </c>
      <c r="AO64" s="15"/>
      <c r="AP64" s="15"/>
      <c r="AQ64" s="15"/>
      <c r="AR64" s="317">
        <f t="shared" si="14"/>
        <v>0</v>
      </c>
      <c r="AS64" s="15"/>
      <c r="AT64" s="15"/>
      <c r="AU64" s="15"/>
      <c r="AV64" s="317">
        <f t="shared" si="15"/>
        <v>0</v>
      </c>
      <c r="AW64" s="245"/>
    </row>
    <row r="65" spans="4:49" x14ac:dyDescent="0.3">
      <c r="D65" s="666" t="s">
        <v>94</v>
      </c>
      <c r="E65" s="907" t="s">
        <v>91</v>
      </c>
      <c r="F65" s="908"/>
      <c r="G65" s="908"/>
      <c r="H65" s="908"/>
      <c r="I65" s="908"/>
      <c r="J65" s="908"/>
      <c r="K65" s="908"/>
      <c r="L65" s="908"/>
      <c r="M65" s="908"/>
      <c r="N65" s="908"/>
      <c r="O65" s="908"/>
      <c r="P65" s="909"/>
      <c r="Q65" s="910"/>
      <c r="V65" s="244"/>
      <c r="W65" s="559"/>
      <c r="X65" s="58">
        <f t="shared" si="9"/>
        <v>42206</v>
      </c>
      <c r="Y65" s="10"/>
      <c r="Z65" s="10"/>
      <c r="AA65" s="10"/>
      <c r="AB65" s="317">
        <f t="shared" si="10"/>
        <v>0</v>
      </c>
      <c r="AC65" s="10"/>
      <c r="AD65" s="10"/>
      <c r="AE65" s="10"/>
      <c r="AF65" s="317">
        <f t="shared" si="11"/>
        <v>0</v>
      </c>
      <c r="AG65" s="10"/>
      <c r="AH65" s="10"/>
      <c r="AI65" s="10"/>
      <c r="AJ65" s="317">
        <f t="shared" si="12"/>
        <v>0</v>
      </c>
      <c r="AK65" s="10"/>
      <c r="AL65" s="10"/>
      <c r="AM65" s="10"/>
      <c r="AN65" s="317">
        <f t="shared" si="13"/>
        <v>0</v>
      </c>
      <c r="AO65" s="15"/>
      <c r="AP65" s="15"/>
      <c r="AQ65" s="15"/>
      <c r="AR65" s="317">
        <f t="shared" si="14"/>
        <v>0</v>
      </c>
      <c r="AS65" s="15"/>
      <c r="AT65" s="15"/>
      <c r="AU65" s="15"/>
      <c r="AV65" s="317">
        <f t="shared" si="15"/>
        <v>0</v>
      </c>
      <c r="AW65" s="245"/>
    </row>
    <row r="66" spans="4:49" x14ac:dyDescent="0.3">
      <c r="D66" s="940"/>
      <c r="E66" s="943" t="s">
        <v>92</v>
      </c>
      <c r="F66" s="922"/>
      <c r="G66" s="922"/>
      <c r="H66" s="922"/>
      <c r="I66" s="922"/>
      <c r="J66" s="922"/>
      <c r="K66" s="922"/>
      <c r="L66" s="922"/>
      <c r="M66" s="922"/>
      <c r="N66" s="922"/>
      <c r="O66" s="922"/>
      <c r="P66" s="919"/>
      <c r="Q66" s="920"/>
      <c r="V66" s="244"/>
      <c r="W66" s="559"/>
      <c r="X66" s="58">
        <f t="shared" si="9"/>
        <v>42237</v>
      </c>
      <c r="Y66" s="10"/>
      <c r="Z66" s="10"/>
      <c r="AA66" s="10"/>
      <c r="AB66" s="317">
        <f t="shared" si="10"/>
        <v>0</v>
      </c>
      <c r="AC66" s="10"/>
      <c r="AD66" s="10"/>
      <c r="AE66" s="10"/>
      <c r="AF66" s="317">
        <f t="shared" si="11"/>
        <v>0</v>
      </c>
      <c r="AG66" s="10"/>
      <c r="AH66" s="10"/>
      <c r="AI66" s="10"/>
      <c r="AJ66" s="317">
        <f t="shared" si="12"/>
        <v>0</v>
      </c>
      <c r="AK66" s="10"/>
      <c r="AL66" s="10"/>
      <c r="AM66" s="10"/>
      <c r="AN66" s="317">
        <f t="shared" si="13"/>
        <v>0</v>
      </c>
      <c r="AO66" s="15"/>
      <c r="AP66" s="15"/>
      <c r="AQ66" s="15"/>
      <c r="AR66" s="317">
        <f t="shared" si="14"/>
        <v>0</v>
      </c>
      <c r="AS66" s="15"/>
      <c r="AT66" s="15"/>
      <c r="AU66" s="15"/>
      <c r="AV66" s="317">
        <f t="shared" si="15"/>
        <v>0</v>
      </c>
      <c r="AW66" s="245"/>
    </row>
    <row r="67" spans="4:49" x14ac:dyDescent="0.3">
      <c r="D67" s="941"/>
      <c r="E67" s="944" t="s">
        <v>93</v>
      </c>
      <c r="F67" s="917"/>
      <c r="G67" s="917"/>
      <c r="H67" s="917"/>
      <c r="I67" s="917"/>
      <c r="J67" s="917"/>
      <c r="K67" s="917"/>
      <c r="L67" s="917"/>
      <c r="M67" s="917"/>
      <c r="N67" s="917"/>
      <c r="O67" s="917"/>
      <c r="P67" s="594"/>
      <c r="Q67" s="733"/>
      <c r="V67" s="244"/>
      <c r="W67" s="559"/>
      <c r="X67" s="58">
        <f t="shared" si="9"/>
        <v>42268</v>
      </c>
      <c r="Y67" s="10"/>
      <c r="Z67" s="10"/>
      <c r="AA67" s="10"/>
      <c r="AB67" s="317">
        <f t="shared" si="10"/>
        <v>0</v>
      </c>
      <c r="AC67" s="10"/>
      <c r="AD67" s="10"/>
      <c r="AE67" s="10"/>
      <c r="AF67" s="317">
        <f t="shared" si="11"/>
        <v>0</v>
      </c>
      <c r="AG67" s="10"/>
      <c r="AH67" s="10"/>
      <c r="AI67" s="10"/>
      <c r="AJ67" s="317">
        <f t="shared" si="12"/>
        <v>0</v>
      </c>
      <c r="AK67" s="10"/>
      <c r="AL67" s="10"/>
      <c r="AM67" s="10"/>
      <c r="AN67" s="317">
        <f t="shared" si="13"/>
        <v>0</v>
      </c>
      <c r="AO67" s="15"/>
      <c r="AP67" s="15"/>
      <c r="AQ67" s="15"/>
      <c r="AR67" s="317">
        <f t="shared" si="14"/>
        <v>0</v>
      </c>
      <c r="AS67" s="15"/>
      <c r="AT67" s="15"/>
      <c r="AU67" s="15"/>
      <c r="AV67" s="317">
        <f t="shared" si="15"/>
        <v>0</v>
      </c>
      <c r="AW67" s="245"/>
    </row>
    <row r="68" spans="4:49" ht="15" x14ac:dyDescent="0.3">
      <c r="D68" s="138" t="s">
        <v>23</v>
      </c>
      <c r="E68" s="677" t="s">
        <v>2</v>
      </c>
      <c r="F68" s="678"/>
      <c r="G68" s="678"/>
      <c r="H68" s="678"/>
      <c r="I68" s="678"/>
      <c r="J68" s="678"/>
      <c r="K68" s="678"/>
      <c r="L68" s="678"/>
      <c r="M68" s="904"/>
      <c r="N68" s="904"/>
      <c r="O68" s="904"/>
      <c r="P68" s="905"/>
      <c r="Q68" s="906"/>
      <c r="V68" s="244"/>
      <c r="W68" s="559"/>
      <c r="X68" s="58">
        <f t="shared" si="9"/>
        <v>42299</v>
      </c>
      <c r="Y68" s="10"/>
      <c r="Z68" s="10"/>
      <c r="AA68" s="10"/>
      <c r="AB68" s="317">
        <f t="shared" si="10"/>
        <v>0</v>
      </c>
      <c r="AC68" s="10"/>
      <c r="AD68" s="10"/>
      <c r="AE68" s="10"/>
      <c r="AF68" s="317">
        <f t="shared" si="11"/>
        <v>0</v>
      </c>
      <c r="AG68" s="10"/>
      <c r="AH68" s="10"/>
      <c r="AI68" s="10"/>
      <c r="AJ68" s="317">
        <f t="shared" si="12"/>
        <v>0</v>
      </c>
      <c r="AK68" s="10"/>
      <c r="AL68" s="10"/>
      <c r="AM68" s="10"/>
      <c r="AN68" s="317">
        <f t="shared" si="13"/>
        <v>0</v>
      </c>
      <c r="AO68" s="15"/>
      <c r="AP68" s="15"/>
      <c r="AQ68" s="15"/>
      <c r="AR68" s="317">
        <f t="shared" si="14"/>
        <v>0</v>
      </c>
      <c r="AS68" s="15"/>
      <c r="AT68" s="15"/>
      <c r="AU68" s="15"/>
      <c r="AV68" s="317">
        <f>(AS68-AU68)*0.4</f>
        <v>0</v>
      </c>
      <c r="AW68" s="245"/>
    </row>
    <row r="69" spans="4:49" ht="15" x14ac:dyDescent="0.3">
      <c r="D69" s="436" t="s">
        <v>63</v>
      </c>
      <c r="E69" s="915" t="s">
        <v>62</v>
      </c>
      <c r="F69" s="916"/>
      <c r="G69" s="916"/>
      <c r="H69" s="916"/>
      <c r="I69" s="916"/>
      <c r="J69" s="916"/>
      <c r="K69" s="916"/>
      <c r="L69" s="916"/>
      <c r="M69" s="917"/>
      <c r="N69" s="917"/>
      <c r="O69" s="917"/>
      <c r="P69" s="594"/>
      <c r="Q69" s="733"/>
      <c r="V69" s="244"/>
      <c r="W69" s="559"/>
      <c r="X69" s="58">
        <f t="shared" si="9"/>
        <v>42330</v>
      </c>
      <c r="Y69" s="10"/>
      <c r="Z69" s="10"/>
      <c r="AA69" s="10"/>
      <c r="AB69" s="317">
        <f t="shared" ref="AB69:AB116" si="16">(Y69-AA69)*0.4</f>
        <v>0</v>
      </c>
      <c r="AC69" s="10"/>
      <c r="AD69" s="10"/>
      <c r="AE69" s="10"/>
      <c r="AF69" s="317">
        <f t="shared" ref="AF69:AF116" si="17">(AC69-AE69)*0.4</f>
        <v>0</v>
      </c>
      <c r="AG69" s="10"/>
      <c r="AH69" s="10"/>
      <c r="AI69" s="10"/>
      <c r="AJ69" s="317">
        <f t="shared" ref="AJ69:AJ116" si="18">(AG69-AI69)*0.4</f>
        <v>0</v>
      </c>
      <c r="AK69" s="10"/>
      <c r="AL69" s="10"/>
      <c r="AM69" s="10"/>
      <c r="AN69" s="317">
        <f t="shared" ref="AN69:AN116" si="19">(AK69-AM69)*0.4</f>
        <v>0</v>
      </c>
      <c r="AO69" s="15"/>
      <c r="AP69" s="15"/>
      <c r="AQ69" s="15"/>
      <c r="AR69" s="317">
        <f t="shared" ref="AR69:AR116" si="20">(AO69-AQ69)*0.4</f>
        <v>0</v>
      </c>
      <c r="AS69" s="15"/>
      <c r="AT69" s="15"/>
      <c r="AU69" s="15"/>
      <c r="AV69" s="317">
        <f t="shared" ref="AV69:AV116" si="21">(AS69-AU69)*0.4</f>
        <v>0</v>
      </c>
      <c r="AW69" s="245"/>
    </row>
    <row r="70" spans="4:49" x14ac:dyDescent="0.3">
      <c r="D70" s="595" t="s">
        <v>103</v>
      </c>
      <c r="E70" s="727" t="s">
        <v>101</v>
      </c>
      <c r="F70" s="909"/>
      <c r="G70" s="909"/>
      <c r="H70" s="909"/>
      <c r="I70" s="909"/>
      <c r="J70" s="909"/>
      <c r="K70" s="909"/>
      <c r="L70" s="909"/>
      <c r="M70" s="909"/>
      <c r="N70" s="909"/>
      <c r="O70" s="909"/>
      <c r="P70" s="909"/>
      <c r="Q70" s="910"/>
      <c r="V70" s="244"/>
      <c r="W70" s="559"/>
      <c r="X70" s="58">
        <f t="shared" si="9"/>
        <v>42361</v>
      </c>
      <c r="Y70" s="10"/>
      <c r="Z70" s="10"/>
      <c r="AA70" s="10"/>
      <c r="AB70" s="317">
        <f t="shared" si="16"/>
        <v>0</v>
      </c>
      <c r="AC70" s="10"/>
      <c r="AD70" s="10"/>
      <c r="AE70" s="10"/>
      <c r="AF70" s="317">
        <f t="shared" si="17"/>
        <v>0</v>
      </c>
      <c r="AG70" s="10"/>
      <c r="AH70" s="10"/>
      <c r="AI70" s="10"/>
      <c r="AJ70" s="317">
        <f t="shared" si="18"/>
        <v>0</v>
      </c>
      <c r="AK70" s="10"/>
      <c r="AL70" s="10"/>
      <c r="AM70" s="10"/>
      <c r="AN70" s="317">
        <f t="shared" si="19"/>
        <v>0</v>
      </c>
      <c r="AO70" s="15"/>
      <c r="AP70" s="15"/>
      <c r="AQ70" s="15"/>
      <c r="AR70" s="317">
        <f t="shared" si="20"/>
        <v>0</v>
      </c>
      <c r="AS70" s="15"/>
      <c r="AT70" s="15"/>
      <c r="AU70" s="15"/>
      <c r="AV70" s="317">
        <f t="shared" si="21"/>
        <v>0</v>
      </c>
      <c r="AW70" s="245"/>
    </row>
    <row r="71" spans="4:49" s="270" customFormat="1" x14ac:dyDescent="0.3">
      <c r="D71" s="942"/>
      <c r="E71" s="521" t="s">
        <v>86</v>
      </c>
      <c r="F71" s="918"/>
      <c r="G71" s="918"/>
      <c r="H71" s="918"/>
      <c r="I71" s="918"/>
      <c r="J71" s="918"/>
      <c r="K71" s="918"/>
      <c r="L71" s="918"/>
      <c r="M71" s="918"/>
      <c r="N71" s="918"/>
      <c r="O71" s="918"/>
      <c r="P71" s="919"/>
      <c r="Q71" s="920"/>
      <c r="V71" s="271"/>
      <c r="W71" s="559"/>
      <c r="X71" s="58">
        <f t="shared" si="9"/>
        <v>42392</v>
      </c>
      <c r="Y71" s="10"/>
      <c r="Z71" s="10"/>
      <c r="AA71" s="10"/>
      <c r="AB71" s="317">
        <f t="shared" si="16"/>
        <v>0</v>
      </c>
      <c r="AC71" s="10"/>
      <c r="AD71" s="10"/>
      <c r="AE71" s="10"/>
      <c r="AF71" s="317">
        <f t="shared" si="17"/>
        <v>0</v>
      </c>
      <c r="AG71" s="10"/>
      <c r="AH71" s="10"/>
      <c r="AI71" s="10"/>
      <c r="AJ71" s="317">
        <f t="shared" si="18"/>
        <v>0</v>
      </c>
      <c r="AK71" s="10"/>
      <c r="AL71" s="10"/>
      <c r="AM71" s="10"/>
      <c r="AN71" s="317">
        <f t="shared" si="19"/>
        <v>0</v>
      </c>
      <c r="AO71" s="15"/>
      <c r="AP71" s="15"/>
      <c r="AQ71" s="15"/>
      <c r="AR71" s="317">
        <f t="shared" si="20"/>
        <v>0</v>
      </c>
      <c r="AS71" s="15"/>
      <c r="AT71" s="15"/>
      <c r="AU71" s="15"/>
      <c r="AV71" s="317">
        <f t="shared" si="21"/>
        <v>0</v>
      </c>
      <c r="AW71" s="272"/>
    </row>
    <row r="72" spans="4:49" x14ac:dyDescent="0.3">
      <c r="D72" s="942"/>
      <c r="E72" s="521" t="s">
        <v>87</v>
      </c>
      <c r="F72" s="918"/>
      <c r="G72" s="918"/>
      <c r="H72" s="918"/>
      <c r="I72" s="918"/>
      <c r="J72" s="918"/>
      <c r="K72" s="918"/>
      <c r="L72" s="918"/>
      <c r="M72" s="918"/>
      <c r="N72" s="918"/>
      <c r="O72" s="918"/>
      <c r="P72" s="919"/>
      <c r="Q72" s="920"/>
      <c r="V72" s="244"/>
      <c r="W72" s="559"/>
      <c r="X72" s="58">
        <f t="shared" si="9"/>
        <v>42423</v>
      </c>
      <c r="Y72" s="10"/>
      <c r="Z72" s="10"/>
      <c r="AA72" s="10"/>
      <c r="AB72" s="317">
        <f t="shared" si="16"/>
        <v>0</v>
      </c>
      <c r="AC72" s="10"/>
      <c r="AD72" s="10"/>
      <c r="AE72" s="10"/>
      <c r="AF72" s="317">
        <f t="shared" si="17"/>
        <v>0</v>
      </c>
      <c r="AG72" s="10"/>
      <c r="AH72" s="10"/>
      <c r="AI72" s="10"/>
      <c r="AJ72" s="317">
        <f t="shared" si="18"/>
        <v>0</v>
      </c>
      <c r="AK72" s="10"/>
      <c r="AL72" s="10"/>
      <c r="AM72" s="10"/>
      <c r="AN72" s="317">
        <f t="shared" si="19"/>
        <v>0</v>
      </c>
      <c r="AO72" s="15"/>
      <c r="AP72" s="15"/>
      <c r="AQ72" s="15"/>
      <c r="AR72" s="317">
        <f t="shared" si="20"/>
        <v>0</v>
      </c>
      <c r="AS72" s="15"/>
      <c r="AT72" s="15"/>
      <c r="AU72" s="15"/>
      <c r="AV72" s="317">
        <f t="shared" si="21"/>
        <v>0</v>
      </c>
      <c r="AW72" s="245"/>
    </row>
    <row r="73" spans="4:49" x14ac:dyDescent="0.3">
      <c r="D73" s="942"/>
      <c r="E73" s="521" t="s">
        <v>88</v>
      </c>
      <c r="F73" s="918"/>
      <c r="G73" s="918"/>
      <c r="H73" s="918"/>
      <c r="I73" s="918"/>
      <c r="J73" s="918"/>
      <c r="K73" s="918"/>
      <c r="L73" s="918"/>
      <c r="M73" s="918"/>
      <c r="N73" s="918"/>
      <c r="O73" s="918"/>
      <c r="P73" s="919"/>
      <c r="Q73" s="920"/>
      <c r="V73" s="244"/>
      <c r="W73" s="559"/>
      <c r="X73" s="58">
        <f t="shared" si="9"/>
        <v>42454</v>
      </c>
      <c r="Y73" s="10"/>
      <c r="Z73" s="10"/>
      <c r="AA73" s="10"/>
      <c r="AB73" s="317">
        <f t="shared" si="16"/>
        <v>0</v>
      </c>
      <c r="AC73" s="10"/>
      <c r="AD73" s="10"/>
      <c r="AE73" s="10"/>
      <c r="AF73" s="317">
        <f t="shared" si="17"/>
        <v>0</v>
      </c>
      <c r="AG73" s="10"/>
      <c r="AH73" s="10"/>
      <c r="AI73" s="10"/>
      <c r="AJ73" s="317">
        <f t="shared" si="18"/>
        <v>0</v>
      </c>
      <c r="AK73" s="10"/>
      <c r="AL73" s="10"/>
      <c r="AM73" s="10"/>
      <c r="AN73" s="317">
        <f t="shared" si="19"/>
        <v>0</v>
      </c>
      <c r="AO73" s="15"/>
      <c r="AP73" s="15"/>
      <c r="AQ73" s="15"/>
      <c r="AR73" s="317">
        <f t="shared" si="20"/>
        <v>0</v>
      </c>
      <c r="AS73" s="15"/>
      <c r="AT73" s="15"/>
      <c r="AU73" s="15"/>
      <c r="AV73" s="317">
        <f t="shared" si="21"/>
        <v>0</v>
      </c>
      <c r="AW73" s="245"/>
    </row>
    <row r="74" spans="4:49" x14ac:dyDescent="0.3">
      <c r="D74" s="596"/>
      <c r="E74" s="946" t="s">
        <v>89</v>
      </c>
      <c r="F74" s="945"/>
      <c r="G74" s="945"/>
      <c r="H74" s="945"/>
      <c r="I74" s="945"/>
      <c r="J74" s="945"/>
      <c r="K74" s="945"/>
      <c r="L74" s="945"/>
      <c r="M74" s="945"/>
      <c r="N74" s="945"/>
      <c r="O74" s="945"/>
      <c r="P74" s="594"/>
      <c r="Q74" s="733"/>
      <c r="V74" s="244"/>
      <c r="W74" s="559"/>
      <c r="X74" s="58">
        <f t="shared" si="9"/>
        <v>42485</v>
      </c>
      <c r="Y74" s="10"/>
      <c r="Z74" s="10"/>
      <c r="AA74" s="10"/>
      <c r="AB74" s="317">
        <f t="shared" si="16"/>
        <v>0</v>
      </c>
      <c r="AC74" s="10"/>
      <c r="AD74" s="10"/>
      <c r="AE74" s="10"/>
      <c r="AF74" s="317">
        <f t="shared" si="17"/>
        <v>0</v>
      </c>
      <c r="AG74" s="10"/>
      <c r="AH74" s="10"/>
      <c r="AI74" s="10"/>
      <c r="AJ74" s="317">
        <f t="shared" si="18"/>
        <v>0</v>
      </c>
      <c r="AK74" s="10"/>
      <c r="AL74" s="10"/>
      <c r="AM74" s="10"/>
      <c r="AN74" s="317">
        <f t="shared" si="19"/>
        <v>0</v>
      </c>
      <c r="AO74" s="15"/>
      <c r="AP74" s="15"/>
      <c r="AQ74" s="15"/>
      <c r="AR74" s="317">
        <f t="shared" si="20"/>
        <v>0</v>
      </c>
      <c r="AS74" s="15"/>
      <c r="AT74" s="15"/>
      <c r="AU74" s="15"/>
      <c r="AV74" s="317">
        <f t="shared" si="21"/>
        <v>0</v>
      </c>
      <c r="AW74" s="245"/>
    </row>
    <row r="75" spans="4:49" ht="15.6" x14ac:dyDescent="0.3">
      <c r="D75" s="422" t="s">
        <v>104</v>
      </c>
      <c r="E75" s="527" t="s">
        <v>73</v>
      </c>
      <c r="F75" s="448"/>
      <c r="G75" s="448"/>
      <c r="H75" s="448"/>
      <c r="I75" s="448"/>
      <c r="J75" s="448"/>
      <c r="K75" s="448"/>
      <c r="L75" s="448"/>
      <c r="M75" s="947"/>
      <c r="N75" s="947"/>
      <c r="O75" s="947"/>
      <c r="P75" s="905"/>
      <c r="Q75" s="906"/>
      <c r="V75" s="244"/>
      <c r="W75" s="559"/>
      <c r="X75" s="58">
        <f t="shared" si="9"/>
        <v>42516</v>
      </c>
      <c r="Y75" s="10"/>
      <c r="Z75" s="10"/>
      <c r="AA75" s="10"/>
      <c r="AB75" s="317">
        <f t="shared" si="16"/>
        <v>0</v>
      </c>
      <c r="AC75" s="10"/>
      <c r="AD75" s="10"/>
      <c r="AE75" s="10"/>
      <c r="AF75" s="317">
        <f t="shared" si="17"/>
        <v>0</v>
      </c>
      <c r="AG75" s="10"/>
      <c r="AH75" s="10"/>
      <c r="AI75" s="10"/>
      <c r="AJ75" s="317">
        <f t="shared" si="18"/>
        <v>0</v>
      </c>
      <c r="AK75" s="10"/>
      <c r="AL75" s="10"/>
      <c r="AM75" s="10"/>
      <c r="AN75" s="317">
        <f t="shared" si="19"/>
        <v>0</v>
      </c>
      <c r="AO75" s="15"/>
      <c r="AP75" s="15"/>
      <c r="AQ75" s="15"/>
      <c r="AR75" s="317">
        <f t="shared" si="20"/>
        <v>0</v>
      </c>
      <c r="AS75" s="15"/>
      <c r="AT75" s="15"/>
      <c r="AU75" s="15"/>
      <c r="AV75" s="317">
        <f t="shared" si="21"/>
        <v>0</v>
      </c>
      <c r="AW75" s="245"/>
    </row>
    <row r="76" spans="4:49" ht="19.5" customHeight="1" x14ac:dyDescent="0.3">
      <c r="D76" s="422" t="s">
        <v>109</v>
      </c>
      <c r="E76" s="527" t="s">
        <v>111</v>
      </c>
      <c r="F76" s="448"/>
      <c r="G76" s="448"/>
      <c r="H76" s="448"/>
      <c r="I76" s="448"/>
      <c r="J76" s="448"/>
      <c r="K76" s="448"/>
      <c r="L76" s="448"/>
      <c r="M76" s="947"/>
      <c r="N76" s="947"/>
      <c r="O76" s="947"/>
      <c r="P76" s="905"/>
      <c r="Q76" s="906"/>
      <c r="V76" s="244"/>
      <c r="W76" s="559"/>
      <c r="X76" s="58">
        <f t="shared" si="9"/>
        <v>42547</v>
      </c>
      <c r="Y76" s="10"/>
      <c r="Z76" s="10"/>
      <c r="AA76" s="10"/>
      <c r="AB76" s="317">
        <f t="shared" si="16"/>
        <v>0</v>
      </c>
      <c r="AC76" s="10"/>
      <c r="AD76" s="10"/>
      <c r="AE76" s="10"/>
      <c r="AF76" s="317">
        <f t="shared" si="17"/>
        <v>0</v>
      </c>
      <c r="AG76" s="10"/>
      <c r="AH76" s="10"/>
      <c r="AI76" s="10"/>
      <c r="AJ76" s="317">
        <f t="shared" si="18"/>
        <v>0</v>
      </c>
      <c r="AK76" s="10"/>
      <c r="AL76" s="10"/>
      <c r="AM76" s="10"/>
      <c r="AN76" s="317">
        <f t="shared" si="19"/>
        <v>0</v>
      </c>
      <c r="AO76" s="15"/>
      <c r="AP76" s="15"/>
      <c r="AQ76" s="15"/>
      <c r="AR76" s="317">
        <f t="shared" si="20"/>
        <v>0</v>
      </c>
      <c r="AS76" s="15"/>
      <c r="AT76" s="15"/>
      <c r="AU76" s="15"/>
      <c r="AV76" s="317">
        <f t="shared" si="21"/>
        <v>0</v>
      </c>
      <c r="AW76" s="245"/>
    </row>
    <row r="77" spans="4:49" x14ac:dyDescent="0.3">
      <c r="D77" s="666" t="s">
        <v>100</v>
      </c>
      <c r="E77" s="518" t="s">
        <v>95</v>
      </c>
      <c r="F77" s="728"/>
      <c r="G77" s="728"/>
      <c r="H77" s="728"/>
      <c r="I77" s="728"/>
      <c r="J77" s="728"/>
      <c r="K77" s="728"/>
      <c r="L77" s="728"/>
      <c r="M77" s="728"/>
      <c r="N77" s="728"/>
      <c r="O77" s="728"/>
      <c r="P77" s="909"/>
      <c r="Q77" s="910"/>
      <c r="V77" s="244"/>
      <c r="W77" s="559"/>
      <c r="X77" s="58">
        <f t="shared" si="9"/>
        <v>42578</v>
      </c>
      <c r="Y77" s="10"/>
      <c r="Z77" s="10"/>
      <c r="AA77" s="10"/>
      <c r="AB77" s="317">
        <f t="shared" si="16"/>
        <v>0</v>
      </c>
      <c r="AC77" s="10"/>
      <c r="AD77" s="10"/>
      <c r="AE77" s="10"/>
      <c r="AF77" s="317">
        <f t="shared" si="17"/>
        <v>0</v>
      </c>
      <c r="AG77" s="10"/>
      <c r="AH77" s="10"/>
      <c r="AI77" s="10"/>
      <c r="AJ77" s="317">
        <f t="shared" si="18"/>
        <v>0</v>
      </c>
      <c r="AK77" s="10"/>
      <c r="AL77" s="10"/>
      <c r="AM77" s="10"/>
      <c r="AN77" s="317">
        <f t="shared" si="19"/>
        <v>0</v>
      </c>
      <c r="AO77" s="15"/>
      <c r="AP77" s="15"/>
      <c r="AQ77" s="15"/>
      <c r="AR77" s="317">
        <f t="shared" si="20"/>
        <v>0</v>
      </c>
      <c r="AS77" s="15"/>
      <c r="AT77" s="15"/>
      <c r="AU77" s="15"/>
      <c r="AV77" s="317">
        <f t="shared" si="21"/>
        <v>0</v>
      </c>
      <c r="AW77" s="245"/>
    </row>
    <row r="78" spans="4:49" x14ac:dyDescent="0.3">
      <c r="D78" s="940"/>
      <c r="E78" s="521" t="s">
        <v>96</v>
      </c>
      <c r="F78" s="918"/>
      <c r="G78" s="918"/>
      <c r="H78" s="918"/>
      <c r="I78" s="918"/>
      <c r="J78" s="918"/>
      <c r="K78" s="918"/>
      <c r="L78" s="918"/>
      <c r="M78" s="918"/>
      <c r="N78" s="918"/>
      <c r="O78" s="918"/>
      <c r="P78" s="919"/>
      <c r="Q78" s="920"/>
      <c r="V78" s="244"/>
      <c r="W78" s="559"/>
      <c r="X78" s="58">
        <f t="shared" si="9"/>
        <v>42609</v>
      </c>
      <c r="Y78" s="10"/>
      <c r="Z78" s="10"/>
      <c r="AA78" s="10"/>
      <c r="AB78" s="317">
        <f t="shared" si="16"/>
        <v>0</v>
      </c>
      <c r="AC78" s="10"/>
      <c r="AD78" s="10"/>
      <c r="AE78" s="10"/>
      <c r="AF78" s="317">
        <f t="shared" si="17"/>
        <v>0</v>
      </c>
      <c r="AG78" s="10"/>
      <c r="AH78" s="10"/>
      <c r="AI78" s="10"/>
      <c r="AJ78" s="317">
        <f t="shared" si="18"/>
        <v>0</v>
      </c>
      <c r="AK78" s="10"/>
      <c r="AL78" s="10"/>
      <c r="AM78" s="10"/>
      <c r="AN78" s="317">
        <f t="shared" si="19"/>
        <v>0</v>
      </c>
      <c r="AO78" s="15"/>
      <c r="AP78" s="15"/>
      <c r="AQ78" s="15"/>
      <c r="AR78" s="317">
        <f t="shared" si="20"/>
        <v>0</v>
      </c>
      <c r="AS78" s="15"/>
      <c r="AT78" s="15"/>
      <c r="AU78" s="15"/>
      <c r="AV78" s="317">
        <f t="shared" si="21"/>
        <v>0</v>
      </c>
      <c r="AW78" s="245"/>
    </row>
    <row r="79" spans="4:49" x14ac:dyDescent="0.3">
      <c r="D79" s="940"/>
      <c r="E79" s="471" t="s">
        <v>97</v>
      </c>
      <c r="F79" s="934"/>
      <c r="G79" s="934"/>
      <c r="H79" s="934"/>
      <c r="I79" s="934"/>
      <c r="J79" s="934"/>
      <c r="K79" s="934"/>
      <c r="L79" s="934"/>
      <c r="M79" s="934"/>
      <c r="N79" s="934"/>
      <c r="O79" s="934"/>
      <c r="P79" s="948"/>
      <c r="Q79" s="949"/>
      <c r="V79" s="244"/>
      <c r="W79" s="559"/>
      <c r="X79" s="58">
        <f t="shared" si="9"/>
        <v>42640</v>
      </c>
      <c r="Y79" s="10"/>
      <c r="Z79" s="10"/>
      <c r="AA79" s="10"/>
      <c r="AB79" s="317">
        <f t="shared" si="16"/>
        <v>0</v>
      </c>
      <c r="AC79" s="10"/>
      <c r="AD79" s="10"/>
      <c r="AE79" s="10"/>
      <c r="AF79" s="317">
        <f t="shared" si="17"/>
        <v>0</v>
      </c>
      <c r="AG79" s="10"/>
      <c r="AH79" s="10"/>
      <c r="AI79" s="10"/>
      <c r="AJ79" s="317">
        <f t="shared" si="18"/>
        <v>0</v>
      </c>
      <c r="AK79" s="10"/>
      <c r="AL79" s="10"/>
      <c r="AM79" s="10"/>
      <c r="AN79" s="317">
        <f t="shared" si="19"/>
        <v>0</v>
      </c>
      <c r="AO79" s="15"/>
      <c r="AP79" s="15"/>
      <c r="AQ79" s="15"/>
      <c r="AR79" s="317">
        <f t="shared" si="20"/>
        <v>0</v>
      </c>
      <c r="AS79" s="15"/>
      <c r="AT79" s="15"/>
      <c r="AU79" s="15"/>
      <c r="AV79" s="317">
        <f t="shared" si="21"/>
        <v>0</v>
      </c>
      <c r="AW79" s="245"/>
    </row>
    <row r="80" spans="4:49" x14ac:dyDescent="0.3">
      <c r="D80" s="940"/>
      <c r="E80" s="471" t="s">
        <v>207</v>
      </c>
      <c r="F80" s="934"/>
      <c r="G80" s="934"/>
      <c r="H80" s="934"/>
      <c r="I80" s="934"/>
      <c r="J80" s="934"/>
      <c r="K80" s="934"/>
      <c r="L80" s="934"/>
      <c r="M80" s="934"/>
      <c r="N80" s="934"/>
      <c r="O80" s="934"/>
      <c r="P80" s="948"/>
      <c r="Q80" s="949"/>
      <c r="V80" s="244"/>
      <c r="W80" s="559"/>
      <c r="X80" s="58">
        <f t="shared" si="9"/>
        <v>42671</v>
      </c>
      <c r="Y80" s="10"/>
      <c r="Z80" s="10"/>
      <c r="AA80" s="10"/>
      <c r="AB80" s="317">
        <f t="shared" si="16"/>
        <v>0</v>
      </c>
      <c r="AC80" s="10"/>
      <c r="AD80" s="10"/>
      <c r="AE80" s="10"/>
      <c r="AF80" s="317">
        <f t="shared" si="17"/>
        <v>0</v>
      </c>
      <c r="AG80" s="10"/>
      <c r="AH80" s="10"/>
      <c r="AI80" s="10"/>
      <c r="AJ80" s="317">
        <f t="shared" si="18"/>
        <v>0</v>
      </c>
      <c r="AK80" s="10"/>
      <c r="AL80" s="10"/>
      <c r="AM80" s="10"/>
      <c r="AN80" s="317">
        <f t="shared" si="19"/>
        <v>0</v>
      </c>
      <c r="AO80" s="15"/>
      <c r="AP80" s="15"/>
      <c r="AQ80" s="15"/>
      <c r="AR80" s="317">
        <f t="shared" si="20"/>
        <v>0</v>
      </c>
      <c r="AS80" s="15"/>
      <c r="AT80" s="15"/>
      <c r="AU80" s="15"/>
      <c r="AV80" s="317">
        <f t="shared" si="21"/>
        <v>0</v>
      </c>
      <c r="AW80" s="245"/>
    </row>
    <row r="81" spans="4:49" x14ac:dyDescent="0.3">
      <c r="D81" s="940"/>
      <c r="E81" s="471" t="s">
        <v>206</v>
      </c>
      <c r="F81" s="465"/>
      <c r="G81" s="465"/>
      <c r="H81" s="465"/>
      <c r="I81" s="465"/>
      <c r="J81" s="465"/>
      <c r="K81" s="465"/>
      <c r="L81" s="465"/>
      <c r="M81" s="465"/>
      <c r="N81" s="465"/>
      <c r="O81" s="465"/>
      <c r="P81" s="465"/>
      <c r="Q81" s="472"/>
      <c r="V81" s="244"/>
      <c r="W81" s="559"/>
      <c r="X81" s="58">
        <f t="shared" si="9"/>
        <v>42702</v>
      </c>
      <c r="Y81" s="10"/>
      <c r="Z81" s="10"/>
      <c r="AA81" s="10"/>
      <c r="AB81" s="317">
        <f t="shared" si="16"/>
        <v>0</v>
      </c>
      <c r="AC81" s="10"/>
      <c r="AD81" s="10"/>
      <c r="AE81" s="10"/>
      <c r="AF81" s="317">
        <f t="shared" si="17"/>
        <v>0</v>
      </c>
      <c r="AG81" s="10"/>
      <c r="AH81" s="10"/>
      <c r="AI81" s="10"/>
      <c r="AJ81" s="317">
        <f t="shared" si="18"/>
        <v>0</v>
      </c>
      <c r="AK81" s="10"/>
      <c r="AL81" s="10"/>
      <c r="AM81" s="10"/>
      <c r="AN81" s="317">
        <f t="shared" si="19"/>
        <v>0</v>
      </c>
      <c r="AO81" s="15"/>
      <c r="AP81" s="15"/>
      <c r="AQ81" s="15"/>
      <c r="AR81" s="317">
        <f t="shared" si="20"/>
        <v>0</v>
      </c>
      <c r="AS81" s="15"/>
      <c r="AT81" s="15"/>
      <c r="AU81" s="15"/>
      <c r="AV81" s="317">
        <f t="shared" si="21"/>
        <v>0</v>
      </c>
      <c r="AW81" s="245"/>
    </row>
    <row r="82" spans="4:49" ht="34.5" customHeight="1" x14ac:dyDescent="0.3">
      <c r="D82" s="940"/>
      <c r="E82" s="471" t="s">
        <v>277</v>
      </c>
      <c r="F82" s="663"/>
      <c r="G82" s="663"/>
      <c r="H82" s="663"/>
      <c r="I82" s="663"/>
      <c r="J82" s="663"/>
      <c r="K82" s="663"/>
      <c r="L82" s="663"/>
      <c r="M82" s="663"/>
      <c r="N82" s="663"/>
      <c r="O82" s="663"/>
      <c r="P82" s="663"/>
      <c r="Q82" s="664"/>
      <c r="V82" s="244"/>
      <c r="W82" s="559"/>
      <c r="X82" s="58">
        <f t="shared" si="9"/>
        <v>42733</v>
      </c>
      <c r="Y82" s="10"/>
      <c r="Z82" s="10"/>
      <c r="AA82" s="10"/>
      <c r="AB82" s="317">
        <f t="shared" si="16"/>
        <v>0</v>
      </c>
      <c r="AC82" s="10"/>
      <c r="AD82" s="10"/>
      <c r="AE82" s="10"/>
      <c r="AF82" s="317">
        <f t="shared" si="17"/>
        <v>0</v>
      </c>
      <c r="AG82" s="10"/>
      <c r="AH82" s="10"/>
      <c r="AI82" s="10"/>
      <c r="AJ82" s="317">
        <f t="shared" si="18"/>
        <v>0</v>
      </c>
      <c r="AK82" s="10"/>
      <c r="AL82" s="10"/>
      <c r="AM82" s="10"/>
      <c r="AN82" s="317">
        <f t="shared" si="19"/>
        <v>0</v>
      </c>
      <c r="AO82" s="15"/>
      <c r="AP82" s="15"/>
      <c r="AQ82" s="15"/>
      <c r="AR82" s="317">
        <f t="shared" si="20"/>
        <v>0</v>
      </c>
      <c r="AS82" s="15"/>
      <c r="AT82" s="15"/>
      <c r="AU82" s="15"/>
      <c r="AV82" s="317">
        <f t="shared" si="21"/>
        <v>0</v>
      </c>
      <c r="AW82" s="245"/>
    </row>
    <row r="83" spans="4:49" x14ac:dyDescent="0.3">
      <c r="D83" s="941"/>
      <c r="E83" s="524" t="s">
        <v>99</v>
      </c>
      <c r="F83" s="945"/>
      <c r="G83" s="945"/>
      <c r="H83" s="945"/>
      <c r="I83" s="945"/>
      <c r="J83" s="945"/>
      <c r="K83" s="945"/>
      <c r="L83" s="945"/>
      <c r="M83" s="945"/>
      <c r="N83" s="945"/>
      <c r="O83" s="945"/>
      <c r="P83" s="419"/>
      <c r="Q83" s="423"/>
      <c r="V83" s="244"/>
      <c r="W83" s="559"/>
      <c r="X83" s="58">
        <f t="shared" si="9"/>
        <v>42764</v>
      </c>
      <c r="Y83" s="10"/>
      <c r="Z83" s="10"/>
      <c r="AA83" s="10"/>
      <c r="AB83" s="317">
        <f t="shared" si="16"/>
        <v>0</v>
      </c>
      <c r="AC83" s="10"/>
      <c r="AD83" s="10"/>
      <c r="AE83" s="10"/>
      <c r="AF83" s="317">
        <f t="shared" si="17"/>
        <v>0</v>
      </c>
      <c r="AG83" s="10"/>
      <c r="AH83" s="10"/>
      <c r="AI83" s="10"/>
      <c r="AJ83" s="317">
        <f t="shared" si="18"/>
        <v>0</v>
      </c>
      <c r="AK83" s="10"/>
      <c r="AL83" s="10"/>
      <c r="AM83" s="10"/>
      <c r="AN83" s="317">
        <f t="shared" si="19"/>
        <v>0</v>
      </c>
      <c r="AO83" s="15"/>
      <c r="AP83" s="15"/>
      <c r="AQ83" s="15"/>
      <c r="AR83" s="317">
        <f t="shared" si="20"/>
        <v>0</v>
      </c>
      <c r="AS83" s="15"/>
      <c r="AT83" s="15"/>
      <c r="AU83" s="15"/>
      <c r="AV83" s="317">
        <f t="shared" si="21"/>
        <v>0</v>
      </c>
      <c r="AW83" s="245"/>
    </row>
    <row r="84" spans="4:49" ht="21" customHeight="1" x14ac:dyDescent="0.3">
      <c r="D84" s="216" t="s">
        <v>105</v>
      </c>
      <c r="E84" s="460" t="s">
        <v>74</v>
      </c>
      <c r="F84" s="460"/>
      <c r="G84" s="460"/>
      <c r="H84" s="460"/>
      <c r="I84" s="460"/>
      <c r="J84" s="460"/>
      <c r="K84" s="460"/>
      <c r="L84" s="460"/>
      <c r="M84" s="901"/>
      <c r="N84" s="901"/>
      <c r="O84" s="901"/>
      <c r="P84" s="902"/>
      <c r="Q84" s="902"/>
      <c r="V84" s="244"/>
      <c r="W84" s="559"/>
      <c r="X84" s="58">
        <f>X83+30</f>
        <v>42794</v>
      </c>
      <c r="Y84" s="10"/>
      <c r="Z84" s="10"/>
      <c r="AA84" s="10"/>
      <c r="AB84" s="317">
        <f t="shared" si="16"/>
        <v>0</v>
      </c>
      <c r="AC84" s="10"/>
      <c r="AD84" s="10"/>
      <c r="AE84" s="10"/>
      <c r="AF84" s="317">
        <f t="shared" si="17"/>
        <v>0</v>
      </c>
      <c r="AG84" s="10"/>
      <c r="AH84" s="10"/>
      <c r="AI84" s="10"/>
      <c r="AJ84" s="317">
        <f t="shared" si="18"/>
        <v>0</v>
      </c>
      <c r="AK84" s="10"/>
      <c r="AL84" s="10"/>
      <c r="AM84" s="10"/>
      <c r="AN84" s="317">
        <f t="shared" si="19"/>
        <v>0</v>
      </c>
      <c r="AO84" s="15"/>
      <c r="AP84" s="15"/>
      <c r="AQ84" s="15"/>
      <c r="AR84" s="317">
        <f t="shared" si="20"/>
        <v>0</v>
      </c>
      <c r="AS84" s="15"/>
      <c r="AT84" s="15"/>
      <c r="AU84" s="15"/>
      <c r="AV84" s="317">
        <f t="shared" si="21"/>
        <v>0</v>
      </c>
      <c r="AW84" s="245"/>
    </row>
    <row r="85" spans="4:49" ht="17.25" customHeight="1" x14ac:dyDescent="0.3">
      <c r="D85" s="216" t="s">
        <v>72</v>
      </c>
      <c r="E85" s="460" t="s">
        <v>80</v>
      </c>
      <c r="F85" s="460"/>
      <c r="G85" s="460"/>
      <c r="H85" s="460"/>
      <c r="I85" s="460"/>
      <c r="J85" s="460"/>
      <c r="K85" s="460"/>
      <c r="L85" s="460"/>
      <c r="M85" s="901"/>
      <c r="N85" s="901"/>
      <c r="O85" s="901"/>
      <c r="P85" s="902"/>
      <c r="Q85" s="902"/>
      <c r="V85" s="244"/>
      <c r="W85" s="559"/>
      <c r="X85" s="58">
        <f t="shared" si="9"/>
        <v>42825</v>
      </c>
      <c r="Y85" s="10"/>
      <c r="Z85" s="10"/>
      <c r="AA85" s="10"/>
      <c r="AB85" s="317">
        <f t="shared" si="16"/>
        <v>0</v>
      </c>
      <c r="AC85" s="10"/>
      <c r="AD85" s="10"/>
      <c r="AE85" s="10"/>
      <c r="AF85" s="317">
        <f t="shared" si="17"/>
        <v>0</v>
      </c>
      <c r="AG85" s="10"/>
      <c r="AH85" s="10"/>
      <c r="AI85" s="10"/>
      <c r="AJ85" s="317">
        <f t="shared" si="18"/>
        <v>0</v>
      </c>
      <c r="AK85" s="10"/>
      <c r="AL85" s="10"/>
      <c r="AM85" s="10"/>
      <c r="AN85" s="317">
        <f t="shared" si="19"/>
        <v>0</v>
      </c>
      <c r="AO85" s="15"/>
      <c r="AP85" s="15"/>
      <c r="AQ85" s="15"/>
      <c r="AR85" s="317">
        <f t="shared" si="20"/>
        <v>0</v>
      </c>
      <c r="AS85" s="15"/>
      <c r="AT85" s="15"/>
      <c r="AU85" s="15"/>
      <c r="AV85" s="317">
        <f t="shared" si="21"/>
        <v>0</v>
      </c>
      <c r="AW85" s="245"/>
    </row>
    <row r="86" spans="4:49" s="435" customFormat="1" ht="17.25" customHeight="1" x14ac:dyDescent="0.3">
      <c r="D86" s="295" t="s">
        <v>90</v>
      </c>
      <c r="E86" s="296"/>
      <c r="F86" s="296"/>
      <c r="G86" s="296"/>
      <c r="H86" s="296"/>
      <c r="I86" s="296"/>
      <c r="J86" s="296"/>
      <c r="K86" s="296"/>
      <c r="L86" s="296"/>
      <c r="M86" s="296"/>
      <c r="N86" s="296"/>
      <c r="O86" s="296"/>
      <c r="V86" s="244"/>
      <c r="W86" s="559"/>
      <c r="X86" s="58">
        <f>X85+30</f>
        <v>42855</v>
      </c>
      <c r="Y86" s="10"/>
      <c r="Z86" s="10"/>
      <c r="AA86" s="10"/>
      <c r="AB86" s="317">
        <f t="shared" si="16"/>
        <v>0</v>
      </c>
      <c r="AC86" s="10"/>
      <c r="AD86" s="10"/>
      <c r="AE86" s="10"/>
      <c r="AF86" s="317">
        <f t="shared" si="17"/>
        <v>0</v>
      </c>
      <c r="AG86" s="10"/>
      <c r="AH86" s="10"/>
      <c r="AI86" s="10"/>
      <c r="AJ86" s="317">
        <f t="shared" si="18"/>
        <v>0</v>
      </c>
      <c r="AK86" s="10"/>
      <c r="AL86" s="10"/>
      <c r="AM86" s="10"/>
      <c r="AN86" s="317">
        <f t="shared" si="19"/>
        <v>0</v>
      </c>
      <c r="AO86" s="15"/>
      <c r="AP86" s="15"/>
      <c r="AQ86" s="15"/>
      <c r="AR86" s="317">
        <f t="shared" si="20"/>
        <v>0</v>
      </c>
      <c r="AS86" s="15"/>
      <c r="AT86" s="15"/>
      <c r="AU86" s="15"/>
      <c r="AV86" s="317">
        <f t="shared" si="21"/>
        <v>0</v>
      </c>
      <c r="AW86" s="245"/>
    </row>
    <row r="87" spans="4:49" s="435" customFormat="1" x14ac:dyDescent="0.3">
      <c r="V87" s="244"/>
      <c r="W87" s="559"/>
      <c r="X87" s="58">
        <f t="shared" si="9"/>
        <v>42886</v>
      </c>
      <c r="Y87" s="10"/>
      <c r="Z87" s="10"/>
      <c r="AA87" s="10"/>
      <c r="AB87" s="317">
        <f t="shared" si="16"/>
        <v>0</v>
      </c>
      <c r="AC87" s="10"/>
      <c r="AD87" s="10"/>
      <c r="AE87" s="10"/>
      <c r="AF87" s="317">
        <f t="shared" si="17"/>
        <v>0</v>
      </c>
      <c r="AG87" s="10"/>
      <c r="AH87" s="10"/>
      <c r="AI87" s="10"/>
      <c r="AJ87" s="317">
        <f t="shared" si="18"/>
        <v>0</v>
      </c>
      <c r="AK87" s="10"/>
      <c r="AL87" s="10"/>
      <c r="AM87" s="10"/>
      <c r="AN87" s="317">
        <f t="shared" si="19"/>
        <v>0</v>
      </c>
      <c r="AO87" s="15"/>
      <c r="AP87" s="15"/>
      <c r="AQ87" s="15"/>
      <c r="AR87" s="317">
        <f t="shared" si="20"/>
        <v>0</v>
      </c>
      <c r="AS87" s="15"/>
      <c r="AT87" s="15"/>
      <c r="AU87" s="15"/>
      <c r="AV87" s="317">
        <f t="shared" si="21"/>
        <v>0</v>
      </c>
      <c r="AW87" s="245"/>
    </row>
    <row r="88" spans="4:49" s="435" customFormat="1" x14ac:dyDescent="0.3">
      <c r="D88" s="241"/>
      <c r="E88" s="241"/>
      <c r="F88" s="241"/>
      <c r="G88" s="241"/>
      <c r="H88" s="241"/>
      <c r="I88" s="241"/>
      <c r="J88" s="241"/>
      <c r="K88" s="241"/>
      <c r="L88" s="241"/>
      <c r="M88" s="241"/>
      <c r="N88" s="241"/>
      <c r="O88" s="241"/>
      <c r="P88" s="241"/>
      <c r="Q88" s="241"/>
      <c r="V88" s="244"/>
      <c r="W88" s="559"/>
      <c r="X88" s="58">
        <f>X87+30</f>
        <v>42916</v>
      </c>
      <c r="Y88" s="10"/>
      <c r="Z88" s="10"/>
      <c r="AA88" s="10"/>
      <c r="AB88" s="317">
        <f t="shared" si="16"/>
        <v>0</v>
      </c>
      <c r="AC88" s="10"/>
      <c r="AD88" s="10"/>
      <c r="AE88" s="10"/>
      <c r="AF88" s="317">
        <f t="shared" si="17"/>
        <v>0</v>
      </c>
      <c r="AG88" s="10"/>
      <c r="AH88" s="10"/>
      <c r="AI88" s="10"/>
      <c r="AJ88" s="317">
        <f t="shared" si="18"/>
        <v>0</v>
      </c>
      <c r="AK88" s="10"/>
      <c r="AL88" s="10"/>
      <c r="AM88" s="10"/>
      <c r="AN88" s="317">
        <f t="shared" si="19"/>
        <v>0</v>
      </c>
      <c r="AO88" s="15"/>
      <c r="AP88" s="15"/>
      <c r="AQ88" s="15"/>
      <c r="AR88" s="317">
        <f t="shared" si="20"/>
        <v>0</v>
      </c>
      <c r="AS88" s="15"/>
      <c r="AT88" s="15"/>
      <c r="AU88" s="15"/>
      <c r="AV88" s="317">
        <f t="shared" si="21"/>
        <v>0</v>
      </c>
      <c r="AW88" s="245"/>
    </row>
    <row r="89" spans="4:49" x14ac:dyDescent="0.3">
      <c r="V89" s="244"/>
      <c r="W89" s="559"/>
      <c r="X89" s="58">
        <f t="shared" ref="X89:X116" si="22">X88+30</f>
        <v>42946</v>
      </c>
      <c r="Y89" s="10"/>
      <c r="Z89" s="10"/>
      <c r="AA89" s="10"/>
      <c r="AB89" s="317">
        <f t="shared" si="16"/>
        <v>0</v>
      </c>
      <c r="AC89" s="10"/>
      <c r="AD89" s="10"/>
      <c r="AE89" s="10"/>
      <c r="AF89" s="317">
        <f t="shared" si="17"/>
        <v>0</v>
      </c>
      <c r="AG89" s="10"/>
      <c r="AH89" s="10"/>
      <c r="AI89" s="10"/>
      <c r="AJ89" s="317">
        <f t="shared" si="18"/>
        <v>0</v>
      </c>
      <c r="AK89" s="10"/>
      <c r="AL89" s="10"/>
      <c r="AM89" s="10"/>
      <c r="AN89" s="317">
        <f t="shared" si="19"/>
        <v>0</v>
      </c>
      <c r="AO89" s="15"/>
      <c r="AP89" s="15"/>
      <c r="AQ89" s="15"/>
      <c r="AR89" s="317">
        <f t="shared" si="20"/>
        <v>0</v>
      </c>
      <c r="AS89" s="15"/>
      <c r="AT89" s="15"/>
      <c r="AU89" s="15"/>
      <c r="AV89" s="317">
        <f t="shared" si="21"/>
        <v>0</v>
      </c>
      <c r="AW89" s="245"/>
    </row>
    <row r="90" spans="4:49" x14ac:dyDescent="0.3">
      <c r="V90" s="244"/>
      <c r="W90" s="559"/>
      <c r="X90" s="58">
        <f t="shared" si="22"/>
        <v>42976</v>
      </c>
      <c r="Y90" s="10"/>
      <c r="Z90" s="10"/>
      <c r="AA90" s="10"/>
      <c r="AB90" s="317">
        <f t="shared" si="16"/>
        <v>0</v>
      </c>
      <c r="AC90" s="10"/>
      <c r="AD90" s="10"/>
      <c r="AE90" s="10"/>
      <c r="AF90" s="317">
        <f t="shared" si="17"/>
        <v>0</v>
      </c>
      <c r="AG90" s="10"/>
      <c r="AH90" s="10"/>
      <c r="AI90" s="10"/>
      <c r="AJ90" s="317">
        <f t="shared" si="18"/>
        <v>0</v>
      </c>
      <c r="AK90" s="10"/>
      <c r="AL90" s="10"/>
      <c r="AM90" s="10"/>
      <c r="AN90" s="317">
        <f t="shared" si="19"/>
        <v>0</v>
      </c>
      <c r="AO90" s="15"/>
      <c r="AP90" s="15"/>
      <c r="AQ90" s="15"/>
      <c r="AR90" s="317">
        <f t="shared" si="20"/>
        <v>0</v>
      </c>
      <c r="AS90" s="15"/>
      <c r="AT90" s="15"/>
      <c r="AU90" s="15"/>
      <c r="AV90" s="317">
        <f t="shared" si="21"/>
        <v>0</v>
      </c>
      <c r="AW90" s="245"/>
    </row>
    <row r="91" spans="4:49" ht="15" customHeight="1" x14ac:dyDescent="0.3">
      <c r="V91" s="244"/>
      <c r="W91" s="559"/>
      <c r="X91" s="58">
        <f t="shared" si="22"/>
        <v>43006</v>
      </c>
      <c r="Y91" s="10"/>
      <c r="Z91" s="10"/>
      <c r="AA91" s="10"/>
      <c r="AB91" s="317">
        <f t="shared" si="16"/>
        <v>0</v>
      </c>
      <c r="AC91" s="10"/>
      <c r="AD91" s="10"/>
      <c r="AE91" s="10"/>
      <c r="AF91" s="317">
        <f t="shared" si="17"/>
        <v>0</v>
      </c>
      <c r="AG91" s="10"/>
      <c r="AH91" s="10"/>
      <c r="AI91" s="10"/>
      <c r="AJ91" s="317">
        <f t="shared" si="18"/>
        <v>0</v>
      </c>
      <c r="AK91" s="10"/>
      <c r="AL91" s="10"/>
      <c r="AM91" s="10"/>
      <c r="AN91" s="317">
        <f t="shared" si="19"/>
        <v>0</v>
      </c>
      <c r="AO91" s="15"/>
      <c r="AP91" s="15"/>
      <c r="AQ91" s="15"/>
      <c r="AR91" s="317">
        <f t="shared" si="20"/>
        <v>0</v>
      </c>
      <c r="AS91" s="15"/>
      <c r="AT91" s="15"/>
      <c r="AU91" s="15"/>
      <c r="AV91" s="317">
        <f t="shared" si="21"/>
        <v>0</v>
      </c>
      <c r="AW91" s="245"/>
    </row>
    <row r="92" spans="4:49" x14ac:dyDescent="0.3">
      <c r="V92" s="244"/>
      <c r="W92" s="559"/>
      <c r="X92" s="58">
        <f t="shared" si="22"/>
        <v>43036</v>
      </c>
      <c r="Y92" s="10"/>
      <c r="Z92" s="10"/>
      <c r="AA92" s="10"/>
      <c r="AB92" s="317">
        <f t="shared" si="16"/>
        <v>0</v>
      </c>
      <c r="AC92" s="10"/>
      <c r="AD92" s="10"/>
      <c r="AE92" s="10"/>
      <c r="AF92" s="317">
        <f t="shared" si="17"/>
        <v>0</v>
      </c>
      <c r="AG92" s="10"/>
      <c r="AH92" s="10"/>
      <c r="AI92" s="10"/>
      <c r="AJ92" s="317">
        <f t="shared" si="18"/>
        <v>0</v>
      </c>
      <c r="AK92" s="10"/>
      <c r="AL92" s="10"/>
      <c r="AM92" s="10"/>
      <c r="AN92" s="317">
        <f t="shared" si="19"/>
        <v>0</v>
      </c>
      <c r="AO92" s="15"/>
      <c r="AP92" s="15"/>
      <c r="AQ92" s="15"/>
      <c r="AR92" s="317">
        <f t="shared" si="20"/>
        <v>0</v>
      </c>
      <c r="AS92" s="15"/>
      <c r="AT92" s="15"/>
      <c r="AU92" s="15"/>
      <c r="AV92" s="317">
        <f t="shared" si="21"/>
        <v>0</v>
      </c>
      <c r="AW92" s="245"/>
    </row>
    <row r="93" spans="4:49" x14ac:dyDescent="0.3">
      <c r="V93" s="244"/>
      <c r="W93" s="559"/>
      <c r="X93" s="58">
        <f t="shared" si="22"/>
        <v>43066</v>
      </c>
      <c r="Y93" s="10"/>
      <c r="Z93" s="10"/>
      <c r="AA93" s="10"/>
      <c r="AB93" s="317">
        <f t="shared" si="16"/>
        <v>0</v>
      </c>
      <c r="AC93" s="10"/>
      <c r="AD93" s="10"/>
      <c r="AE93" s="10"/>
      <c r="AF93" s="317">
        <f t="shared" si="17"/>
        <v>0</v>
      </c>
      <c r="AG93" s="10"/>
      <c r="AH93" s="10"/>
      <c r="AI93" s="10"/>
      <c r="AJ93" s="317">
        <f t="shared" si="18"/>
        <v>0</v>
      </c>
      <c r="AK93" s="10"/>
      <c r="AL93" s="10"/>
      <c r="AM93" s="10"/>
      <c r="AN93" s="317">
        <f t="shared" si="19"/>
        <v>0</v>
      </c>
      <c r="AO93" s="15"/>
      <c r="AP93" s="15"/>
      <c r="AQ93" s="15"/>
      <c r="AR93" s="317">
        <f t="shared" si="20"/>
        <v>0</v>
      </c>
      <c r="AS93" s="15"/>
      <c r="AT93" s="15"/>
      <c r="AU93" s="15"/>
      <c r="AV93" s="317">
        <f t="shared" si="21"/>
        <v>0</v>
      </c>
      <c r="AW93" s="245"/>
    </row>
    <row r="94" spans="4:49" x14ac:dyDescent="0.3">
      <c r="V94" s="244"/>
      <c r="W94" s="559"/>
      <c r="X94" s="58">
        <f t="shared" si="22"/>
        <v>43096</v>
      </c>
      <c r="Y94" s="10"/>
      <c r="Z94" s="10"/>
      <c r="AA94" s="10"/>
      <c r="AB94" s="317">
        <f t="shared" si="16"/>
        <v>0</v>
      </c>
      <c r="AC94" s="10"/>
      <c r="AD94" s="10"/>
      <c r="AE94" s="10"/>
      <c r="AF94" s="317">
        <f t="shared" si="17"/>
        <v>0</v>
      </c>
      <c r="AG94" s="10"/>
      <c r="AH94" s="10"/>
      <c r="AI94" s="10"/>
      <c r="AJ94" s="317">
        <f t="shared" si="18"/>
        <v>0</v>
      </c>
      <c r="AK94" s="10"/>
      <c r="AL94" s="10"/>
      <c r="AM94" s="10"/>
      <c r="AN94" s="317">
        <f t="shared" si="19"/>
        <v>0</v>
      </c>
      <c r="AO94" s="15"/>
      <c r="AP94" s="15"/>
      <c r="AQ94" s="15"/>
      <c r="AR94" s="317">
        <f t="shared" si="20"/>
        <v>0</v>
      </c>
      <c r="AS94" s="15"/>
      <c r="AT94" s="15"/>
      <c r="AU94" s="15"/>
      <c r="AV94" s="317">
        <f t="shared" si="21"/>
        <v>0</v>
      </c>
      <c r="AW94" s="245"/>
    </row>
    <row r="95" spans="4:49" x14ac:dyDescent="0.3">
      <c r="V95" s="244"/>
      <c r="W95" s="559"/>
      <c r="X95" s="58">
        <f t="shared" si="22"/>
        <v>43126</v>
      </c>
      <c r="Y95" s="10"/>
      <c r="Z95" s="10"/>
      <c r="AA95" s="10"/>
      <c r="AB95" s="317">
        <f t="shared" si="16"/>
        <v>0</v>
      </c>
      <c r="AC95" s="10"/>
      <c r="AD95" s="10"/>
      <c r="AE95" s="10"/>
      <c r="AF95" s="317">
        <f t="shared" si="17"/>
        <v>0</v>
      </c>
      <c r="AG95" s="10"/>
      <c r="AH95" s="10"/>
      <c r="AI95" s="10"/>
      <c r="AJ95" s="317">
        <f t="shared" si="18"/>
        <v>0</v>
      </c>
      <c r="AK95" s="10"/>
      <c r="AL95" s="10"/>
      <c r="AM95" s="10"/>
      <c r="AN95" s="317">
        <f t="shared" si="19"/>
        <v>0</v>
      </c>
      <c r="AO95" s="15"/>
      <c r="AP95" s="15"/>
      <c r="AQ95" s="15"/>
      <c r="AR95" s="317">
        <f t="shared" si="20"/>
        <v>0</v>
      </c>
      <c r="AS95" s="15"/>
      <c r="AT95" s="15"/>
      <c r="AU95" s="15"/>
      <c r="AV95" s="317">
        <f t="shared" si="21"/>
        <v>0</v>
      </c>
      <c r="AW95" s="245"/>
    </row>
    <row r="96" spans="4:49" x14ac:dyDescent="0.3">
      <c r="V96" s="244"/>
      <c r="W96" s="559"/>
      <c r="X96" s="58">
        <f t="shared" si="22"/>
        <v>43156</v>
      </c>
      <c r="Y96" s="10"/>
      <c r="Z96" s="10"/>
      <c r="AA96" s="10"/>
      <c r="AB96" s="317">
        <f t="shared" si="16"/>
        <v>0</v>
      </c>
      <c r="AC96" s="10"/>
      <c r="AD96" s="10"/>
      <c r="AE96" s="10"/>
      <c r="AF96" s="317">
        <f t="shared" si="17"/>
        <v>0</v>
      </c>
      <c r="AG96" s="10"/>
      <c r="AH96" s="10"/>
      <c r="AI96" s="10"/>
      <c r="AJ96" s="317">
        <f t="shared" si="18"/>
        <v>0</v>
      </c>
      <c r="AK96" s="10"/>
      <c r="AL96" s="10"/>
      <c r="AM96" s="10"/>
      <c r="AN96" s="317">
        <f t="shared" si="19"/>
        <v>0</v>
      </c>
      <c r="AO96" s="15"/>
      <c r="AP96" s="15"/>
      <c r="AQ96" s="15"/>
      <c r="AR96" s="317">
        <f t="shared" si="20"/>
        <v>0</v>
      </c>
      <c r="AS96" s="15"/>
      <c r="AT96" s="15"/>
      <c r="AU96" s="15"/>
      <c r="AV96" s="317">
        <f t="shared" si="21"/>
        <v>0</v>
      </c>
      <c r="AW96" s="245"/>
    </row>
    <row r="97" spans="4:50" x14ac:dyDescent="0.3">
      <c r="V97" s="244"/>
      <c r="W97" s="559"/>
      <c r="X97" s="58">
        <f t="shared" si="22"/>
        <v>43186</v>
      </c>
      <c r="Y97" s="10"/>
      <c r="Z97" s="10"/>
      <c r="AA97" s="10"/>
      <c r="AB97" s="317">
        <f t="shared" si="16"/>
        <v>0</v>
      </c>
      <c r="AC97" s="10"/>
      <c r="AD97" s="10"/>
      <c r="AE97" s="10"/>
      <c r="AF97" s="317">
        <f t="shared" si="17"/>
        <v>0</v>
      </c>
      <c r="AG97" s="10"/>
      <c r="AH97" s="10"/>
      <c r="AI97" s="10"/>
      <c r="AJ97" s="317">
        <f t="shared" si="18"/>
        <v>0</v>
      </c>
      <c r="AK97" s="10"/>
      <c r="AL97" s="10"/>
      <c r="AM97" s="10"/>
      <c r="AN97" s="317">
        <f t="shared" si="19"/>
        <v>0</v>
      </c>
      <c r="AO97" s="15"/>
      <c r="AP97" s="15"/>
      <c r="AQ97" s="15"/>
      <c r="AR97" s="317">
        <f t="shared" si="20"/>
        <v>0</v>
      </c>
      <c r="AS97" s="15"/>
      <c r="AT97" s="15"/>
      <c r="AU97" s="15"/>
      <c r="AV97" s="317">
        <f t="shared" si="21"/>
        <v>0</v>
      </c>
      <c r="AW97" s="245"/>
    </row>
    <row r="98" spans="4:50" x14ac:dyDescent="0.3">
      <c r="V98" s="244"/>
      <c r="W98" s="559"/>
      <c r="X98" s="58">
        <f t="shared" si="22"/>
        <v>43216</v>
      </c>
      <c r="Y98" s="10"/>
      <c r="Z98" s="10"/>
      <c r="AA98" s="10"/>
      <c r="AB98" s="317">
        <f t="shared" si="16"/>
        <v>0</v>
      </c>
      <c r="AC98" s="10"/>
      <c r="AD98" s="10"/>
      <c r="AE98" s="10"/>
      <c r="AF98" s="317">
        <f t="shared" si="17"/>
        <v>0</v>
      </c>
      <c r="AG98" s="10"/>
      <c r="AH98" s="10"/>
      <c r="AI98" s="10"/>
      <c r="AJ98" s="317">
        <f t="shared" si="18"/>
        <v>0</v>
      </c>
      <c r="AK98" s="10"/>
      <c r="AL98" s="10"/>
      <c r="AM98" s="10"/>
      <c r="AN98" s="317">
        <f t="shared" si="19"/>
        <v>0</v>
      </c>
      <c r="AO98" s="15"/>
      <c r="AP98" s="15"/>
      <c r="AQ98" s="15"/>
      <c r="AR98" s="317">
        <f t="shared" si="20"/>
        <v>0</v>
      </c>
      <c r="AS98" s="15"/>
      <c r="AT98" s="15"/>
      <c r="AU98" s="15"/>
      <c r="AV98" s="317">
        <f t="shared" si="21"/>
        <v>0</v>
      </c>
      <c r="AW98" s="245"/>
    </row>
    <row r="99" spans="4:50" x14ac:dyDescent="0.3">
      <c r="V99" s="244"/>
      <c r="W99" s="559"/>
      <c r="X99" s="58">
        <f t="shared" si="22"/>
        <v>43246</v>
      </c>
      <c r="Y99" s="10"/>
      <c r="Z99" s="10"/>
      <c r="AA99" s="10"/>
      <c r="AB99" s="317">
        <f t="shared" si="16"/>
        <v>0</v>
      </c>
      <c r="AC99" s="10"/>
      <c r="AD99" s="10"/>
      <c r="AE99" s="10"/>
      <c r="AF99" s="317">
        <f t="shared" si="17"/>
        <v>0</v>
      </c>
      <c r="AG99" s="10"/>
      <c r="AH99" s="10"/>
      <c r="AI99" s="10"/>
      <c r="AJ99" s="317">
        <f t="shared" si="18"/>
        <v>0</v>
      </c>
      <c r="AK99" s="10"/>
      <c r="AL99" s="10"/>
      <c r="AM99" s="10"/>
      <c r="AN99" s="317">
        <f t="shared" si="19"/>
        <v>0</v>
      </c>
      <c r="AO99" s="15"/>
      <c r="AP99" s="15"/>
      <c r="AQ99" s="15"/>
      <c r="AR99" s="317">
        <f t="shared" si="20"/>
        <v>0</v>
      </c>
      <c r="AS99" s="15"/>
      <c r="AT99" s="15"/>
      <c r="AU99" s="15"/>
      <c r="AV99" s="317">
        <f t="shared" si="21"/>
        <v>0</v>
      </c>
      <c r="AW99" s="245"/>
    </row>
    <row r="100" spans="4:50" x14ac:dyDescent="0.3">
      <c r="V100" s="244"/>
      <c r="W100" s="559"/>
      <c r="X100" s="58">
        <f t="shared" si="22"/>
        <v>43276</v>
      </c>
      <c r="Y100" s="10"/>
      <c r="Z100" s="10"/>
      <c r="AA100" s="10"/>
      <c r="AB100" s="317">
        <f t="shared" si="16"/>
        <v>0</v>
      </c>
      <c r="AC100" s="10"/>
      <c r="AD100" s="10"/>
      <c r="AE100" s="10"/>
      <c r="AF100" s="317">
        <f t="shared" si="17"/>
        <v>0</v>
      </c>
      <c r="AG100" s="10"/>
      <c r="AH100" s="10"/>
      <c r="AI100" s="10"/>
      <c r="AJ100" s="317">
        <f t="shared" si="18"/>
        <v>0</v>
      </c>
      <c r="AK100" s="10"/>
      <c r="AL100" s="10"/>
      <c r="AM100" s="10"/>
      <c r="AN100" s="317">
        <f t="shared" si="19"/>
        <v>0</v>
      </c>
      <c r="AO100" s="15"/>
      <c r="AP100" s="15"/>
      <c r="AQ100" s="15"/>
      <c r="AR100" s="317">
        <f t="shared" si="20"/>
        <v>0</v>
      </c>
      <c r="AS100" s="15"/>
      <c r="AT100" s="15"/>
      <c r="AU100" s="15"/>
      <c r="AV100" s="317">
        <f t="shared" si="21"/>
        <v>0</v>
      </c>
      <c r="AW100" s="245"/>
    </row>
    <row r="101" spans="4:50" x14ac:dyDescent="0.3">
      <c r="V101" s="244"/>
      <c r="W101" s="559"/>
      <c r="X101" s="58">
        <f t="shared" si="22"/>
        <v>43306</v>
      </c>
      <c r="Y101" s="10"/>
      <c r="Z101" s="10"/>
      <c r="AA101" s="10"/>
      <c r="AB101" s="317">
        <f t="shared" si="16"/>
        <v>0</v>
      </c>
      <c r="AC101" s="10"/>
      <c r="AD101" s="10"/>
      <c r="AE101" s="10"/>
      <c r="AF101" s="317">
        <f t="shared" si="17"/>
        <v>0</v>
      </c>
      <c r="AG101" s="10"/>
      <c r="AH101" s="10"/>
      <c r="AI101" s="10"/>
      <c r="AJ101" s="317">
        <f t="shared" si="18"/>
        <v>0</v>
      </c>
      <c r="AK101" s="10"/>
      <c r="AL101" s="10"/>
      <c r="AM101" s="10"/>
      <c r="AN101" s="317">
        <f t="shared" si="19"/>
        <v>0</v>
      </c>
      <c r="AO101" s="15"/>
      <c r="AP101" s="15"/>
      <c r="AQ101" s="15"/>
      <c r="AR101" s="317">
        <f t="shared" si="20"/>
        <v>0</v>
      </c>
      <c r="AS101" s="15"/>
      <c r="AT101" s="15"/>
      <c r="AU101" s="15"/>
      <c r="AV101" s="317">
        <f t="shared" si="21"/>
        <v>0</v>
      </c>
      <c r="AW101" s="245"/>
    </row>
    <row r="102" spans="4:50" x14ac:dyDescent="0.3">
      <c r="V102" s="244"/>
      <c r="W102" s="559"/>
      <c r="X102" s="58">
        <f t="shared" si="22"/>
        <v>43336</v>
      </c>
      <c r="Y102" s="10"/>
      <c r="Z102" s="10"/>
      <c r="AA102" s="10"/>
      <c r="AB102" s="317">
        <f t="shared" si="16"/>
        <v>0</v>
      </c>
      <c r="AC102" s="10"/>
      <c r="AD102" s="10"/>
      <c r="AE102" s="10"/>
      <c r="AF102" s="317">
        <f t="shared" si="17"/>
        <v>0</v>
      </c>
      <c r="AG102" s="10"/>
      <c r="AH102" s="10"/>
      <c r="AI102" s="10"/>
      <c r="AJ102" s="317">
        <f t="shared" si="18"/>
        <v>0</v>
      </c>
      <c r="AK102" s="10"/>
      <c r="AL102" s="10"/>
      <c r="AM102" s="10"/>
      <c r="AN102" s="317">
        <f t="shared" si="19"/>
        <v>0</v>
      </c>
      <c r="AO102" s="15"/>
      <c r="AP102" s="15"/>
      <c r="AQ102" s="15"/>
      <c r="AR102" s="317">
        <f t="shared" si="20"/>
        <v>0</v>
      </c>
      <c r="AS102" s="15"/>
      <c r="AT102" s="15"/>
      <c r="AU102" s="15"/>
      <c r="AV102" s="317">
        <f t="shared" si="21"/>
        <v>0</v>
      </c>
      <c r="AW102" s="245"/>
    </row>
    <row r="103" spans="4:50" x14ac:dyDescent="0.3">
      <c r="D103" s="429"/>
      <c r="E103" s="429"/>
      <c r="F103" s="429"/>
      <c r="G103" s="429"/>
      <c r="H103" s="429"/>
      <c r="I103" s="429"/>
      <c r="J103" s="429"/>
      <c r="K103" s="429"/>
      <c r="L103" s="429"/>
      <c r="M103" s="429"/>
      <c r="N103" s="429"/>
      <c r="O103" s="429"/>
      <c r="P103" s="429"/>
      <c r="Q103" s="429"/>
      <c r="V103" s="244"/>
      <c r="W103" s="559"/>
      <c r="X103" s="58">
        <f t="shared" si="22"/>
        <v>43366</v>
      </c>
      <c r="Y103" s="10"/>
      <c r="Z103" s="10"/>
      <c r="AA103" s="10"/>
      <c r="AB103" s="317">
        <f t="shared" si="16"/>
        <v>0</v>
      </c>
      <c r="AC103" s="10"/>
      <c r="AD103" s="10"/>
      <c r="AE103" s="10"/>
      <c r="AF103" s="317">
        <f t="shared" si="17"/>
        <v>0</v>
      </c>
      <c r="AG103" s="10"/>
      <c r="AH103" s="10"/>
      <c r="AI103" s="10"/>
      <c r="AJ103" s="317">
        <f t="shared" si="18"/>
        <v>0</v>
      </c>
      <c r="AK103" s="10"/>
      <c r="AL103" s="10"/>
      <c r="AM103" s="10"/>
      <c r="AN103" s="317">
        <f t="shared" si="19"/>
        <v>0</v>
      </c>
      <c r="AO103" s="15"/>
      <c r="AP103" s="15"/>
      <c r="AQ103" s="15"/>
      <c r="AR103" s="317">
        <f t="shared" si="20"/>
        <v>0</v>
      </c>
      <c r="AS103" s="15"/>
      <c r="AT103" s="15"/>
      <c r="AU103" s="15"/>
      <c r="AV103" s="317">
        <f t="shared" si="21"/>
        <v>0</v>
      </c>
      <c r="AW103" s="245"/>
    </row>
    <row r="104" spans="4:50" s="429" customFormat="1" x14ac:dyDescent="0.3">
      <c r="U104" s="241"/>
      <c r="V104" s="244"/>
      <c r="W104" s="559"/>
      <c r="X104" s="58">
        <f t="shared" si="22"/>
        <v>43396</v>
      </c>
      <c r="Y104" s="10"/>
      <c r="Z104" s="10"/>
      <c r="AA104" s="10"/>
      <c r="AB104" s="317">
        <f t="shared" si="16"/>
        <v>0</v>
      </c>
      <c r="AC104" s="10"/>
      <c r="AD104" s="10"/>
      <c r="AE104" s="10"/>
      <c r="AF104" s="317">
        <f t="shared" si="17"/>
        <v>0</v>
      </c>
      <c r="AG104" s="10"/>
      <c r="AH104" s="10"/>
      <c r="AI104" s="10"/>
      <c r="AJ104" s="317">
        <f t="shared" si="18"/>
        <v>0</v>
      </c>
      <c r="AK104" s="10"/>
      <c r="AL104" s="10"/>
      <c r="AM104" s="10"/>
      <c r="AN104" s="317">
        <f t="shared" si="19"/>
        <v>0</v>
      </c>
      <c r="AO104" s="15"/>
      <c r="AP104" s="15"/>
      <c r="AQ104" s="15"/>
      <c r="AR104" s="317">
        <f t="shared" si="20"/>
        <v>0</v>
      </c>
      <c r="AS104" s="15"/>
      <c r="AT104" s="15"/>
      <c r="AU104" s="15"/>
      <c r="AV104" s="317">
        <f t="shared" si="21"/>
        <v>0</v>
      </c>
      <c r="AW104" s="245"/>
      <c r="AX104" s="241"/>
    </row>
    <row r="105" spans="4:50" s="429" customFormat="1" x14ac:dyDescent="0.3">
      <c r="U105" s="241"/>
      <c r="V105" s="244"/>
      <c r="W105" s="559"/>
      <c r="X105" s="58">
        <f t="shared" si="22"/>
        <v>43426</v>
      </c>
      <c r="Y105" s="10"/>
      <c r="Z105" s="10"/>
      <c r="AA105" s="10"/>
      <c r="AB105" s="317">
        <f t="shared" si="16"/>
        <v>0</v>
      </c>
      <c r="AC105" s="10"/>
      <c r="AD105" s="10"/>
      <c r="AE105" s="10"/>
      <c r="AF105" s="317">
        <f t="shared" si="17"/>
        <v>0</v>
      </c>
      <c r="AG105" s="10"/>
      <c r="AH105" s="10"/>
      <c r="AI105" s="10"/>
      <c r="AJ105" s="317">
        <f t="shared" si="18"/>
        <v>0</v>
      </c>
      <c r="AK105" s="10"/>
      <c r="AL105" s="10"/>
      <c r="AM105" s="10"/>
      <c r="AN105" s="317">
        <f t="shared" si="19"/>
        <v>0</v>
      </c>
      <c r="AO105" s="15"/>
      <c r="AP105" s="15"/>
      <c r="AQ105" s="15"/>
      <c r="AR105" s="317">
        <f t="shared" si="20"/>
        <v>0</v>
      </c>
      <c r="AS105" s="15"/>
      <c r="AT105" s="15"/>
      <c r="AU105" s="15"/>
      <c r="AV105" s="317">
        <f t="shared" si="21"/>
        <v>0</v>
      </c>
      <c r="AW105" s="245"/>
      <c r="AX105" s="241"/>
    </row>
    <row r="106" spans="4:50" s="429" customFormat="1" x14ac:dyDescent="0.3">
      <c r="U106" s="241"/>
      <c r="V106" s="244"/>
      <c r="W106" s="559"/>
      <c r="X106" s="58">
        <f t="shared" si="22"/>
        <v>43456</v>
      </c>
      <c r="Y106" s="10"/>
      <c r="Z106" s="10"/>
      <c r="AA106" s="10"/>
      <c r="AB106" s="317">
        <f t="shared" si="16"/>
        <v>0</v>
      </c>
      <c r="AC106" s="10"/>
      <c r="AD106" s="10"/>
      <c r="AE106" s="10"/>
      <c r="AF106" s="317">
        <f t="shared" si="17"/>
        <v>0</v>
      </c>
      <c r="AG106" s="10"/>
      <c r="AH106" s="10"/>
      <c r="AI106" s="10"/>
      <c r="AJ106" s="317">
        <f t="shared" si="18"/>
        <v>0</v>
      </c>
      <c r="AK106" s="10"/>
      <c r="AL106" s="10"/>
      <c r="AM106" s="10"/>
      <c r="AN106" s="317">
        <f t="shared" si="19"/>
        <v>0</v>
      </c>
      <c r="AO106" s="15"/>
      <c r="AP106" s="15"/>
      <c r="AQ106" s="15"/>
      <c r="AR106" s="317">
        <f t="shared" si="20"/>
        <v>0</v>
      </c>
      <c r="AS106" s="15"/>
      <c r="AT106" s="15"/>
      <c r="AU106" s="15"/>
      <c r="AV106" s="317">
        <f t="shared" si="21"/>
        <v>0</v>
      </c>
      <c r="AW106" s="245"/>
      <c r="AX106" s="241"/>
    </row>
    <row r="107" spans="4:50" s="429" customFormat="1" x14ac:dyDescent="0.3">
      <c r="U107" s="241"/>
      <c r="V107" s="244"/>
      <c r="W107" s="559"/>
      <c r="X107" s="58">
        <f t="shared" si="22"/>
        <v>43486</v>
      </c>
      <c r="Y107" s="10"/>
      <c r="Z107" s="10"/>
      <c r="AA107" s="10"/>
      <c r="AB107" s="317">
        <f t="shared" si="16"/>
        <v>0</v>
      </c>
      <c r="AC107" s="10"/>
      <c r="AD107" s="10"/>
      <c r="AE107" s="10"/>
      <c r="AF107" s="317">
        <f t="shared" si="17"/>
        <v>0</v>
      </c>
      <c r="AG107" s="10"/>
      <c r="AH107" s="10"/>
      <c r="AI107" s="10"/>
      <c r="AJ107" s="317">
        <f t="shared" si="18"/>
        <v>0</v>
      </c>
      <c r="AK107" s="10"/>
      <c r="AL107" s="10"/>
      <c r="AM107" s="10"/>
      <c r="AN107" s="317">
        <f t="shared" si="19"/>
        <v>0</v>
      </c>
      <c r="AO107" s="15"/>
      <c r="AP107" s="15"/>
      <c r="AQ107" s="15"/>
      <c r="AR107" s="317">
        <f t="shared" si="20"/>
        <v>0</v>
      </c>
      <c r="AS107" s="15"/>
      <c r="AT107" s="15"/>
      <c r="AU107" s="15"/>
      <c r="AV107" s="317">
        <f t="shared" si="21"/>
        <v>0</v>
      </c>
      <c r="AW107" s="245"/>
      <c r="AX107" s="241"/>
    </row>
    <row r="108" spans="4:50" s="429" customFormat="1" x14ac:dyDescent="0.3">
      <c r="U108" s="241"/>
      <c r="V108" s="244"/>
      <c r="W108" s="559"/>
      <c r="X108" s="58">
        <f t="shared" si="22"/>
        <v>43516</v>
      </c>
      <c r="Y108" s="10"/>
      <c r="Z108" s="10"/>
      <c r="AA108" s="10"/>
      <c r="AB108" s="317">
        <f t="shared" si="16"/>
        <v>0</v>
      </c>
      <c r="AC108" s="10"/>
      <c r="AD108" s="10"/>
      <c r="AE108" s="10"/>
      <c r="AF108" s="317">
        <f t="shared" si="17"/>
        <v>0</v>
      </c>
      <c r="AG108" s="10"/>
      <c r="AH108" s="10"/>
      <c r="AI108" s="10"/>
      <c r="AJ108" s="317">
        <f t="shared" si="18"/>
        <v>0</v>
      </c>
      <c r="AK108" s="10"/>
      <c r="AL108" s="10"/>
      <c r="AM108" s="10"/>
      <c r="AN108" s="317">
        <f t="shared" si="19"/>
        <v>0</v>
      </c>
      <c r="AO108" s="15"/>
      <c r="AP108" s="15"/>
      <c r="AQ108" s="15"/>
      <c r="AR108" s="317">
        <f t="shared" si="20"/>
        <v>0</v>
      </c>
      <c r="AS108" s="15"/>
      <c r="AT108" s="15"/>
      <c r="AU108" s="15"/>
      <c r="AV108" s="317">
        <f t="shared" si="21"/>
        <v>0</v>
      </c>
      <c r="AW108" s="245"/>
      <c r="AX108" s="241"/>
    </row>
    <row r="109" spans="4:50" s="429" customFormat="1" x14ac:dyDescent="0.3">
      <c r="U109" s="241"/>
      <c r="V109" s="244"/>
      <c r="W109" s="559"/>
      <c r="X109" s="58">
        <f t="shared" si="22"/>
        <v>43546</v>
      </c>
      <c r="Y109" s="10"/>
      <c r="Z109" s="10"/>
      <c r="AA109" s="10"/>
      <c r="AB109" s="317">
        <f t="shared" si="16"/>
        <v>0</v>
      </c>
      <c r="AC109" s="10"/>
      <c r="AD109" s="10"/>
      <c r="AE109" s="10"/>
      <c r="AF109" s="317">
        <f t="shared" si="17"/>
        <v>0</v>
      </c>
      <c r="AG109" s="10"/>
      <c r="AH109" s="10"/>
      <c r="AI109" s="10"/>
      <c r="AJ109" s="317">
        <f t="shared" si="18"/>
        <v>0</v>
      </c>
      <c r="AK109" s="10"/>
      <c r="AL109" s="10"/>
      <c r="AM109" s="10"/>
      <c r="AN109" s="317">
        <f t="shared" si="19"/>
        <v>0</v>
      </c>
      <c r="AO109" s="15"/>
      <c r="AP109" s="15"/>
      <c r="AQ109" s="15"/>
      <c r="AR109" s="317">
        <f t="shared" si="20"/>
        <v>0</v>
      </c>
      <c r="AS109" s="15"/>
      <c r="AT109" s="15"/>
      <c r="AU109" s="15"/>
      <c r="AV109" s="317">
        <f t="shared" si="21"/>
        <v>0</v>
      </c>
      <c r="AW109" s="245"/>
      <c r="AX109" s="241"/>
    </row>
    <row r="110" spans="4:50" s="429" customFormat="1" x14ac:dyDescent="0.3">
      <c r="U110" s="241"/>
      <c r="V110" s="244"/>
      <c r="W110" s="559"/>
      <c r="X110" s="58">
        <f t="shared" si="22"/>
        <v>43576</v>
      </c>
      <c r="Y110" s="10"/>
      <c r="Z110" s="10"/>
      <c r="AA110" s="10"/>
      <c r="AB110" s="317">
        <f t="shared" si="16"/>
        <v>0</v>
      </c>
      <c r="AC110" s="10"/>
      <c r="AD110" s="10"/>
      <c r="AE110" s="10"/>
      <c r="AF110" s="317">
        <f t="shared" si="17"/>
        <v>0</v>
      </c>
      <c r="AG110" s="10"/>
      <c r="AH110" s="10"/>
      <c r="AI110" s="10"/>
      <c r="AJ110" s="317">
        <f t="shared" si="18"/>
        <v>0</v>
      </c>
      <c r="AK110" s="10"/>
      <c r="AL110" s="10"/>
      <c r="AM110" s="10"/>
      <c r="AN110" s="317">
        <f t="shared" si="19"/>
        <v>0</v>
      </c>
      <c r="AO110" s="15"/>
      <c r="AP110" s="15"/>
      <c r="AQ110" s="15"/>
      <c r="AR110" s="317">
        <f t="shared" si="20"/>
        <v>0</v>
      </c>
      <c r="AS110" s="15"/>
      <c r="AT110" s="15"/>
      <c r="AU110" s="15"/>
      <c r="AV110" s="317">
        <f t="shared" si="21"/>
        <v>0</v>
      </c>
      <c r="AW110" s="245"/>
      <c r="AX110" s="241"/>
    </row>
    <row r="111" spans="4:50" s="429" customFormat="1" x14ac:dyDescent="0.3">
      <c r="U111" s="241"/>
      <c r="V111" s="244"/>
      <c r="W111" s="559"/>
      <c r="X111" s="58">
        <f t="shared" si="22"/>
        <v>43606</v>
      </c>
      <c r="Y111" s="10"/>
      <c r="Z111" s="10"/>
      <c r="AA111" s="10"/>
      <c r="AB111" s="317">
        <f t="shared" si="16"/>
        <v>0</v>
      </c>
      <c r="AC111" s="10"/>
      <c r="AD111" s="10"/>
      <c r="AE111" s="10"/>
      <c r="AF111" s="317">
        <f t="shared" si="17"/>
        <v>0</v>
      </c>
      <c r="AG111" s="10"/>
      <c r="AH111" s="10"/>
      <c r="AI111" s="10"/>
      <c r="AJ111" s="317">
        <f t="shared" si="18"/>
        <v>0</v>
      </c>
      <c r="AK111" s="10"/>
      <c r="AL111" s="10"/>
      <c r="AM111" s="10"/>
      <c r="AN111" s="317">
        <f t="shared" si="19"/>
        <v>0</v>
      </c>
      <c r="AO111" s="15"/>
      <c r="AP111" s="15"/>
      <c r="AQ111" s="15"/>
      <c r="AR111" s="317">
        <f t="shared" si="20"/>
        <v>0</v>
      </c>
      <c r="AS111" s="15"/>
      <c r="AT111" s="15"/>
      <c r="AU111" s="15"/>
      <c r="AV111" s="317">
        <f t="shared" si="21"/>
        <v>0</v>
      </c>
      <c r="AW111" s="245"/>
      <c r="AX111" s="241"/>
    </row>
    <row r="112" spans="4:50" s="429" customFormat="1" x14ac:dyDescent="0.3">
      <c r="U112" s="241"/>
      <c r="V112" s="244"/>
      <c r="W112" s="559"/>
      <c r="X112" s="58">
        <f t="shared" si="22"/>
        <v>43636</v>
      </c>
      <c r="Y112" s="10"/>
      <c r="Z112" s="10"/>
      <c r="AA112" s="10"/>
      <c r="AB112" s="317">
        <f t="shared" si="16"/>
        <v>0</v>
      </c>
      <c r="AC112" s="10"/>
      <c r="AD112" s="10"/>
      <c r="AE112" s="10"/>
      <c r="AF112" s="317">
        <f t="shared" si="17"/>
        <v>0</v>
      </c>
      <c r="AG112" s="10"/>
      <c r="AH112" s="10"/>
      <c r="AI112" s="10"/>
      <c r="AJ112" s="317">
        <f t="shared" si="18"/>
        <v>0</v>
      </c>
      <c r="AK112" s="10"/>
      <c r="AL112" s="10"/>
      <c r="AM112" s="10"/>
      <c r="AN112" s="317">
        <f t="shared" si="19"/>
        <v>0</v>
      </c>
      <c r="AO112" s="15"/>
      <c r="AP112" s="15"/>
      <c r="AQ112" s="15"/>
      <c r="AR112" s="317">
        <f t="shared" si="20"/>
        <v>0</v>
      </c>
      <c r="AS112" s="15"/>
      <c r="AT112" s="15"/>
      <c r="AU112" s="15"/>
      <c r="AV112" s="317">
        <f t="shared" si="21"/>
        <v>0</v>
      </c>
      <c r="AW112" s="245"/>
      <c r="AX112" s="241"/>
    </row>
    <row r="113" spans="21:50" s="429" customFormat="1" x14ac:dyDescent="0.3">
      <c r="U113" s="241"/>
      <c r="V113" s="244"/>
      <c r="W113" s="559"/>
      <c r="X113" s="58">
        <f t="shared" si="22"/>
        <v>43666</v>
      </c>
      <c r="Y113" s="10"/>
      <c r="Z113" s="10"/>
      <c r="AA113" s="10"/>
      <c r="AB113" s="317">
        <f t="shared" si="16"/>
        <v>0</v>
      </c>
      <c r="AC113" s="10"/>
      <c r="AD113" s="10"/>
      <c r="AE113" s="10"/>
      <c r="AF113" s="317">
        <f t="shared" si="17"/>
        <v>0</v>
      </c>
      <c r="AG113" s="10"/>
      <c r="AH113" s="10"/>
      <c r="AI113" s="10"/>
      <c r="AJ113" s="317">
        <f t="shared" si="18"/>
        <v>0</v>
      </c>
      <c r="AK113" s="10"/>
      <c r="AL113" s="10"/>
      <c r="AM113" s="10"/>
      <c r="AN113" s="317">
        <f t="shared" si="19"/>
        <v>0</v>
      </c>
      <c r="AO113" s="15"/>
      <c r="AP113" s="15"/>
      <c r="AQ113" s="15"/>
      <c r="AR113" s="317">
        <f t="shared" si="20"/>
        <v>0</v>
      </c>
      <c r="AS113" s="15"/>
      <c r="AT113" s="15"/>
      <c r="AU113" s="15"/>
      <c r="AV113" s="317">
        <f t="shared" si="21"/>
        <v>0</v>
      </c>
      <c r="AW113" s="245"/>
      <c r="AX113" s="241"/>
    </row>
    <row r="114" spans="21:50" s="429" customFormat="1" x14ac:dyDescent="0.3">
      <c r="U114" s="241"/>
      <c r="V114" s="244"/>
      <c r="W114" s="559"/>
      <c r="X114" s="58">
        <f t="shared" si="22"/>
        <v>43696</v>
      </c>
      <c r="Y114" s="10"/>
      <c r="Z114" s="10"/>
      <c r="AA114" s="10"/>
      <c r="AB114" s="317">
        <f t="shared" si="16"/>
        <v>0</v>
      </c>
      <c r="AC114" s="10"/>
      <c r="AD114" s="10"/>
      <c r="AE114" s="10"/>
      <c r="AF114" s="317">
        <f t="shared" si="17"/>
        <v>0</v>
      </c>
      <c r="AG114" s="10"/>
      <c r="AH114" s="10"/>
      <c r="AI114" s="10"/>
      <c r="AJ114" s="317">
        <f t="shared" si="18"/>
        <v>0</v>
      </c>
      <c r="AK114" s="10"/>
      <c r="AL114" s="10"/>
      <c r="AM114" s="10"/>
      <c r="AN114" s="317">
        <f t="shared" si="19"/>
        <v>0</v>
      </c>
      <c r="AO114" s="15"/>
      <c r="AP114" s="15"/>
      <c r="AQ114" s="15"/>
      <c r="AR114" s="317">
        <f t="shared" si="20"/>
        <v>0</v>
      </c>
      <c r="AS114" s="15"/>
      <c r="AT114" s="15"/>
      <c r="AU114" s="15"/>
      <c r="AV114" s="317">
        <f t="shared" si="21"/>
        <v>0</v>
      </c>
      <c r="AW114" s="245"/>
      <c r="AX114" s="241"/>
    </row>
    <row r="115" spans="21:50" s="429" customFormat="1" x14ac:dyDescent="0.3">
      <c r="U115" s="241"/>
      <c r="V115" s="244"/>
      <c r="W115" s="559"/>
      <c r="X115" s="58">
        <f t="shared" si="22"/>
        <v>43726</v>
      </c>
      <c r="Y115" s="10"/>
      <c r="Z115" s="10"/>
      <c r="AA115" s="10"/>
      <c r="AB115" s="317">
        <f t="shared" si="16"/>
        <v>0</v>
      </c>
      <c r="AC115" s="10"/>
      <c r="AD115" s="10"/>
      <c r="AE115" s="10"/>
      <c r="AF115" s="317">
        <f t="shared" si="17"/>
        <v>0</v>
      </c>
      <c r="AG115" s="10"/>
      <c r="AH115" s="10"/>
      <c r="AI115" s="10"/>
      <c r="AJ115" s="317">
        <f t="shared" si="18"/>
        <v>0</v>
      </c>
      <c r="AK115" s="10"/>
      <c r="AL115" s="10"/>
      <c r="AM115" s="10"/>
      <c r="AN115" s="317">
        <f t="shared" si="19"/>
        <v>0</v>
      </c>
      <c r="AO115" s="15"/>
      <c r="AP115" s="15"/>
      <c r="AQ115" s="15"/>
      <c r="AR115" s="317">
        <f t="shared" si="20"/>
        <v>0</v>
      </c>
      <c r="AS115" s="15"/>
      <c r="AT115" s="15"/>
      <c r="AU115" s="15"/>
      <c r="AV115" s="317">
        <f t="shared" si="21"/>
        <v>0</v>
      </c>
      <c r="AW115" s="245"/>
      <c r="AX115" s="241"/>
    </row>
    <row r="116" spans="21:50" s="429" customFormat="1" x14ac:dyDescent="0.3">
      <c r="U116" s="241"/>
      <c r="V116" s="244"/>
      <c r="W116" s="559"/>
      <c r="X116" s="58">
        <f t="shared" si="22"/>
        <v>43756</v>
      </c>
      <c r="Y116" s="10"/>
      <c r="Z116" s="10"/>
      <c r="AA116" s="10"/>
      <c r="AB116" s="317">
        <f t="shared" si="16"/>
        <v>0</v>
      </c>
      <c r="AC116" s="10"/>
      <c r="AD116" s="10"/>
      <c r="AE116" s="10"/>
      <c r="AF116" s="317">
        <f t="shared" si="17"/>
        <v>0</v>
      </c>
      <c r="AG116" s="10"/>
      <c r="AH116" s="10"/>
      <c r="AI116" s="10"/>
      <c r="AJ116" s="317">
        <f t="shared" si="18"/>
        <v>0</v>
      </c>
      <c r="AK116" s="10"/>
      <c r="AL116" s="10"/>
      <c r="AM116" s="10"/>
      <c r="AN116" s="317">
        <f t="shared" si="19"/>
        <v>0</v>
      </c>
      <c r="AO116" s="15"/>
      <c r="AP116" s="15"/>
      <c r="AQ116" s="15"/>
      <c r="AR116" s="317">
        <f t="shared" si="20"/>
        <v>0</v>
      </c>
      <c r="AS116" s="15"/>
      <c r="AT116" s="15"/>
      <c r="AU116" s="15"/>
      <c r="AV116" s="317">
        <f t="shared" si="21"/>
        <v>0</v>
      </c>
      <c r="AW116" s="245"/>
      <c r="AX116" s="241"/>
    </row>
    <row r="117" spans="21:50" s="339" customFormat="1" ht="14.4" customHeight="1" x14ac:dyDescent="0.3">
      <c r="U117" s="314"/>
      <c r="V117" s="412"/>
      <c r="W117" s="315"/>
      <c r="X117" s="273" t="s">
        <v>85</v>
      </c>
      <c r="Y117" s="413">
        <f>SUM(Y33:Y116)</f>
        <v>0</v>
      </c>
      <c r="Z117" s="413">
        <f t="shared" ref="Z117:AA117" si="23">SUM(Z33:Z116)</f>
        <v>0</v>
      </c>
      <c r="AA117" s="413">
        <f t="shared" si="23"/>
        <v>0</v>
      </c>
      <c r="AB117" s="88">
        <f>SUM(AB33:AB116)</f>
        <v>0</v>
      </c>
      <c r="AC117" s="413">
        <f>SUM(AC33:AC116)</f>
        <v>0</v>
      </c>
      <c r="AD117" s="413">
        <f t="shared" ref="AD117:AE117" si="24">SUM(AD33:AD116)</f>
        <v>0</v>
      </c>
      <c r="AE117" s="413">
        <f t="shared" si="24"/>
        <v>0</v>
      </c>
      <c r="AF117" s="88">
        <f>SUM(AF33:AF116)</f>
        <v>0</v>
      </c>
      <c r="AG117" s="413">
        <f>SUM(AG33:AG116)</f>
        <v>0</v>
      </c>
      <c r="AH117" s="413">
        <f t="shared" ref="AH117:AI117" si="25">SUM(AH33:AH116)</f>
        <v>0</v>
      </c>
      <c r="AI117" s="413">
        <f t="shared" si="25"/>
        <v>0</v>
      </c>
      <c r="AJ117" s="88">
        <f>SUM(AJ33:AJ116)</f>
        <v>0</v>
      </c>
      <c r="AK117" s="413">
        <f>SUM(AK33:AK116)</f>
        <v>0</v>
      </c>
      <c r="AL117" s="413">
        <f t="shared" ref="AL117:AM117" si="26">SUM(AL33:AL116)</f>
        <v>0</v>
      </c>
      <c r="AM117" s="413">
        <f t="shared" si="26"/>
        <v>0</v>
      </c>
      <c r="AN117" s="88">
        <f t="shared" ref="AN117:AS117" si="27">SUM(AN33:AN116)</f>
        <v>0</v>
      </c>
      <c r="AO117" s="413">
        <f t="shared" si="27"/>
        <v>0</v>
      </c>
      <c r="AP117" s="413">
        <f t="shared" si="27"/>
        <v>0</v>
      </c>
      <c r="AQ117" s="413">
        <f t="shared" si="27"/>
        <v>0</v>
      </c>
      <c r="AR117" s="88">
        <f t="shared" si="27"/>
        <v>0</v>
      </c>
      <c r="AS117" s="413">
        <f t="shared" si="27"/>
        <v>0</v>
      </c>
      <c r="AT117" s="413">
        <f t="shared" ref="AT117" si="28">SUM(AT33:AT116)</f>
        <v>0</v>
      </c>
      <c r="AU117" s="413">
        <f>SUM(AU33:AU116)</f>
        <v>0</v>
      </c>
      <c r="AV117" s="88">
        <f>SUM(AV33:AV116)</f>
        <v>0</v>
      </c>
      <c r="AW117" s="414"/>
      <c r="AX117" s="314"/>
    </row>
    <row r="118" spans="21:50" s="429" customFormat="1" x14ac:dyDescent="0.3">
      <c r="U118" s="241"/>
      <c r="V118" s="244"/>
      <c r="W118" s="435"/>
      <c r="X118" s="435"/>
      <c r="Y118" s="435"/>
      <c r="Z118" s="435"/>
      <c r="AA118" s="435"/>
      <c r="AB118" s="315"/>
      <c r="AC118" s="435"/>
      <c r="AD118" s="435"/>
      <c r="AE118" s="435"/>
      <c r="AF118" s="315"/>
      <c r="AG118" s="435"/>
      <c r="AH118" s="435"/>
      <c r="AI118" s="435"/>
      <c r="AJ118" s="315"/>
      <c r="AK118" s="435"/>
      <c r="AL118" s="435"/>
      <c r="AM118" s="435"/>
      <c r="AN118" s="315"/>
      <c r="AO118" s="435"/>
      <c r="AP118" s="435"/>
      <c r="AQ118" s="435"/>
      <c r="AR118" s="315"/>
      <c r="AS118" s="435"/>
      <c r="AT118" s="435"/>
      <c r="AU118" s="435"/>
      <c r="AV118" s="315"/>
      <c r="AW118" s="245"/>
      <c r="AX118" s="241"/>
    </row>
    <row r="119" spans="21:50" s="429" customFormat="1" x14ac:dyDescent="0.3">
      <c r="U119" s="241"/>
      <c r="V119" s="244"/>
      <c r="W119" s="435"/>
      <c r="X119" s="435"/>
      <c r="Y119" s="435"/>
      <c r="Z119" s="435"/>
      <c r="AA119" s="435"/>
      <c r="AB119" s="315"/>
      <c r="AC119" s="435"/>
      <c r="AD119" s="435"/>
      <c r="AE119" s="435"/>
      <c r="AF119" s="315"/>
      <c r="AG119" s="435"/>
      <c r="AH119" s="435"/>
      <c r="AI119" s="435"/>
      <c r="AJ119" s="315"/>
      <c r="AK119" s="435"/>
      <c r="AL119" s="435"/>
      <c r="AM119" s="435"/>
      <c r="AN119" s="315"/>
      <c r="AO119" s="435"/>
      <c r="AP119" s="435"/>
      <c r="AQ119" s="435"/>
      <c r="AR119" s="315"/>
      <c r="AS119" s="435"/>
      <c r="AT119" s="435"/>
      <c r="AU119" s="435"/>
      <c r="AV119" s="315"/>
      <c r="AW119" s="245"/>
      <c r="AX119" s="241"/>
    </row>
    <row r="120" spans="21:50" s="429" customFormat="1" x14ac:dyDescent="0.3">
      <c r="U120" s="241"/>
      <c r="V120" s="244"/>
      <c r="W120" s="435"/>
      <c r="X120" s="217"/>
      <c r="Y120" s="435" t="s">
        <v>127</v>
      </c>
      <c r="Z120" s="435"/>
      <c r="AA120" s="435"/>
      <c r="AB120" s="315"/>
      <c r="AC120" s="435"/>
      <c r="AD120" s="435"/>
      <c r="AE120" s="435"/>
      <c r="AF120" s="315"/>
      <c r="AG120" s="435"/>
      <c r="AH120" s="435"/>
      <c r="AI120" s="435"/>
      <c r="AJ120" s="315"/>
      <c r="AK120" s="435"/>
      <c r="AL120" s="435"/>
      <c r="AM120" s="435"/>
      <c r="AN120" s="315"/>
      <c r="AO120" s="435"/>
      <c r="AP120" s="435"/>
      <c r="AQ120" s="435"/>
      <c r="AR120" s="315"/>
      <c r="AS120" s="435"/>
      <c r="AT120" s="435"/>
      <c r="AU120" s="435"/>
      <c r="AV120" s="315"/>
      <c r="AW120" s="245"/>
      <c r="AX120" s="241"/>
    </row>
    <row r="121" spans="21:50" s="429" customFormat="1" x14ac:dyDescent="0.3">
      <c r="U121" s="241"/>
      <c r="V121" s="244"/>
      <c r="W121" s="435"/>
      <c r="X121" s="139"/>
      <c r="Y121" s="435" t="s">
        <v>128</v>
      </c>
      <c r="Z121" s="435"/>
      <c r="AA121" s="435"/>
      <c r="AB121" s="315"/>
      <c r="AC121" s="435"/>
      <c r="AD121" s="435"/>
      <c r="AE121" s="435"/>
      <c r="AF121" s="315"/>
      <c r="AG121" s="435"/>
      <c r="AH121" s="435"/>
      <c r="AI121" s="435"/>
      <c r="AJ121" s="315"/>
      <c r="AK121" s="435"/>
      <c r="AL121" s="435"/>
      <c r="AM121" s="435"/>
      <c r="AN121" s="315"/>
      <c r="AO121" s="435"/>
      <c r="AP121" s="435"/>
      <c r="AQ121" s="435"/>
      <c r="AR121" s="315"/>
      <c r="AS121" s="435"/>
      <c r="AT121" s="435"/>
      <c r="AU121" s="435"/>
      <c r="AV121" s="315"/>
      <c r="AW121" s="245"/>
      <c r="AX121" s="241"/>
    </row>
    <row r="122" spans="21:50" s="429" customFormat="1" x14ac:dyDescent="0.3">
      <c r="U122" s="241"/>
      <c r="V122" s="244"/>
      <c r="W122" s="435"/>
      <c r="X122" s="274"/>
      <c r="Y122" s="435" t="s">
        <v>130</v>
      </c>
      <c r="Z122" s="435"/>
      <c r="AA122" s="435"/>
      <c r="AB122" s="315"/>
      <c r="AC122" s="435"/>
      <c r="AD122" s="435"/>
      <c r="AE122" s="435"/>
      <c r="AF122" s="315"/>
      <c r="AG122" s="435"/>
      <c r="AH122" s="435"/>
      <c r="AI122" s="435"/>
      <c r="AJ122" s="315"/>
      <c r="AK122" s="435"/>
      <c r="AL122" s="435"/>
      <c r="AM122" s="435"/>
      <c r="AN122" s="315"/>
      <c r="AO122" s="435"/>
      <c r="AP122" s="435"/>
      <c r="AQ122" s="435"/>
      <c r="AR122" s="315"/>
      <c r="AS122" s="435"/>
      <c r="AT122" s="435"/>
      <c r="AU122" s="435"/>
      <c r="AV122" s="315"/>
      <c r="AW122" s="245"/>
      <c r="AX122" s="241"/>
    </row>
    <row r="123" spans="21:50" s="429" customFormat="1" ht="15" thickBot="1" x14ac:dyDescent="0.35">
      <c r="U123" s="241"/>
      <c r="V123" s="256"/>
      <c r="W123" s="259"/>
      <c r="X123" s="259"/>
      <c r="Y123" s="259"/>
      <c r="Z123" s="259"/>
      <c r="AA123" s="259"/>
      <c r="AB123" s="318"/>
      <c r="AC123" s="259"/>
      <c r="AD123" s="259"/>
      <c r="AE123" s="259"/>
      <c r="AF123" s="318"/>
      <c r="AG123" s="259"/>
      <c r="AH123" s="259"/>
      <c r="AI123" s="259"/>
      <c r="AJ123" s="318"/>
      <c r="AK123" s="259"/>
      <c r="AL123" s="259"/>
      <c r="AM123" s="259"/>
      <c r="AN123" s="318"/>
      <c r="AO123" s="259"/>
      <c r="AP123" s="259"/>
      <c r="AQ123" s="259"/>
      <c r="AR123" s="318"/>
      <c r="AS123" s="259"/>
      <c r="AT123" s="259"/>
      <c r="AU123" s="259"/>
      <c r="AV123" s="318"/>
      <c r="AW123" s="260"/>
      <c r="AX123" s="241"/>
    </row>
    <row r="124" spans="21:50" s="429" customFormat="1" x14ac:dyDescent="0.3">
      <c r="U124" s="241"/>
      <c r="V124" s="241"/>
      <c r="W124" s="241"/>
      <c r="X124" s="241"/>
      <c r="Y124" s="241"/>
      <c r="Z124" s="241"/>
      <c r="AA124" s="241"/>
      <c r="AB124" s="314"/>
      <c r="AC124" s="241"/>
      <c r="AD124" s="241"/>
      <c r="AE124" s="241"/>
      <c r="AF124" s="314"/>
      <c r="AG124" s="241"/>
      <c r="AH124" s="241"/>
      <c r="AI124" s="241"/>
      <c r="AJ124" s="314"/>
      <c r="AK124" s="241"/>
      <c r="AL124" s="241"/>
      <c r="AM124" s="241"/>
      <c r="AN124" s="314"/>
      <c r="AO124" s="241"/>
      <c r="AP124" s="241"/>
      <c r="AQ124" s="241"/>
      <c r="AR124" s="314"/>
      <c r="AS124" s="241"/>
      <c r="AT124" s="241"/>
      <c r="AU124" s="241"/>
      <c r="AV124" s="314"/>
      <c r="AW124" s="241"/>
      <c r="AX124" s="241"/>
    </row>
    <row r="125" spans="21:50" s="429" customFormat="1" x14ac:dyDescent="0.3">
      <c r="U125" s="241"/>
      <c r="V125" s="241"/>
      <c r="W125" s="241"/>
      <c r="X125" s="241"/>
      <c r="Y125" s="241"/>
      <c r="Z125" s="241"/>
      <c r="AA125" s="241"/>
      <c r="AB125" s="314"/>
      <c r="AC125" s="241"/>
      <c r="AD125" s="241"/>
      <c r="AE125" s="241"/>
      <c r="AF125" s="314"/>
      <c r="AG125" s="241"/>
      <c r="AH125" s="241"/>
      <c r="AI125" s="241"/>
      <c r="AJ125" s="314"/>
      <c r="AK125" s="241"/>
      <c r="AL125" s="241"/>
      <c r="AM125" s="241"/>
      <c r="AN125" s="314"/>
      <c r="AO125" s="241"/>
      <c r="AP125" s="241"/>
      <c r="AQ125" s="241"/>
      <c r="AR125" s="314"/>
      <c r="AS125" s="241"/>
      <c r="AT125" s="241"/>
      <c r="AU125" s="241"/>
      <c r="AV125" s="314"/>
      <c r="AW125" s="241"/>
      <c r="AX125" s="241"/>
    </row>
    <row r="126" spans="21:50" s="429" customFormat="1" x14ac:dyDescent="0.3">
      <c r="U126" s="241"/>
      <c r="V126" s="241"/>
      <c r="W126" s="241"/>
      <c r="X126" s="268" t="s">
        <v>110</v>
      </c>
      <c r="Y126" s="241"/>
      <c r="Z126" s="241"/>
      <c r="AA126" s="241"/>
      <c r="AB126" s="314"/>
      <c r="AC126" s="241"/>
      <c r="AD126" s="241"/>
      <c r="AE126" s="241"/>
      <c r="AF126" s="314"/>
      <c r="AG126" s="241"/>
      <c r="AH126" s="241"/>
      <c r="AI126" s="241"/>
      <c r="AJ126" s="314"/>
      <c r="AK126" s="241"/>
      <c r="AL126" s="241"/>
      <c r="AM126" s="241"/>
      <c r="AN126" s="314"/>
      <c r="AO126" s="241"/>
      <c r="AP126" s="241"/>
      <c r="AQ126" s="241"/>
      <c r="AR126" s="314"/>
      <c r="AS126" s="241"/>
      <c r="AT126" s="241"/>
      <c r="AU126" s="241"/>
      <c r="AV126" s="314"/>
      <c r="AW126" s="241"/>
      <c r="AX126" s="241"/>
    </row>
    <row r="127" spans="21:50" s="429" customFormat="1" x14ac:dyDescent="0.3">
      <c r="U127" s="241"/>
      <c r="V127" s="241"/>
      <c r="W127" s="269"/>
      <c r="X127" s="980" t="s">
        <v>112</v>
      </c>
      <c r="Y127" s="981"/>
      <c r="Z127" s="981"/>
      <c r="AA127" s="981"/>
      <c r="AB127" s="981"/>
      <c r="AC127" s="981"/>
      <c r="AD127" s="981"/>
      <c r="AE127" s="981"/>
      <c r="AF127" s="981"/>
      <c r="AG127" s="981"/>
      <c r="AH127" s="981"/>
      <c r="AI127" s="981"/>
      <c r="AJ127" s="981"/>
      <c r="AK127" s="981"/>
      <c r="AL127" s="982"/>
      <c r="AM127" s="982"/>
      <c r="AN127" s="982"/>
      <c r="AO127" s="982"/>
      <c r="AP127" s="982"/>
      <c r="AQ127" s="982"/>
      <c r="AR127" s="982"/>
      <c r="AS127" s="982"/>
      <c r="AT127" s="982"/>
      <c r="AU127" s="982"/>
      <c r="AV127" s="982"/>
      <c r="AW127" s="983"/>
      <c r="AX127" s="241"/>
    </row>
    <row r="128" spans="21:50" s="429" customFormat="1" x14ac:dyDescent="0.3">
      <c r="W128" s="913" t="s">
        <v>116</v>
      </c>
      <c r="X128" s="727" t="s">
        <v>302</v>
      </c>
      <c r="Y128" s="728"/>
      <c r="Z128" s="728"/>
      <c r="AA128" s="728"/>
      <c r="AB128" s="728"/>
      <c r="AC128" s="728"/>
      <c r="AD128" s="728"/>
      <c r="AE128" s="728"/>
      <c r="AF128" s="728"/>
      <c r="AG128" s="728"/>
      <c r="AH128" s="728"/>
      <c r="AI128" s="728"/>
      <c r="AJ128" s="728"/>
      <c r="AK128" s="728"/>
      <c r="AL128" s="879"/>
      <c r="AM128" s="879"/>
      <c r="AN128" s="879"/>
      <c r="AO128" s="879"/>
      <c r="AP128" s="879"/>
      <c r="AQ128" s="879"/>
      <c r="AR128" s="879"/>
      <c r="AS128" s="879"/>
      <c r="AT128" s="879"/>
      <c r="AU128" s="879"/>
      <c r="AV128" s="879"/>
      <c r="AW128" s="880"/>
    </row>
    <row r="129" spans="4:50" s="429" customFormat="1" x14ac:dyDescent="0.3">
      <c r="W129" s="914"/>
      <c r="X129" s="731" t="s">
        <v>131</v>
      </c>
      <c r="Y129" s="732"/>
      <c r="Z129" s="732"/>
      <c r="AA129" s="732"/>
      <c r="AB129" s="732"/>
      <c r="AC129" s="732"/>
      <c r="AD129" s="732"/>
      <c r="AE129" s="732"/>
      <c r="AF129" s="732"/>
      <c r="AG129" s="732"/>
      <c r="AH129" s="732"/>
      <c r="AI129" s="732"/>
      <c r="AJ129" s="732"/>
      <c r="AK129" s="732"/>
      <c r="AL129" s="791"/>
      <c r="AM129" s="791"/>
      <c r="AN129" s="791"/>
      <c r="AO129" s="791"/>
      <c r="AP129" s="791"/>
      <c r="AQ129" s="791"/>
      <c r="AR129" s="791"/>
      <c r="AS129" s="791"/>
      <c r="AT129" s="791"/>
      <c r="AU129" s="791"/>
      <c r="AV129" s="791"/>
      <c r="AW129" s="792"/>
      <c r="AX129" s="428"/>
    </row>
    <row r="130" spans="4:50" s="429" customFormat="1" x14ac:dyDescent="0.3">
      <c r="W130" s="911" t="s">
        <v>117</v>
      </c>
      <c r="X130" s="734" t="s">
        <v>119</v>
      </c>
      <c r="Y130" s="735"/>
      <c r="Z130" s="735"/>
      <c r="AA130" s="735"/>
      <c r="AB130" s="735"/>
      <c r="AC130" s="735"/>
      <c r="AD130" s="735"/>
      <c r="AE130" s="735"/>
      <c r="AF130" s="735"/>
      <c r="AG130" s="984"/>
      <c r="AH130" s="984"/>
      <c r="AI130" s="984"/>
      <c r="AJ130" s="984"/>
      <c r="AK130" s="984"/>
      <c r="AL130" s="784"/>
      <c r="AM130" s="784"/>
      <c r="AN130" s="784"/>
      <c r="AO130" s="784"/>
      <c r="AP130" s="784"/>
      <c r="AQ130" s="784"/>
      <c r="AR130" s="784"/>
      <c r="AS130" s="784"/>
      <c r="AT130" s="784"/>
      <c r="AU130" s="784"/>
      <c r="AV130" s="784"/>
      <c r="AW130" s="785"/>
      <c r="AX130" s="428"/>
    </row>
    <row r="131" spans="4:50" s="429" customFormat="1" x14ac:dyDescent="0.3">
      <c r="W131" s="914"/>
      <c r="X131" s="731" t="s">
        <v>132</v>
      </c>
      <c r="Y131" s="732"/>
      <c r="Z131" s="732"/>
      <c r="AA131" s="732"/>
      <c r="AB131" s="732"/>
      <c r="AC131" s="732"/>
      <c r="AD131" s="732"/>
      <c r="AE131" s="732"/>
      <c r="AF131" s="732"/>
      <c r="AG131" s="732"/>
      <c r="AH131" s="732"/>
      <c r="AI131" s="732"/>
      <c r="AJ131" s="732"/>
      <c r="AK131" s="732"/>
      <c r="AL131" s="791"/>
      <c r="AM131" s="791"/>
      <c r="AN131" s="791"/>
      <c r="AO131" s="791"/>
      <c r="AP131" s="791"/>
      <c r="AQ131" s="791"/>
      <c r="AR131" s="791"/>
      <c r="AS131" s="791"/>
      <c r="AT131" s="791"/>
      <c r="AU131" s="791"/>
      <c r="AV131" s="791"/>
      <c r="AW131" s="792"/>
      <c r="AX131" s="428"/>
    </row>
    <row r="132" spans="4:50" s="429" customFormat="1" x14ac:dyDescent="0.3">
      <c r="W132" s="911" t="s">
        <v>118</v>
      </c>
      <c r="X132" s="734" t="s">
        <v>121</v>
      </c>
      <c r="Y132" s="735"/>
      <c r="Z132" s="735"/>
      <c r="AA132" s="735"/>
      <c r="AB132" s="735"/>
      <c r="AC132" s="735"/>
      <c r="AD132" s="735"/>
      <c r="AE132" s="735"/>
      <c r="AF132" s="735"/>
      <c r="AG132" s="984"/>
      <c r="AH132" s="984"/>
      <c r="AI132" s="984"/>
      <c r="AJ132" s="984"/>
      <c r="AK132" s="984"/>
      <c r="AL132" s="784"/>
      <c r="AM132" s="784"/>
      <c r="AN132" s="784"/>
      <c r="AO132" s="784"/>
      <c r="AP132" s="784"/>
      <c r="AQ132" s="784"/>
      <c r="AR132" s="784"/>
      <c r="AS132" s="784"/>
      <c r="AT132" s="784"/>
      <c r="AU132" s="784"/>
      <c r="AV132" s="784"/>
      <c r="AW132" s="785"/>
      <c r="AX132" s="428"/>
    </row>
    <row r="133" spans="4:50" s="429" customFormat="1" x14ac:dyDescent="0.3">
      <c r="W133" s="912"/>
      <c r="X133" s="731" t="s">
        <v>133</v>
      </c>
      <c r="Y133" s="732"/>
      <c r="Z133" s="732"/>
      <c r="AA133" s="732"/>
      <c r="AB133" s="732"/>
      <c r="AC133" s="732"/>
      <c r="AD133" s="732"/>
      <c r="AE133" s="732"/>
      <c r="AF133" s="732"/>
      <c r="AG133" s="732"/>
      <c r="AH133" s="732"/>
      <c r="AI133" s="732"/>
      <c r="AJ133" s="732"/>
      <c r="AK133" s="732"/>
      <c r="AL133" s="791"/>
      <c r="AM133" s="791"/>
      <c r="AN133" s="791"/>
      <c r="AO133" s="791"/>
      <c r="AP133" s="791"/>
      <c r="AQ133" s="791"/>
      <c r="AR133" s="791"/>
      <c r="AS133" s="791"/>
      <c r="AT133" s="791"/>
      <c r="AU133" s="791"/>
      <c r="AV133" s="791"/>
      <c r="AW133" s="792"/>
      <c r="AX133" s="428"/>
    </row>
    <row r="134" spans="4:50" s="429" customFormat="1" x14ac:dyDescent="0.3">
      <c r="W134" s="241"/>
      <c r="X134" s="241"/>
      <c r="Y134" s="241"/>
      <c r="Z134" s="241"/>
      <c r="AA134" s="241"/>
      <c r="AB134" s="314"/>
      <c r="AC134" s="241"/>
      <c r="AD134" s="241"/>
      <c r="AE134" s="241"/>
      <c r="AF134" s="314"/>
      <c r="AG134" s="241"/>
      <c r="AH134" s="241"/>
      <c r="AI134" s="241"/>
      <c r="AJ134" s="314"/>
      <c r="AK134" s="241"/>
      <c r="AL134" s="241"/>
      <c r="AM134" s="241"/>
      <c r="AN134" s="314"/>
      <c r="AO134" s="241"/>
      <c r="AP134" s="241"/>
      <c r="AQ134" s="241"/>
      <c r="AR134" s="314"/>
      <c r="AS134" s="241"/>
      <c r="AT134" s="241"/>
      <c r="AU134" s="241"/>
      <c r="AV134" s="314"/>
      <c r="AW134" s="241"/>
      <c r="AX134" s="428"/>
    </row>
    <row r="135" spans="4:50" s="429" customFormat="1" x14ac:dyDescent="0.3">
      <c r="W135" s="241"/>
      <c r="X135" s="600" t="s">
        <v>122</v>
      </c>
      <c r="Y135" s="979"/>
      <c r="Z135" s="979"/>
      <c r="AA135" s="979"/>
      <c r="AB135" s="979"/>
      <c r="AC135" s="979"/>
      <c r="AD135" s="979"/>
      <c r="AE135" s="979"/>
      <c r="AF135" s="979"/>
      <c r="AG135" s="979"/>
      <c r="AH135" s="979"/>
      <c r="AI135" s="979"/>
      <c r="AJ135" s="979"/>
      <c r="AK135" s="979"/>
      <c r="AL135" s="794"/>
      <c r="AM135" s="794"/>
      <c r="AN135" s="794"/>
      <c r="AO135" s="794"/>
      <c r="AP135" s="794"/>
      <c r="AQ135" s="241"/>
      <c r="AR135" s="314"/>
      <c r="AS135" s="241"/>
      <c r="AT135" s="241"/>
      <c r="AU135" s="241"/>
      <c r="AV135" s="314"/>
      <c r="AW135" s="241"/>
      <c r="AX135" s="428"/>
    </row>
    <row r="136" spans="4:50" s="429" customFormat="1" x14ac:dyDescent="0.3">
      <c r="W136" s="241"/>
      <c r="X136" s="600" t="s">
        <v>123</v>
      </c>
      <c r="Y136" s="978"/>
      <c r="Z136" s="978"/>
      <c r="AA136" s="978"/>
      <c r="AB136" s="978"/>
      <c r="AC136" s="978"/>
      <c r="AD136" s="978"/>
      <c r="AE136" s="978"/>
      <c r="AF136" s="978"/>
      <c r="AG136" s="978"/>
      <c r="AH136" s="978"/>
      <c r="AI136" s="978"/>
      <c r="AJ136" s="978"/>
      <c r="AK136" s="978"/>
      <c r="AL136" s="794"/>
      <c r="AM136" s="794"/>
      <c r="AN136" s="794"/>
      <c r="AO136" s="794"/>
      <c r="AP136" s="794"/>
      <c r="AQ136" s="241"/>
      <c r="AR136" s="314"/>
      <c r="AS136" s="241"/>
      <c r="AT136" s="241"/>
      <c r="AU136" s="241"/>
      <c r="AV136" s="314"/>
      <c r="AW136" s="241"/>
      <c r="AX136" s="428"/>
    </row>
    <row r="137" spans="4:50" s="429" customFormat="1" x14ac:dyDescent="0.3">
      <c r="W137" s="241"/>
      <c r="X137" s="142" t="s">
        <v>301</v>
      </c>
      <c r="Y137" s="241"/>
      <c r="Z137" s="241"/>
      <c r="AA137" s="241"/>
      <c r="AB137" s="314"/>
      <c r="AC137" s="241"/>
      <c r="AD137" s="241"/>
      <c r="AE137" s="241"/>
      <c r="AF137" s="314"/>
      <c r="AG137" s="241"/>
      <c r="AH137" s="241"/>
      <c r="AI137" s="241"/>
      <c r="AJ137" s="314"/>
      <c r="AK137" s="241"/>
      <c r="AL137" s="241"/>
      <c r="AM137" s="241"/>
      <c r="AN137" s="314"/>
      <c r="AO137" s="241"/>
      <c r="AP137" s="241"/>
      <c r="AQ137" s="241"/>
      <c r="AR137" s="314"/>
      <c r="AS137" s="241"/>
      <c r="AT137" s="241"/>
      <c r="AU137" s="241"/>
      <c r="AV137" s="314"/>
      <c r="AW137" s="241"/>
      <c r="AX137" s="428"/>
    </row>
    <row r="138" spans="4:50" s="429" customFormat="1" x14ac:dyDescent="0.3">
      <c r="AB138" s="339"/>
      <c r="AD138" s="225"/>
      <c r="AE138" s="48"/>
      <c r="AF138" s="226"/>
      <c r="AG138" s="80"/>
      <c r="AH138" s="80"/>
      <c r="AI138" s="239"/>
      <c r="AJ138" s="80"/>
      <c r="AK138" s="80"/>
      <c r="AL138" s="226"/>
      <c r="AM138" s="322"/>
      <c r="AN138" s="80"/>
      <c r="AO138" s="226"/>
      <c r="AP138" s="80"/>
      <c r="AQ138" s="322"/>
      <c r="AU138" s="339"/>
      <c r="AV138" s="428"/>
      <c r="AW138" s="428"/>
    </row>
    <row r="139" spans="4:50" s="429" customFormat="1" x14ac:dyDescent="0.3">
      <c r="AB139" s="339"/>
      <c r="AD139" s="236"/>
      <c r="AE139" s="48"/>
      <c r="AF139" s="226"/>
      <c r="AG139" s="80"/>
      <c r="AH139" s="80"/>
      <c r="AI139" s="239"/>
      <c r="AJ139" s="80"/>
      <c r="AK139" s="80"/>
      <c r="AL139" s="226"/>
      <c r="AM139" s="322"/>
      <c r="AN139" s="80"/>
      <c r="AO139" s="226"/>
      <c r="AP139" s="80"/>
      <c r="AQ139" s="322"/>
      <c r="AU139" s="339"/>
      <c r="AV139" s="428"/>
      <c r="AW139" s="428"/>
    </row>
    <row r="140" spans="4:50" s="429" customFormat="1" x14ac:dyDescent="0.3">
      <c r="AB140" s="339"/>
      <c r="AD140" s="225"/>
      <c r="AE140" s="48"/>
      <c r="AF140" s="226"/>
      <c r="AG140" s="80"/>
      <c r="AH140" s="80"/>
      <c r="AI140" s="239"/>
      <c r="AJ140" s="80"/>
      <c r="AK140" s="80"/>
      <c r="AL140" s="226"/>
      <c r="AM140" s="322"/>
      <c r="AN140" s="80"/>
      <c r="AO140" s="226"/>
      <c r="AP140" s="80"/>
      <c r="AQ140" s="322"/>
      <c r="AU140" s="339"/>
      <c r="AV140" s="428"/>
      <c r="AW140" s="428"/>
    </row>
    <row r="141" spans="4:50" s="429" customFormat="1" ht="21.6" thickBot="1" x14ac:dyDescent="0.35">
      <c r="V141" s="173" t="s">
        <v>211</v>
      </c>
      <c r="W141" s="48"/>
      <c r="X141" s="48"/>
      <c r="Y141" s="48"/>
      <c r="Z141" s="48"/>
      <c r="AA141" s="92"/>
      <c r="AB141" s="319"/>
      <c r="AC141" s="48"/>
      <c r="AD141" s="226"/>
      <c r="AE141" s="80"/>
      <c r="AF141" s="322"/>
      <c r="AG141" s="226"/>
      <c r="AH141" s="80"/>
      <c r="AI141" s="80"/>
      <c r="AJ141" s="239"/>
      <c r="AK141" s="80"/>
      <c r="AL141" s="80"/>
      <c r="AM141" s="226"/>
      <c r="AN141" s="322"/>
      <c r="AO141" s="80"/>
      <c r="AP141" s="226"/>
      <c r="AQ141" s="80"/>
      <c r="AR141" s="322"/>
      <c r="AV141" s="339"/>
      <c r="AW141" s="428"/>
      <c r="AX141" s="428"/>
    </row>
    <row r="142" spans="4:50" s="429" customFormat="1" x14ac:dyDescent="0.3">
      <c r="V142" s="227"/>
      <c r="W142" s="228"/>
      <c r="X142" s="228"/>
      <c r="Y142" s="228"/>
      <c r="Z142" s="228"/>
      <c r="AA142" s="229"/>
      <c r="AB142" s="320"/>
      <c r="AC142" s="230"/>
      <c r="AF142" s="339"/>
      <c r="AJ142" s="339"/>
      <c r="AN142" s="339"/>
      <c r="AR142" s="339"/>
      <c r="AV142" s="339"/>
      <c r="AW142" s="428"/>
      <c r="AX142" s="428"/>
    </row>
    <row r="143" spans="4:50" s="429" customFormat="1" ht="36" x14ac:dyDescent="0.3">
      <c r="V143" s="78"/>
      <c r="W143" s="48"/>
      <c r="X143" s="48"/>
      <c r="Y143" s="125" t="s">
        <v>259</v>
      </c>
      <c r="Z143" s="222" t="s">
        <v>260</v>
      </c>
      <c r="AA143" s="125" t="s">
        <v>261</v>
      </c>
      <c r="AB143" s="53" t="s">
        <v>107</v>
      </c>
      <c r="AC143" s="232"/>
      <c r="AF143" s="339"/>
      <c r="AJ143" s="339"/>
      <c r="AN143" s="339"/>
      <c r="AR143" s="339"/>
      <c r="AV143" s="339"/>
      <c r="AW143" s="428"/>
      <c r="AX143" s="428"/>
    </row>
    <row r="144" spans="4:50" s="429" customFormat="1" x14ac:dyDescent="0.3">
      <c r="D144" s="241"/>
      <c r="E144" s="241"/>
      <c r="F144" s="241"/>
      <c r="G144" s="241"/>
      <c r="H144" s="241"/>
      <c r="I144" s="241"/>
      <c r="J144" s="241"/>
      <c r="K144" s="241"/>
      <c r="L144" s="241"/>
      <c r="M144" s="241"/>
      <c r="N144" s="241"/>
      <c r="O144" s="241"/>
      <c r="P144" s="241"/>
      <c r="Q144" s="241"/>
      <c r="V144" s="78"/>
      <c r="W144" s="579" t="s">
        <v>213</v>
      </c>
      <c r="X144" s="176" t="s">
        <v>250</v>
      </c>
      <c r="Y144" s="421"/>
      <c r="Z144" s="421"/>
      <c r="AA144" s="421"/>
      <c r="AB144" s="329"/>
      <c r="AC144" s="336"/>
      <c r="AF144" s="339"/>
      <c r="AJ144" s="339"/>
      <c r="AN144" s="339"/>
      <c r="AR144" s="339"/>
      <c r="AV144" s="339"/>
      <c r="AW144" s="428"/>
      <c r="AX144" s="428"/>
    </row>
    <row r="145" spans="21:50" x14ac:dyDescent="0.3">
      <c r="U145" s="429"/>
      <c r="V145" s="78"/>
      <c r="W145" s="782"/>
      <c r="X145" s="170" t="s">
        <v>251</v>
      </c>
      <c r="Y145" s="13"/>
      <c r="Z145" s="13"/>
      <c r="AA145" s="13"/>
      <c r="AB145" s="337">
        <f>(Y145-AA145)*0.05</f>
        <v>0</v>
      </c>
      <c r="AC145" s="219"/>
      <c r="AD145" s="429"/>
      <c r="AE145" s="429"/>
      <c r="AF145" s="339"/>
      <c r="AG145" s="429"/>
      <c r="AH145" s="429"/>
      <c r="AI145" s="429"/>
      <c r="AJ145" s="339"/>
      <c r="AK145" s="429"/>
      <c r="AL145" s="429"/>
      <c r="AM145" s="429"/>
      <c r="AN145" s="339"/>
      <c r="AO145" s="429"/>
      <c r="AP145" s="429"/>
      <c r="AQ145" s="429"/>
      <c r="AR145" s="339"/>
      <c r="AS145" s="429"/>
      <c r="AT145" s="429"/>
      <c r="AU145" s="429"/>
      <c r="AV145" s="339"/>
      <c r="AW145" s="428"/>
      <c r="AX145" s="428"/>
    </row>
    <row r="146" spans="21:50" x14ac:dyDescent="0.3">
      <c r="U146" s="429"/>
      <c r="V146" s="78"/>
      <c r="W146" s="782"/>
      <c r="X146" s="170" t="s">
        <v>252</v>
      </c>
      <c r="Y146" s="13"/>
      <c r="Z146" s="13"/>
      <c r="AA146" s="13"/>
      <c r="AB146" s="337">
        <f>(Y146-AA146)*0.1</f>
        <v>0</v>
      </c>
      <c r="AC146" s="336"/>
      <c r="AD146" s="429"/>
      <c r="AE146" s="429"/>
      <c r="AF146" s="339"/>
      <c r="AG146" s="429"/>
      <c r="AH146" s="429"/>
      <c r="AI146" s="429"/>
      <c r="AJ146" s="339"/>
      <c r="AK146" s="429"/>
      <c r="AL146" s="429"/>
      <c r="AM146" s="429"/>
      <c r="AN146" s="339"/>
      <c r="AO146" s="429"/>
      <c r="AP146" s="429"/>
      <c r="AQ146" s="429"/>
      <c r="AR146" s="339"/>
      <c r="AS146" s="429"/>
      <c r="AT146" s="429"/>
      <c r="AU146" s="429"/>
      <c r="AV146" s="339"/>
      <c r="AW146" s="428"/>
      <c r="AX146" s="428"/>
    </row>
    <row r="147" spans="21:50" x14ac:dyDescent="0.3">
      <c r="U147" s="429"/>
      <c r="V147" s="78"/>
      <c r="W147" s="782"/>
      <c r="X147" s="170" t="s">
        <v>253</v>
      </c>
      <c r="Y147" s="13"/>
      <c r="Z147" s="13"/>
      <c r="AA147" s="13"/>
      <c r="AB147" s="337">
        <f>(Y147-AA147)*0.15</f>
        <v>0</v>
      </c>
      <c r="AC147" s="336"/>
      <c r="AD147" s="429"/>
      <c r="AE147" s="429"/>
      <c r="AF147" s="339"/>
      <c r="AG147" s="429"/>
      <c r="AH147" s="429"/>
      <c r="AI147" s="429"/>
      <c r="AJ147" s="339"/>
      <c r="AK147" s="429"/>
      <c r="AL147" s="429"/>
      <c r="AM147" s="429"/>
      <c r="AN147" s="339"/>
      <c r="AO147" s="429"/>
      <c r="AP147" s="429"/>
      <c r="AQ147" s="429"/>
      <c r="AR147" s="339"/>
      <c r="AS147" s="429"/>
      <c r="AT147" s="429"/>
      <c r="AU147" s="429"/>
      <c r="AV147" s="339"/>
      <c r="AW147" s="428"/>
      <c r="AX147" s="428"/>
    </row>
    <row r="148" spans="21:50" x14ac:dyDescent="0.3">
      <c r="U148" s="429"/>
      <c r="V148" s="78"/>
      <c r="W148" s="782"/>
      <c r="X148" s="170" t="s">
        <v>254</v>
      </c>
      <c r="Y148" s="13"/>
      <c r="Z148" s="13"/>
      <c r="AA148" s="13"/>
      <c r="AB148" s="337">
        <f>(Y148-AA148)*0.2</f>
        <v>0</v>
      </c>
      <c r="AC148" s="336"/>
      <c r="AD148" s="429"/>
      <c r="AE148" s="429"/>
      <c r="AF148" s="339"/>
      <c r="AG148" s="429"/>
      <c r="AH148" s="429"/>
      <c r="AI148" s="429"/>
      <c r="AJ148" s="339"/>
      <c r="AK148" s="429"/>
      <c r="AL148" s="429"/>
      <c r="AM148" s="429"/>
      <c r="AN148" s="339"/>
      <c r="AO148" s="429"/>
      <c r="AP148" s="429"/>
      <c r="AQ148" s="429"/>
      <c r="AR148" s="339"/>
      <c r="AS148" s="429"/>
      <c r="AT148" s="429"/>
      <c r="AU148" s="429"/>
      <c r="AV148" s="339"/>
      <c r="AW148" s="428"/>
      <c r="AX148" s="428"/>
    </row>
    <row r="149" spans="21:50" x14ac:dyDescent="0.3">
      <c r="U149" s="429"/>
      <c r="V149" s="78"/>
      <c r="W149" s="782"/>
      <c r="X149" s="170" t="s">
        <v>255</v>
      </c>
      <c r="Y149" s="13"/>
      <c r="Z149" s="13"/>
      <c r="AA149" s="13"/>
      <c r="AB149" s="337">
        <f>(Y149-AA149)*0.25</f>
        <v>0</v>
      </c>
      <c r="AC149" s="336"/>
      <c r="AD149" s="429"/>
      <c r="AE149" s="429"/>
      <c r="AF149" s="339"/>
      <c r="AG149" s="429"/>
      <c r="AH149" s="429"/>
      <c r="AI149" s="429"/>
      <c r="AJ149" s="339"/>
      <c r="AK149" s="429"/>
      <c r="AL149" s="429"/>
      <c r="AM149" s="429"/>
      <c r="AN149" s="339"/>
      <c r="AO149" s="429"/>
      <c r="AP149" s="429"/>
      <c r="AQ149" s="429"/>
      <c r="AR149" s="339"/>
      <c r="AS149" s="429"/>
      <c r="AT149" s="429"/>
      <c r="AU149" s="429"/>
      <c r="AV149" s="339"/>
      <c r="AW149" s="428"/>
      <c r="AX149" s="428"/>
    </row>
    <row r="150" spans="21:50" x14ac:dyDescent="0.3">
      <c r="U150" s="429"/>
      <c r="V150" s="78"/>
      <c r="W150" s="782"/>
      <c r="X150" s="170" t="s">
        <v>256</v>
      </c>
      <c r="Y150" s="13"/>
      <c r="Z150" s="13"/>
      <c r="AA150" s="13"/>
      <c r="AB150" s="337">
        <f>(Y150-AA150)*0.3</f>
        <v>0</v>
      </c>
      <c r="AC150" s="336"/>
      <c r="AD150" s="429"/>
      <c r="AE150" s="429"/>
      <c r="AF150" s="339"/>
      <c r="AG150" s="429"/>
      <c r="AH150" s="429"/>
      <c r="AI150" s="429"/>
      <c r="AJ150" s="339"/>
      <c r="AK150" s="429"/>
      <c r="AL150" s="429"/>
      <c r="AM150" s="429"/>
      <c r="AN150" s="339"/>
      <c r="AO150" s="429"/>
      <c r="AP150" s="429"/>
      <c r="AQ150" s="429"/>
      <c r="AR150" s="339"/>
      <c r="AS150" s="429"/>
      <c r="AT150" s="429"/>
      <c r="AU150" s="429"/>
      <c r="AV150" s="339"/>
      <c r="AW150" s="428"/>
      <c r="AX150" s="428"/>
    </row>
    <row r="151" spans="21:50" x14ac:dyDescent="0.3">
      <c r="U151" s="429"/>
      <c r="V151" s="78"/>
      <c r="W151" s="782"/>
      <c r="X151" s="170" t="s">
        <v>257</v>
      </c>
      <c r="Y151" s="13"/>
      <c r="Z151" s="13"/>
      <c r="AA151" s="13"/>
      <c r="AB151" s="337">
        <f>(Y151-AA151)*0.35</f>
        <v>0</v>
      </c>
      <c r="AC151" s="336"/>
      <c r="AD151" s="429"/>
      <c r="AE151" s="429"/>
      <c r="AF151" s="339"/>
      <c r="AG151" s="429"/>
      <c r="AH151" s="429"/>
      <c r="AI151" s="429"/>
      <c r="AJ151" s="339"/>
      <c r="AK151" s="429"/>
      <c r="AL151" s="429"/>
      <c r="AM151" s="429"/>
      <c r="AN151" s="339"/>
      <c r="AO151" s="429"/>
      <c r="AP151" s="429"/>
      <c r="AQ151" s="429"/>
      <c r="AR151" s="339"/>
      <c r="AS151" s="429"/>
      <c r="AT151" s="429"/>
      <c r="AU151" s="429"/>
      <c r="AV151" s="339"/>
      <c r="AW151" s="428"/>
      <c r="AX151" s="428"/>
    </row>
    <row r="152" spans="21:50" x14ac:dyDescent="0.3">
      <c r="U152" s="429"/>
      <c r="V152" s="78"/>
      <c r="W152" s="782"/>
      <c r="X152" s="170" t="s">
        <v>258</v>
      </c>
      <c r="Y152" s="13"/>
      <c r="Z152" s="13"/>
      <c r="AA152" s="13"/>
      <c r="AB152" s="337">
        <f>(Y152-AA152)*0.4</f>
        <v>0</v>
      </c>
      <c r="AC152" s="336"/>
      <c r="AD152" s="429"/>
      <c r="AE152" s="429"/>
      <c r="AF152" s="339"/>
      <c r="AG152" s="429"/>
      <c r="AH152" s="429"/>
      <c r="AI152" s="429"/>
      <c r="AJ152" s="339"/>
      <c r="AK152" s="429"/>
      <c r="AL152" s="429"/>
      <c r="AM152" s="429"/>
      <c r="AN152" s="339"/>
      <c r="AO152" s="429"/>
      <c r="AP152" s="429"/>
      <c r="AQ152" s="429"/>
      <c r="AR152" s="339"/>
      <c r="AS152" s="429"/>
      <c r="AT152" s="429"/>
      <c r="AU152" s="429"/>
      <c r="AV152" s="339"/>
      <c r="AW152" s="428"/>
      <c r="AX152" s="428"/>
    </row>
    <row r="153" spans="21:50" x14ac:dyDescent="0.3">
      <c r="U153" s="429"/>
      <c r="V153" s="78"/>
      <c r="W153" s="782"/>
      <c r="X153" s="170" t="s">
        <v>268</v>
      </c>
      <c r="Y153" s="15"/>
      <c r="Z153" s="15"/>
      <c r="AA153" s="15"/>
      <c r="AB153" s="338">
        <f>(Y153-AA153)*0.4</f>
        <v>0</v>
      </c>
      <c r="AC153" s="336"/>
      <c r="AD153" s="429"/>
      <c r="AE153" s="429"/>
      <c r="AF153" s="339"/>
      <c r="AG153" s="429"/>
      <c r="AH153" s="429"/>
      <c r="AI153" s="429"/>
      <c r="AJ153" s="339"/>
      <c r="AK153" s="429"/>
      <c r="AL153" s="429"/>
      <c r="AM153" s="429"/>
      <c r="AN153" s="339"/>
      <c r="AO153" s="429"/>
      <c r="AP153" s="429"/>
      <c r="AQ153" s="429"/>
      <c r="AR153" s="339"/>
      <c r="AS153" s="429"/>
      <c r="AT153" s="429"/>
      <c r="AU153" s="429"/>
      <c r="AV153" s="339"/>
      <c r="AW153" s="428"/>
      <c r="AX153" s="428"/>
    </row>
    <row r="154" spans="21:50" x14ac:dyDescent="0.3">
      <c r="U154" s="429"/>
      <c r="V154" s="78"/>
      <c r="W154" s="48"/>
      <c r="X154" s="233" t="s">
        <v>85</v>
      </c>
      <c r="Y154" s="234">
        <f>SUM(Y144:Y153)</f>
        <v>0</v>
      </c>
      <c r="Z154" s="234">
        <f>SUM(Z144:Z153)</f>
        <v>0</v>
      </c>
      <c r="AA154" s="234">
        <f>SUM(AA144:AA153)</f>
        <v>0</v>
      </c>
      <c r="AB154" s="313">
        <f>SUM(AB144:AB153)</f>
        <v>0</v>
      </c>
      <c r="AC154" s="235"/>
      <c r="AD154" s="429"/>
      <c r="AE154" s="429"/>
      <c r="AF154" s="339"/>
      <c r="AG154" s="429"/>
      <c r="AH154" s="429"/>
      <c r="AI154" s="429"/>
      <c r="AJ154" s="339"/>
      <c r="AK154" s="429"/>
      <c r="AL154" s="429"/>
      <c r="AM154" s="429"/>
      <c r="AN154" s="339"/>
      <c r="AO154" s="429"/>
      <c r="AP154" s="429"/>
      <c r="AQ154" s="429"/>
      <c r="AR154" s="339"/>
      <c r="AS154" s="429"/>
      <c r="AT154" s="429"/>
      <c r="AU154" s="429"/>
      <c r="AV154" s="339"/>
      <c r="AW154" s="429"/>
      <c r="AX154" s="429"/>
    </row>
    <row r="155" spans="21:50" ht="15" thickBot="1" x14ac:dyDescent="0.35">
      <c r="U155" s="429"/>
      <c r="V155" s="237"/>
      <c r="W155" s="94"/>
      <c r="X155" s="94"/>
      <c r="Y155" s="94"/>
      <c r="Z155" s="94"/>
      <c r="AA155" s="93"/>
      <c r="AB155" s="321"/>
      <c r="AC155" s="238"/>
      <c r="AD155" s="429"/>
      <c r="AE155" s="429"/>
      <c r="AF155" s="339"/>
      <c r="AG155" s="429"/>
      <c r="AH155" s="429"/>
      <c r="AI155" s="429"/>
      <c r="AJ155" s="339"/>
      <c r="AK155" s="429"/>
      <c r="AL155" s="429"/>
      <c r="AM155" s="429"/>
      <c r="AN155" s="339"/>
      <c r="AO155" s="429"/>
      <c r="AP155" s="429"/>
      <c r="AQ155" s="429"/>
      <c r="AR155" s="339"/>
      <c r="AS155" s="429"/>
      <c r="AT155" s="429"/>
      <c r="AU155" s="429"/>
      <c r="AV155" s="339"/>
      <c r="AW155" s="429"/>
      <c r="AX155" s="429"/>
    </row>
    <row r="156" spans="21:50" x14ac:dyDescent="0.3">
      <c r="U156" s="429"/>
      <c r="V156" s="80"/>
      <c r="W156" s="80"/>
      <c r="X156" s="429"/>
      <c r="Y156" s="429"/>
      <c r="Z156" s="429"/>
      <c r="AA156" s="429"/>
      <c r="AB156" s="339"/>
      <c r="AC156" s="429"/>
      <c r="AD156" s="429"/>
      <c r="AE156" s="429"/>
      <c r="AF156" s="339"/>
      <c r="AG156" s="429"/>
      <c r="AH156" s="429"/>
      <c r="AI156" s="429"/>
      <c r="AJ156" s="339"/>
      <c r="AK156" s="429"/>
      <c r="AL156" s="429"/>
      <c r="AM156" s="429"/>
      <c r="AN156" s="339"/>
      <c r="AO156" s="429"/>
      <c r="AP156" s="429"/>
      <c r="AQ156" s="429"/>
      <c r="AR156" s="339"/>
      <c r="AS156" s="429"/>
      <c r="AT156" s="429"/>
      <c r="AU156" s="429"/>
      <c r="AV156" s="339"/>
      <c r="AW156" s="429"/>
      <c r="AX156" s="429"/>
    </row>
    <row r="157" spans="21:50" x14ac:dyDescent="0.3">
      <c r="AW157" s="435"/>
      <c r="AX157" s="435"/>
    </row>
    <row r="158" spans="21:50" x14ac:dyDescent="0.3">
      <c r="X158" s="80"/>
      <c r="Y158" s="240" t="s">
        <v>219</v>
      </c>
      <c r="Z158" s="80"/>
      <c r="AA158" s="239"/>
      <c r="AB158" s="322"/>
      <c r="AC158" s="80"/>
      <c r="AD158" s="226"/>
      <c r="AE158" s="80"/>
      <c r="AF158" s="322"/>
      <c r="AG158" s="226"/>
      <c r="AH158" s="80"/>
      <c r="AI158" s="80"/>
      <c r="AJ158" s="239"/>
      <c r="AK158" s="80"/>
      <c r="AL158" s="80"/>
      <c r="AM158" s="226"/>
      <c r="AN158" s="322"/>
      <c r="AO158" s="80"/>
      <c r="AP158" s="226"/>
      <c r="AQ158" s="80"/>
      <c r="AR158" s="322"/>
      <c r="AW158" s="435"/>
      <c r="AX158" s="435"/>
    </row>
    <row r="159" spans="21:50" x14ac:dyDescent="0.3">
      <c r="X159" s="581" t="s">
        <v>213</v>
      </c>
      <c r="Y159" s="633" t="s">
        <v>221</v>
      </c>
      <c r="Z159" s="783"/>
      <c r="AA159" s="783"/>
      <c r="AB159" s="783"/>
      <c r="AC159" s="783"/>
      <c r="AD159" s="783"/>
      <c r="AE159" s="783"/>
      <c r="AF159" s="783"/>
      <c r="AG159" s="783"/>
      <c r="AH159" s="783"/>
      <c r="AI159" s="783"/>
      <c r="AJ159" s="783"/>
      <c r="AK159" s="783"/>
      <c r="AL159" s="783"/>
      <c r="AM159" s="783"/>
      <c r="AN159" s="783"/>
      <c r="AO159" s="783"/>
      <c r="AP159" s="783"/>
      <c r="AQ159" s="784"/>
      <c r="AR159" s="785"/>
      <c r="AS159" s="402"/>
      <c r="AW159" s="435"/>
      <c r="AX159" s="435"/>
    </row>
    <row r="160" spans="21:50" x14ac:dyDescent="0.3">
      <c r="X160" s="581"/>
      <c r="Y160" s="638"/>
      <c r="Z160" s="786"/>
      <c r="AA160" s="786"/>
      <c r="AB160" s="786"/>
      <c r="AC160" s="786"/>
      <c r="AD160" s="786"/>
      <c r="AE160" s="786"/>
      <c r="AF160" s="786"/>
      <c r="AG160" s="786"/>
      <c r="AH160" s="786"/>
      <c r="AI160" s="786"/>
      <c r="AJ160" s="786"/>
      <c r="AK160" s="786"/>
      <c r="AL160" s="786"/>
      <c r="AM160" s="786"/>
      <c r="AN160" s="786"/>
      <c r="AO160" s="786"/>
      <c r="AP160" s="786"/>
      <c r="AQ160" s="787"/>
      <c r="AR160" s="788"/>
      <c r="AS160" s="402"/>
      <c r="AW160" s="435"/>
      <c r="AX160" s="435"/>
    </row>
    <row r="161" spans="24:50" x14ac:dyDescent="0.3">
      <c r="X161" s="581"/>
      <c r="Y161" s="789"/>
      <c r="Z161" s="790"/>
      <c r="AA161" s="790"/>
      <c r="AB161" s="790"/>
      <c r="AC161" s="790"/>
      <c r="AD161" s="790"/>
      <c r="AE161" s="790"/>
      <c r="AF161" s="790"/>
      <c r="AG161" s="790"/>
      <c r="AH161" s="790"/>
      <c r="AI161" s="790"/>
      <c r="AJ161" s="790"/>
      <c r="AK161" s="790"/>
      <c r="AL161" s="790"/>
      <c r="AM161" s="790"/>
      <c r="AN161" s="790"/>
      <c r="AO161" s="790"/>
      <c r="AP161" s="790"/>
      <c r="AQ161" s="791"/>
      <c r="AR161" s="792"/>
      <c r="AS161" s="402"/>
      <c r="AW161" s="435"/>
      <c r="AX161" s="435"/>
    </row>
    <row r="162" spans="24:50" x14ac:dyDescent="0.3">
      <c r="X162" s="581" t="s">
        <v>262</v>
      </c>
      <c r="Y162" s="633" t="s">
        <v>303</v>
      </c>
      <c r="Z162" s="646"/>
      <c r="AA162" s="646"/>
      <c r="AB162" s="646"/>
      <c r="AC162" s="646"/>
      <c r="AD162" s="646"/>
      <c r="AE162" s="646"/>
      <c r="AF162" s="646"/>
      <c r="AG162" s="646"/>
      <c r="AH162" s="646"/>
      <c r="AI162" s="646"/>
      <c r="AJ162" s="646"/>
      <c r="AK162" s="646"/>
      <c r="AL162" s="646"/>
      <c r="AM162" s="646"/>
      <c r="AN162" s="646"/>
      <c r="AO162" s="646"/>
      <c r="AP162" s="646"/>
      <c r="AQ162" s="646"/>
      <c r="AR162" s="647"/>
      <c r="AS162" s="402"/>
      <c r="AW162" s="435"/>
      <c r="AX162" s="435"/>
    </row>
    <row r="163" spans="24:50" x14ac:dyDescent="0.3">
      <c r="X163" s="581"/>
      <c r="Y163" s="793" t="s">
        <v>131</v>
      </c>
      <c r="Z163" s="787"/>
      <c r="AA163" s="787"/>
      <c r="AB163" s="787"/>
      <c r="AC163" s="787"/>
      <c r="AD163" s="787"/>
      <c r="AE163" s="787"/>
      <c r="AF163" s="787"/>
      <c r="AG163" s="787"/>
      <c r="AH163" s="787"/>
      <c r="AI163" s="787"/>
      <c r="AJ163" s="787"/>
      <c r="AK163" s="787"/>
      <c r="AL163" s="787"/>
      <c r="AM163" s="787"/>
      <c r="AN163" s="787"/>
      <c r="AO163" s="787"/>
      <c r="AP163" s="787"/>
      <c r="AQ163" s="787"/>
      <c r="AR163" s="792"/>
      <c r="AS163" s="402"/>
      <c r="AW163" s="435"/>
      <c r="AX163" s="435"/>
    </row>
    <row r="164" spans="24:50" ht="15" customHeight="1" x14ac:dyDescent="0.3">
      <c r="X164" s="715" t="s">
        <v>263</v>
      </c>
      <c r="Y164" s="633" t="s">
        <v>265</v>
      </c>
      <c r="Z164" s="634"/>
      <c r="AA164" s="634"/>
      <c r="AB164" s="634"/>
      <c r="AC164" s="634"/>
      <c r="AD164" s="634"/>
      <c r="AE164" s="634"/>
      <c r="AF164" s="634"/>
      <c r="AG164" s="634"/>
      <c r="AH164" s="634"/>
      <c r="AI164" s="634"/>
      <c r="AJ164" s="634"/>
      <c r="AK164" s="634"/>
      <c r="AL164" s="634"/>
      <c r="AM164" s="634"/>
      <c r="AN164" s="634"/>
      <c r="AO164" s="634"/>
      <c r="AP164" s="634"/>
      <c r="AQ164" s="634"/>
      <c r="AR164" s="718"/>
      <c r="AS164" s="402"/>
      <c r="AW164" s="435"/>
      <c r="AX164" s="435"/>
    </row>
    <row r="165" spans="24:50" x14ac:dyDescent="0.3">
      <c r="X165" s="715"/>
      <c r="Y165" s="686" t="s">
        <v>132</v>
      </c>
      <c r="Z165" s="687"/>
      <c r="AA165" s="687"/>
      <c r="AB165" s="687"/>
      <c r="AC165" s="687"/>
      <c r="AD165" s="687"/>
      <c r="AE165" s="687"/>
      <c r="AF165" s="687"/>
      <c r="AG165" s="687"/>
      <c r="AH165" s="687"/>
      <c r="AI165" s="687"/>
      <c r="AJ165" s="687"/>
      <c r="AK165" s="687"/>
      <c r="AL165" s="687"/>
      <c r="AM165" s="687"/>
      <c r="AN165" s="687"/>
      <c r="AO165" s="687"/>
      <c r="AP165" s="687"/>
      <c r="AQ165" s="687"/>
      <c r="AR165" s="688"/>
      <c r="AS165" s="402"/>
      <c r="AW165" s="435"/>
      <c r="AX165" s="435"/>
    </row>
    <row r="166" spans="24:50" ht="15" customHeight="1" x14ac:dyDescent="0.3">
      <c r="X166" s="715" t="s">
        <v>264</v>
      </c>
      <c r="Y166" s="633" t="s">
        <v>305</v>
      </c>
      <c r="Z166" s="634"/>
      <c r="AA166" s="634"/>
      <c r="AB166" s="634"/>
      <c r="AC166" s="634"/>
      <c r="AD166" s="634"/>
      <c r="AE166" s="634"/>
      <c r="AF166" s="634"/>
      <c r="AG166" s="634"/>
      <c r="AH166" s="634"/>
      <c r="AI166" s="634"/>
      <c r="AJ166" s="634"/>
      <c r="AK166" s="634"/>
      <c r="AL166" s="634"/>
      <c r="AM166" s="634"/>
      <c r="AN166" s="634"/>
      <c r="AO166" s="634"/>
      <c r="AP166" s="634"/>
      <c r="AQ166" s="634"/>
      <c r="AR166" s="718"/>
      <c r="AS166" s="402"/>
      <c r="AW166" s="435"/>
      <c r="AX166" s="435"/>
    </row>
    <row r="167" spans="24:50" x14ac:dyDescent="0.3">
      <c r="X167" s="715"/>
      <c r="Y167" s="686" t="s">
        <v>133</v>
      </c>
      <c r="Z167" s="687"/>
      <c r="AA167" s="687"/>
      <c r="AB167" s="687"/>
      <c r="AC167" s="687"/>
      <c r="AD167" s="687"/>
      <c r="AE167" s="687"/>
      <c r="AF167" s="687"/>
      <c r="AG167" s="687"/>
      <c r="AH167" s="687"/>
      <c r="AI167" s="687"/>
      <c r="AJ167" s="687"/>
      <c r="AK167" s="687"/>
      <c r="AL167" s="687"/>
      <c r="AM167" s="687"/>
      <c r="AN167" s="687"/>
      <c r="AO167" s="687"/>
      <c r="AP167" s="687"/>
      <c r="AQ167" s="687"/>
      <c r="AR167" s="688"/>
      <c r="AS167" s="402"/>
    </row>
    <row r="168" spans="24:50" x14ac:dyDescent="0.3">
      <c r="AS168" s="428"/>
    </row>
    <row r="169" spans="24:50" x14ac:dyDescent="0.3">
      <c r="AS169" s="428"/>
    </row>
    <row r="170" spans="24:50" x14ac:dyDescent="0.3">
      <c r="AS170" s="428"/>
    </row>
    <row r="171" spans="24:50" x14ac:dyDescent="0.3">
      <c r="AS171" s="428"/>
    </row>
    <row r="172" spans="24:50" x14ac:dyDescent="0.3">
      <c r="AS172" s="428"/>
    </row>
  </sheetData>
  <sheetProtection password="B3C1" sheet="1" objects="1" scenarios="1" selectLockedCells="1"/>
  <mergeCells count="130">
    <mergeCell ref="Y164:AR164"/>
    <mergeCell ref="Y165:AR165"/>
    <mergeCell ref="Y166:AR166"/>
    <mergeCell ref="Y167:AR167"/>
    <mergeCell ref="X133:AW133"/>
    <mergeCell ref="X136:AP136"/>
    <mergeCell ref="X135:AP135"/>
    <mergeCell ref="D20:F20"/>
    <mergeCell ref="D21:F21"/>
    <mergeCell ref="D22:F22"/>
    <mergeCell ref="X127:AW127"/>
    <mergeCell ref="X128:AW128"/>
    <mergeCell ref="X129:AW129"/>
    <mergeCell ref="X130:AW130"/>
    <mergeCell ref="X131:AW131"/>
    <mergeCell ref="X132:AW132"/>
    <mergeCell ref="AF33:AF45"/>
    <mergeCell ref="D34:F34"/>
    <mergeCell ref="AC34:AC45"/>
    <mergeCell ref="AV38:AV49"/>
    <mergeCell ref="D39:F39"/>
    <mergeCell ref="D40:F40"/>
    <mergeCell ref="D41:F41"/>
    <mergeCell ref="AU38:AU49"/>
    <mergeCell ref="D23:F23"/>
    <mergeCell ref="D24:F24"/>
    <mergeCell ref="D25:F25"/>
    <mergeCell ref="D36:F36"/>
    <mergeCell ref="D7:H7"/>
    <mergeCell ref="I7:L7"/>
    <mergeCell ref="C9:M9"/>
    <mergeCell ref="D16:F17"/>
    <mergeCell ref="D18:F18"/>
    <mergeCell ref="D19:F19"/>
    <mergeCell ref="D2:L2"/>
    <mergeCell ref="D3:L3"/>
    <mergeCell ref="D5:H5"/>
    <mergeCell ref="I5:L5"/>
    <mergeCell ref="D6:H6"/>
    <mergeCell ref="I6:L6"/>
    <mergeCell ref="AL36:AL47"/>
    <mergeCell ref="AM36:AM47"/>
    <mergeCell ref="AN36:AN47"/>
    <mergeCell ref="D37:F37"/>
    <mergeCell ref="AD34:AD45"/>
    <mergeCell ref="AE34:AE45"/>
    <mergeCell ref="Y26:AV27"/>
    <mergeCell ref="Y29:AV29"/>
    <mergeCell ref="C30:T30"/>
    <mergeCell ref="W30:X32"/>
    <mergeCell ref="Y30:AV30"/>
    <mergeCell ref="Y31:AA31"/>
    <mergeCell ref="AC31:AF31"/>
    <mergeCell ref="AG31:AJ31"/>
    <mergeCell ref="AK31:AN31"/>
    <mergeCell ref="AO31:AR31"/>
    <mergeCell ref="AS31:AV31"/>
    <mergeCell ref="D32:F33"/>
    <mergeCell ref="E51:Q51"/>
    <mergeCell ref="E52:Q52"/>
    <mergeCell ref="E53:Q53"/>
    <mergeCell ref="E56:Q56"/>
    <mergeCell ref="E57:Q57"/>
    <mergeCell ref="E54:Q54"/>
    <mergeCell ref="E58:Q61"/>
    <mergeCell ref="E62:Q63"/>
    <mergeCell ref="D77:D83"/>
    <mergeCell ref="D70:D74"/>
    <mergeCell ref="D65:D67"/>
    <mergeCell ref="D58:D61"/>
    <mergeCell ref="D62:D63"/>
    <mergeCell ref="E66:Q66"/>
    <mergeCell ref="E67:Q67"/>
    <mergeCell ref="E82:Q82"/>
    <mergeCell ref="E83:O83"/>
    <mergeCell ref="E74:Q74"/>
    <mergeCell ref="E75:Q75"/>
    <mergeCell ref="E76:Q76"/>
    <mergeCell ref="E77:Q77"/>
    <mergeCell ref="E78:Q78"/>
    <mergeCell ref="E79:Q79"/>
    <mergeCell ref="E80:Q80"/>
    <mergeCell ref="E81:Q81"/>
    <mergeCell ref="AT38:AT49"/>
    <mergeCell ref="AG35:AG46"/>
    <mergeCell ref="AH35:AH46"/>
    <mergeCell ref="AI35:AI46"/>
    <mergeCell ref="D46:Q46"/>
    <mergeCell ref="D47:Q47"/>
    <mergeCell ref="D48:Q48"/>
    <mergeCell ref="E49:Q49"/>
    <mergeCell ref="E50:Q50"/>
    <mergeCell ref="AO37:AO48"/>
    <mergeCell ref="AP37:AP48"/>
    <mergeCell ref="AQ37:AQ48"/>
    <mergeCell ref="AR37:AR48"/>
    <mergeCell ref="D38:F38"/>
    <mergeCell ref="AS38:AS49"/>
    <mergeCell ref="AJ35:AJ46"/>
    <mergeCell ref="AK36:AK47"/>
    <mergeCell ref="Y33:Y44"/>
    <mergeCell ref="Z33:Z44"/>
    <mergeCell ref="AA33:AA44"/>
    <mergeCell ref="AB33:AB44"/>
    <mergeCell ref="D35:F35"/>
    <mergeCell ref="D51:D57"/>
    <mergeCell ref="W33:W116"/>
    <mergeCell ref="X164:X165"/>
    <mergeCell ref="X166:X167"/>
    <mergeCell ref="V19:BH20"/>
    <mergeCell ref="E55:Q55"/>
    <mergeCell ref="W144:W153"/>
    <mergeCell ref="X159:X161"/>
    <mergeCell ref="Y159:AR161"/>
    <mergeCell ref="X162:X163"/>
    <mergeCell ref="Y162:AR162"/>
    <mergeCell ref="Y163:AR163"/>
    <mergeCell ref="E85:Q85"/>
    <mergeCell ref="E64:Q64"/>
    <mergeCell ref="E65:Q65"/>
    <mergeCell ref="W132:W133"/>
    <mergeCell ref="W128:W129"/>
    <mergeCell ref="W130:W131"/>
    <mergeCell ref="E68:Q68"/>
    <mergeCell ref="E69:Q69"/>
    <mergeCell ref="E70:Q70"/>
    <mergeCell ref="E71:Q71"/>
    <mergeCell ref="E72:Q72"/>
    <mergeCell ref="E73:Q73"/>
    <mergeCell ref="E84:Q84"/>
  </mergeCells>
  <pageMargins left="0.7" right="0.7" top="0.75" bottom="0.75" header="0.3" footer="0.3"/>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AU110"/>
  <sheetViews>
    <sheetView zoomScale="80" zoomScaleNormal="80" workbookViewId="0">
      <selection activeCell="E10" sqref="E10"/>
    </sheetView>
  </sheetViews>
  <sheetFormatPr defaultColWidth="9.109375" defaultRowHeight="14.4" x14ac:dyDescent="0.3"/>
  <cols>
    <col min="1" max="1" width="5.88671875" style="21" customWidth="1"/>
    <col min="2" max="2" width="9.109375" style="20"/>
    <col min="3" max="3" width="9.109375" style="418"/>
    <col min="4" max="4" width="11.5546875" style="418" customWidth="1"/>
    <col min="5" max="15" width="11.88671875" style="418" customWidth="1"/>
    <col min="16" max="24" width="11.88671875" style="20" customWidth="1"/>
    <col min="25" max="25" width="9.5546875" style="20" customWidth="1"/>
    <col min="26" max="28" width="9.109375" style="21"/>
    <col min="29" max="29" width="19.33203125" style="21" customWidth="1"/>
    <col min="30" max="30" width="14.6640625" style="21" customWidth="1"/>
    <col min="31" max="34" width="9.109375" style="21"/>
    <col min="35" max="35" width="9.109375" style="21" hidden="1" customWidth="1"/>
    <col min="36" max="16384" width="9.109375" style="21"/>
  </cols>
  <sheetData>
    <row r="2" spans="1:47" s="48" customFormat="1" x14ac:dyDescent="0.3"/>
    <row r="3" spans="1:47" s="20" customFormat="1" ht="21.6" thickBot="1" x14ac:dyDescent="0.35">
      <c r="B3" s="173" t="s">
        <v>210</v>
      </c>
      <c r="AA3" s="173" t="s">
        <v>211</v>
      </c>
      <c r="AB3" s="48"/>
      <c r="AC3" s="48"/>
      <c r="AD3" s="48"/>
      <c r="AE3" s="48"/>
      <c r="AF3" s="48"/>
      <c r="AG3" s="225"/>
      <c r="AH3" s="48"/>
      <c r="AI3" s="48"/>
      <c r="AJ3" s="226"/>
      <c r="AK3" s="80"/>
      <c r="AL3" s="80"/>
      <c r="AM3" s="226"/>
      <c r="AN3" s="80"/>
      <c r="AO3" s="80"/>
      <c r="AP3" s="226"/>
      <c r="AQ3" s="80"/>
      <c r="AR3" s="80"/>
      <c r="AS3" s="226"/>
      <c r="AT3" s="80"/>
      <c r="AU3" s="80"/>
    </row>
    <row r="4" spans="1:47" s="20" customFormat="1" ht="18.75" customHeight="1" x14ac:dyDescent="0.3">
      <c r="B4" s="36"/>
      <c r="C4" s="997" t="s">
        <v>149</v>
      </c>
      <c r="D4" s="998"/>
      <c r="E4" s="998"/>
      <c r="F4" s="998"/>
      <c r="G4" s="998"/>
      <c r="H4" s="998"/>
      <c r="I4" s="998"/>
      <c r="J4" s="998"/>
      <c r="K4" s="998"/>
      <c r="L4" s="998"/>
      <c r="M4" s="998"/>
      <c r="N4" s="998"/>
      <c r="O4" s="998"/>
      <c r="P4" s="998"/>
      <c r="Q4" s="998"/>
      <c r="R4" s="998"/>
      <c r="S4" s="998"/>
      <c r="T4" s="998"/>
      <c r="U4" s="998"/>
      <c r="V4" s="998"/>
      <c r="W4" s="998"/>
      <c r="X4" s="998"/>
      <c r="Y4" s="46"/>
      <c r="AA4" s="227"/>
      <c r="AB4" s="228"/>
      <c r="AC4" s="228"/>
      <c r="AD4" s="228"/>
      <c r="AE4" s="228"/>
      <c r="AF4" s="230"/>
      <c r="AG4" s="225"/>
      <c r="AH4" s="48"/>
      <c r="AI4" s="48"/>
      <c r="AJ4" s="226"/>
      <c r="AK4" s="80"/>
      <c r="AL4" s="80"/>
      <c r="AM4" s="226"/>
      <c r="AN4" s="80"/>
      <c r="AO4" s="80"/>
      <c r="AP4" s="226"/>
      <c r="AQ4" s="80"/>
      <c r="AR4" s="80"/>
      <c r="AS4" s="226"/>
      <c r="AT4" s="80"/>
      <c r="AU4" s="80"/>
    </row>
    <row r="5" spans="1:47" s="20" customFormat="1" ht="43.2" x14ac:dyDescent="0.3">
      <c r="B5" s="22"/>
      <c r="C5" s="999"/>
      <c r="D5" s="999"/>
      <c r="E5" s="999"/>
      <c r="F5" s="999"/>
      <c r="G5" s="999"/>
      <c r="H5" s="999"/>
      <c r="I5" s="999"/>
      <c r="J5" s="999"/>
      <c r="K5" s="999"/>
      <c r="L5" s="999"/>
      <c r="M5" s="999"/>
      <c r="N5" s="999"/>
      <c r="O5" s="999"/>
      <c r="P5" s="999"/>
      <c r="Q5" s="999"/>
      <c r="R5" s="999"/>
      <c r="S5" s="999"/>
      <c r="T5" s="999"/>
      <c r="U5" s="999"/>
      <c r="V5" s="999"/>
      <c r="W5" s="999"/>
      <c r="X5" s="999"/>
      <c r="Y5" s="23"/>
      <c r="AA5" s="78"/>
      <c r="AB5" s="48"/>
      <c r="AC5" s="48"/>
      <c r="AD5" s="125" t="s">
        <v>269</v>
      </c>
      <c r="AE5" s="225"/>
      <c r="AF5" s="232"/>
      <c r="AG5" s="218"/>
      <c r="AH5" s="48"/>
      <c r="AI5" s="53" t="s">
        <v>107</v>
      </c>
      <c r="AJ5" s="226"/>
      <c r="AK5" s="80"/>
      <c r="AL5" s="80"/>
      <c r="AM5" s="226"/>
      <c r="AN5" s="80"/>
      <c r="AO5" s="80"/>
      <c r="AP5" s="226"/>
      <c r="AQ5" s="80"/>
      <c r="AR5" s="80"/>
      <c r="AS5" s="226"/>
      <c r="AT5" s="80"/>
      <c r="AU5" s="80"/>
    </row>
    <row r="6" spans="1:47" s="20" customFormat="1" x14ac:dyDescent="0.3">
      <c r="B6" s="22"/>
      <c r="C6" s="996"/>
      <c r="D6" s="996"/>
      <c r="E6" s="996"/>
      <c r="F6" s="996"/>
      <c r="G6" s="996"/>
      <c r="H6" s="996"/>
      <c r="I6" s="996"/>
      <c r="J6" s="996"/>
      <c r="K6" s="996"/>
      <c r="L6" s="996"/>
      <c r="M6" s="996"/>
      <c r="N6" s="996"/>
      <c r="O6" s="996"/>
      <c r="P6" s="996"/>
      <c r="Q6" s="996"/>
      <c r="R6" s="996"/>
      <c r="S6" s="996"/>
      <c r="T6" s="996"/>
      <c r="U6" s="996"/>
      <c r="V6" s="996"/>
      <c r="W6" s="996"/>
      <c r="X6" s="996"/>
      <c r="Y6" s="23"/>
      <c r="AA6" s="78"/>
      <c r="AB6" s="579" t="s">
        <v>213</v>
      </c>
      <c r="AC6" s="176" t="s">
        <v>250</v>
      </c>
      <c r="AD6" s="421"/>
      <c r="AE6" s="225"/>
      <c r="AF6" s="336"/>
      <c r="AG6" s="218"/>
      <c r="AH6" s="48"/>
      <c r="AI6" s="178"/>
      <c r="AJ6" s="226"/>
      <c r="AK6" s="80"/>
      <c r="AL6" s="80"/>
      <c r="AM6" s="226"/>
      <c r="AN6" s="80"/>
      <c r="AO6" s="80"/>
      <c r="AP6" s="226"/>
      <c r="AQ6" s="80"/>
      <c r="AR6" s="80"/>
      <c r="AS6" s="226"/>
      <c r="AT6" s="80"/>
      <c r="AU6" s="80"/>
    </row>
    <row r="7" spans="1:47" s="20" customFormat="1" x14ac:dyDescent="0.3">
      <c r="B7" s="22"/>
      <c r="C7" s="548" t="s">
        <v>145</v>
      </c>
      <c r="D7" s="549"/>
      <c r="E7" s="987" t="s">
        <v>146</v>
      </c>
      <c r="F7" s="988"/>
      <c r="G7" s="988"/>
      <c r="H7" s="988"/>
      <c r="I7" s="988"/>
      <c r="J7" s="988"/>
      <c r="K7" s="988"/>
      <c r="L7" s="988"/>
      <c r="M7" s="988"/>
      <c r="N7" s="988"/>
      <c r="O7" s="988"/>
      <c r="P7" s="988"/>
      <c r="Q7" s="988"/>
      <c r="R7" s="988"/>
      <c r="S7" s="988"/>
      <c r="T7" s="988"/>
      <c r="U7" s="988"/>
      <c r="V7" s="988"/>
      <c r="W7" s="988"/>
      <c r="X7" s="988"/>
      <c r="Y7" s="156"/>
      <c r="AA7" s="78"/>
      <c r="AB7" s="782"/>
      <c r="AC7" s="170" t="s">
        <v>251</v>
      </c>
      <c r="AD7" s="13"/>
      <c r="AE7" s="225"/>
      <c r="AF7" s="219"/>
      <c r="AG7" s="225"/>
      <c r="AH7" s="48"/>
      <c r="AI7" s="323">
        <f>AD7*0.05</f>
        <v>0</v>
      </c>
      <c r="AJ7" s="226"/>
      <c r="AK7" s="80"/>
      <c r="AL7" s="80"/>
      <c r="AM7" s="226"/>
      <c r="AN7" s="80"/>
      <c r="AO7" s="80"/>
      <c r="AP7" s="226"/>
      <c r="AQ7" s="80"/>
      <c r="AR7" s="80"/>
      <c r="AS7" s="226"/>
      <c r="AT7" s="80"/>
      <c r="AU7" s="80"/>
    </row>
    <row r="8" spans="1:47" x14ac:dyDescent="0.3">
      <c r="B8" s="22"/>
      <c r="C8" s="550"/>
      <c r="D8" s="551"/>
      <c r="E8" s="988"/>
      <c r="F8" s="988"/>
      <c r="G8" s="988"/>
      <c r="H8" s="988"/>
      <c r="I8" s="988"/>
      <c r="J8" s="988"/>
      <c r="K8" s="988"/>
      <c r="L8" s="988"/>
      <c r="M8" s="988"/>
      <c r="N8" s="988"/>
      <c r="O8" s="988"/>
      <c r="P8" s="988"/>
      <c r="Q8" s="988"/>
      <c r="R8" s="988"/>
      <c r="S8" s="988"/>
      <c r="T8" s="988"/>
      <c r="U8" s="988"/>
      <c r="V8" s="988"/>
      <c r="W8" s="988"/>
      <c r="X8" s="988"/>
      <c r="Y8" s="156"/>
      <c r="AA8" s="78"/>
      <c r="AB8" s="782"/>
      <c r="AC8" s="170" t="s">
        <v>252</v>
      </c>
      <c r="AD8" s="13"/>
      <c r="AE8" s="225"/>
      <c r="AF8" s="336"/>
      <c r="AG8" s="225"/>
      <c r="AH8" s="48"/>
      <c r="AI8" s="323">
        <f>AD8*0.1</f>
        <v>0</v>
      </c>
      <c r="AJ8" s="226"/>
      <c r="AK8" s="80"/>
      <c r="AL8" s="80"/>
      <c r="AM8" s="226"/>
      <c r="AN8" s="80"/>
      <c r="AO8" s="80"/>
      <c r="AP8" s="226"/>
      <c r="AQ8" s="80"/>
      <c r="AR8" s="80"/>
      <c r="AS8" s="226"/>
      <c r="AT8" s="80"/>
      <c r="AU8" s="80"/>
    </row>
    <row r="9" spans="1:47" s="48" customFormat="1" x14ac:dyDescent="0.3">
      <c r="A9" s="48" t="s">
        <v>84</v>
      </c>
      <c r="B9" s="78"/>
      <c r="C9" s="552"/>
      <c r="D9" s="553"/>
      <c r="E9" s="157">
        <v>41306</v>
      </c>
      <c r="F9" s="157">
        <v>41334</v>
      </c>
      <c r="G9" s="157">
        <v>41365</v>
      </c>
      <c r="H9" s="157">
        <v>41395</v>
      </c>
      <c r="I9" s="157">
        <v>41426</v>
      </c>
      <c r="J9" s="157">
        <v>41456</v>
      </c>
      <c r="K9" s="157">
        <v>41487</v>
      </c>
      <c r="L9" s="157">
        <v>41518</v>
      </c>
      <c r="M9" s="157">
        <v>41548</v>
      </c>
      <c r="N9" s="157">
        <v>41579</v>
      </c>
      <c r="O9" s="157">
        <v>41609</v>
      </c>
      <c r="P9" s="157">
        <v>41640</v>
      </c>
      <c r="Q9" s="157">
        <v>41671</v>
      </c>
      <c r="R9" s="157">
        <v>41699</v>
      </c>
      <c r="S9" s="157">
        <v>41730</v>
      </c>
      <c r="T9" s="157">
        <v>41760</v>
      </c>
      <c r="U9" s="157">
        <v>41791</v>
      </c>
      <c r="V9" s="157">
        <v>41821</v>
      </c>
      <c r="W9" s="424">
        <v>41852</v>
      </c>
      <c r="X9" s="424">
        <v>41883</v>
      </c>
      <c r="Y9" s="81"/>
      <c r="AA9" s="78"/>
      <c r="AB9" s="782"/>
      <c r="AC9" s="170" t="s">
        <v>253</v>
      </c>
      <c r="AD9" s="13"/>
      <c r="AE9" s="225"/>
      <c r="AF9" s="336"/>
      <c r="AG9" s="225"/>
      <c r="AI9" s="323">
        <f>AD9*0.15</f>
        <v>0</v>
      </c>
      <c r="AJ9" s="226"/>
      <c r="AK9" s="80"/>
      <c r="AL9" s="80"/>
      <c r="AM9" s="226"/>
      <c r="AN9" s="80"/>
      <c r="AO9" s="80"/>
      <c r="AP9" s="226"/>
      <c r="AQ9" s="80"/>
      <c r="AR9" s="80"/>
      <c r="AS9" s="226"/>
      <c r="AT9" s="80"/>
      <c r="AU9" s="80"/>
    </row>
    <row r="10" spans="1:47" s="20" customFormat="1" ht="15" customHeight="1" x14ac:dyDescent="0.3">
      <c r="B10" s="22"/>
      <c r="C10" s="1000" t="s">
        <v>147</v>
      </c>
      <c r="D10" s="158">
        <v>41336</v>
      </c>
      <c r="E10" s="1"/>
      <c r="F10" s="159"/>
      <c r="G10" s="159"/>
      <c r="H10" s="159"/>
      <c r="I10" s="159"/>
      <c r="J10" s="159"/>
      <c r="K10" s="159"/>
      <c r="L10" s="159"/>
      <c r="M10" s="159"/>
      <c r="N10" s="159"/>
      <c r="O10" s="159"/>
      <c r="P10" s="159"/>
      <c r="Q10" s="159"/>
      <c r="R10" s="159"/>
      <c r="S10" s="159"/>
      <c r="T10" s="159"/>
      <c r="U10" s="159"/>
      <c r="V10" s="159"/>
      <c r="W10" s="159"/>
      <c r="X10" s="159"/>
      <c r="Y10" s="23"/>
      <c r="AA10" s="78"/>
      <c r="AB10" s="782"/>
      <c r="AC10" s="170" t="s">
        <v>254</v>
      </c>
      <c r="AD10" s="13"/>
      <c r="AE10" s="225"/>
      <c r="AF10" s="336"/>
      <c r="AG10" s="225"/>
      <c r="AH10" s="48"/>
      <c r="AI10" s="323">
        <f>AD10*0.2</f>
        <v>0</v>
      </c>
      <c r="AJ10" s="226"/>
      <c r="AK10" s="80"/>
      <c r="AL10" s="80"/>
      <c r="AM10" s="226"/>
      <c r="AN10" s="80"/>
      <c r="AO10" s="80"/>
      <c r="AP10" s="226"/>
      <c r="AQ10" s="80"/>
      <c r="AR10" s="80"/>
      <c r="AS10" s="226"/>
      <c r="AT10" s="80"/>
      <c r="AU10" s="80"/>
    </row>
    <row r="11" spans="1:47" s="20" customFormat="1" x14ac:dyDescent="0.3">
      <c r="B11" s="22"/>
      <c r="C11" s="1000"/>
      <c r="D11" s="158">
        <f>D10+31</f>
        <v>41367</v>
      </c>
      <c r="E11" s="1"/>
      <c r="F11" s="1"/>
      <c r="G11" s="159"/>
      <c r="H11" s="159"/>
      <c r="I11" s="159"/>
      <c r="J11" s="159"/>
      <c r="K11" s="159"/>
      <c r="L11" s="159"/>
      <c r="M11" s="159"/>
      <c r="N11" s="159"/>
      <c r="O11" s="159"/>
      <c r="P11" s="159"/>
      <c r="Q11" s="159"/>
      <c r="R11" s="159"/>
      <c r="S11" s="159"/>
      <c r="T11" s="159"/>
      <c r="U11" s="159"/>
      <c r="V11" s="159"/>
      <c r="W11" s="159"/>
      <c r="X11" s="159"/>
      <c r="Y11" s="23"/>
      <c r="AA11" s="78"/>
      <c r="AB11" s="782"/>
      <c r="AC11" s="170" t="s">
        <v>255</v>
      </c>
      <c r="AD11" s="13"/>
      <c r="AE11" s="225"/>
      <c r="AF11" s="336"/>
      <c r="AG11" s="225"/>
      <c r="AH11" s="48"/>
      <c r="AI11" s="323">
        <f>AD11*0.25</f>
        <v>0</v>
      </c>
      <c r="AJ11" s="226"/>
      <c r="AK11" s="80"/>
      <c r="AL11" s="80"/>
      <c r="AM11" s="226"/>
      <c r="AN11" s="80"/>
      <c r="AO11" s="80"/>
      <c r="AP11" s="226"/>
      <c r="AQ11" s="80"/>
      <c r="AR11" s="80"/>
      <c r="AS11" s="226"/>
      <c r="AT11" s="80"/>
      <c r="AU11" s="80"/>
    </row>
    <row r="12" spans="1:47" s="20" customFormat="1" x14ac:dyDescent="0.3">
      <c r="B12" s="22"/>
      <c r="C12" s="1000"/>
      <c r="D12" s="158">
        <f t="shared" ref="D12:D53" si="0">D11+31</f>
        <v>41398</v>
      </c>
      <c r="E12" s="1"/>
      <c r="F12" s="1"/>
      <c r="G12" s="1"/>
      <c r="H12" s="159"/>
      <c r="I12" s="159"/>
      <c r="J12" s="159"/>
      <c r="K12" s="159"/>
      <c r="L12" s="159"/>
      <c r="M12" s="159"/>
      <c r="N12" s="159"/>
      <c r="O12" s="159"/>
      <c r="P12" s="159"/>
      <c r="Q12" s="159"/>
      <c r="R12" s="159"/>
      <c r="S12" s="159"/>
      <c r="T12" s="159"/>
      <c r="U12" s="159"/>
      <c r="V12" s="159"/>
      <c r="W12" s="159"/>
      <c r="X12" s="159"/>
      <c r="Y12" s="23"/>
      <c r="AA12" s="78"/>
      <c r="AB12" s="782"/>
      <c r="AC12" s="170" t="s">
        <v>256</v>
      </c>
      <c r="AD12" s="13"/>
      <c r="AE12" s="225"/>
      <c r="AF12" s="336"/>
      <c r="AG12" s="225"/>
      <c r="AH12" s="48"/>
      <c r="AI12" s="323">
        <f>AD12*0.3</f>
        <v>0</v>
      </c>
      <c r="AJ12" s="226"/>
      <c r="AK12" s="80"/>
      <c r="AL12" s="80"/>
      <c r="AM12" s="226"/>
      <c r="AN12" s="80"/>
      <c r="AO12" s="80"/>
      <c r="AP12" s="226"/>
      <c r="AQ12" s="80"/>
      <c r="AR12" s="80"/>
      <c r="AS12" s="226"/>
      <c r="AT12" s="80"/>
      <c r="AU12" s="80"/>
    </row>
    <row r="13" spans="1:47" s="20" customFormat="1" x14ac:dyDescent="0.3">
      <c r="B13" s="22"/>
      <c r="C13" s="1000"/>
      <c r="D13" s="158">
        <f t="shared" si="0"/>
        <v>41429</v>
      </c>
      <c r="E13" s="1"/>
      <c r="F13" s="1"/>
      <c r="G13" s="1"/>
      <c r="H13" s="1"/>
      <c r="I13" s="159"/>
      <c r="J13" s="159"/>
      <c r="K13" s="159"/>
      <c r="L13" s="159"/>
      <c r="M13" s="159"/>
      <c r="N13" s="159"/>
      <c r="O13" s="159"/>
      <c r="P13" s="159"/>
      <c r="Q13" s="159"/>
      <c r="R13" s="159"/>
      <c r="S13" s="159"/>
      <c r="T13" s="159"/>
      <c r="U13" s="159"/>
      <c r="V13" s="159"/>
      <c r="W13" s="159"/>
      <c r="X13" s="159"/>
      <c r="Y13" s="23"/>
      <c r="AA13" s="78"/>
      <c r="AB13" s="782"/>
      <c r="AC13" s="170" t="s">
        <v>257</v>
      </c>
      <c r="AD13" s="13"/>
      <c r="AE13" s="225"/>
      <c r="AF13" s="336"/>
      <c r="AG13" s="225"/>
      <c r="AH13" s="48"/>
      <c r="AI13" s="323">
        <f>AD13*0.35</f>
        <v>0</v>
      </c>
      <c r="AJ13" s="226"/>
      <c r="AK13" s="80"/>
      <c r="AL13" s="80"/>
      <c r="AM13" s="226"/>
      <c r="AN13" s="80"/>
      <c r="AO13" s="80"/>
      <c r="AP13" s="226"/>
      <c r="AQ13" s="80"/>
      <c r="AR13" s="80"/>
      <c r="AS13" s="226"/>
      <c r="AT13" s="80"/>
      <c r="AU13" s="80"/>
    </row>
    <row r="14" spans="1:47" s="20" customFormat="1" x14ac:dyDescent="0.3">
      <c r="B14" s="22"/>
      <c r="C14" s="1000"/>
      <c r="D14" s="158">
        <f t="shared" si="0"/>
        <v>41460</v>
      </c>
      <c r="E14" s="1"/>
      <c r="F14" s="1"/>
      <c r="G14" s="1"/>
      <c r="H14" s="1"/>
      <c r="I14" s="1"/>
      <c r="J14" s="159"/>
      <c r="K14" s="159"/>
      <c r="L14" s="159"/>
      <c r="M14" s="159"/>
      <c r="N14" s="159"/>
      <c r="O14" s="159"/>
      <c r="P14" s="159"/>
      <c r="Q14" s="159"/>
      <c r="R14" s="159"/>
      <c r="S14" s="159"/>
      <c r="T14" s="159"/>
      <c r="U14" s="159"/>
      <c r="V14" s="159"/>
      <c r="W14" s="159"/>
      <c r="X14" s="159"/>
      <c r="Y14" s="23"/>
      <c r="AA14" s="78"/>
      <c r="AB14" s="782"/>
      <c r="AC14" s="170" t="s">
        <v>258</v>
      </c>
      <c r="AD14" s="13"/>
      <c r="AE14" s="225"/>
      <c r="AF14" s="336"/>
      <c r="AG14" s="225"/>
      <c r="AH14" s="48"/>
      <c r="AI14" s="323">
        <f>AD14*0.4</f>
        <v>0</v>
      </c>
      <c r="AJ14" s="226"/>
      <c r="AK14" s="80"/>
      <c r="AL14" s="80"/>
      <c r="AM14" s="226"/>
      <c r="AN14" s="80"/>
      <c r="AO14" s="80"/>
      <c r="AP14" s="226"/>
      <c r="AQ14" s="80"/>
      <c r="AR14" s="80"/>
      <c r="AS14" s="226"/>
      <c r="AT14" s="80"/>
      <c r="AU14" s="80"/>
    </row>
    <row r="15" spans="1:47" s="20" customFormat="1" x14ac:dyDescent="0.3">
      <c r="B15" s="22"/>
      <c r="C15" s="1000"/>
      <c r="D15" s="158">
        <f t="shared" si="0"/>
        <v>41491</v>
      </c>
      <c r="E15" s="1"/>
      <c r="F15" s="1"/>
      <c r="G15" s="1"/>
      <c r="H15" s="1"/>
      <c r="I15" s="1"/>
      <c r="J15" s="1"/>
      <c r="K15" s="159"/>
      <c r="L15" s="159"/>
      <c r="M15" s="159"/>
      <c r="N15" s="159"/>
      <c r="O15" s="159"/>
      <c r="P15" s="159"/>
      <c r="Q15" s="159"/>
      <c r="R15" s="159"/>
      <c r="S15" s="159"/>
      <c r="T15" s="159"/>
      <c r="U15" s="159"/>
      <c r="V15" s="159"/>
      <c r="W15" s="159"/>
      <c r="X15" s="159"/>
      <c r="Y15" s="23"/>
      <c r="AA15" s="78"/>
      <c r="AB15" s="782"/>
      <c r="AC15" s="170" t="s">
        <v>268</v>
      </c>
      <c r="AD15" s="15"/>
      <c r="AE15" s="225"/>
      <c r="AF15" s="336"/>
      <c r="AG15" s="225"/>
      <c r="AH15" s="48"/>
      <c r="AI15" s="323">
        <f>AD15*0.4</f>
        <v>0</v>
      </c>
      <c r="AJ15" s="226"/>
      <c r="AK15" s="80"/>
      <c r="AL15" s="80"/>
      <c r="AM15" s="226"/>
      <c r="AN15" s="80"/>
      <c r="AO15" s="80"/>
      <c r="AP15" s="226"/>
      <c r="AQ15" s="80"/>
      <c r="AR15" s="80"/>
      <c r="AS15" s="226"/>
      <c r="AT15" s="80"/>
      <c r="AU15" s="80"/>
    </row>
    <row r="16" spans="1:47" s="20" customFormat="1" x14ac:dyDescent="0.3">
      <c r="B16" s="22"/>
      <c r="C16" s="1000"/>
      <c r="D16" s="158">
        <f t="shared" si="0"/>
        <v>41522</v>
      </c>
      <c r="E16" s="1"/>
      <c r="F16" s="1"/>
      <c r="G16" s="1"/>
      <c r="H16" s="1"/>
      <c r="I16" s="1"/>
      <c r="J16" s="1"/>
      <c r="K16" s="1"/>
      <c r="L16" s="159"/>
      <c r="M16" s="159"/>
      <c r="N16" s="159"/>
      <c r="O16" s="159"/>
      <c r="P16" s="159"/>
      <c r="Q16" s="159"/>
      <c r="R16" s="159"/>
      <c r="S16" s="159"/>
      <c r="T16" s="159"/>
      <c r="U16" s="159"/>
      <c r="V16" s="159"/>
      <c r="W16" s="159"/>
      <c r="X16" s="159"/>
      <c r="Y16" s="23"/>
      <c r="AA16" s="78"/>
      <c r="AB16" s="48"/>
      <c r="AC16" s="233" t="s">
        <v>85</v>
      </c>
      <c r="AD16" s="234">
        <f>SUM(AD6:AD15)</f>
        <v>0</v>
      </c>
      <c r="AE16" s="231"/>
      <c r="AF16" s="235"/>
      <c r="AG16" s="236"/>
      <c r="AH16" s="48"/>
      <c r="AI16" s="234">
        <f>SUM(AI6:AI15)</f>
        <v>0</v>
      </c>
      <c r="AJ16" s="226"/>
      <c r="AK16" s="80"/>
      <c r="AL16" s="80"/>
      <c r="AM16" s="226"/>
      <c r="AN16" s="80"/>
      <c r="AO16" s="80"/>
      <c r="AP16" s="226"/>
      <c r="AQ16" s="80"/>
      <c r="AR16" s="80"/>
      <c r="AS16" s="226"/>
      <c r="AT16" s="80"/>
      <c r="AU16" s="80"/>
    </row>
    <row r="17" spans="1:47" s="20" customFormat="1" ht="18.75" customHeight="1" thickBot="1" x14ac:dyDescent="0.35">
      <c r="B17" s="22"/>
      <c r="C17" s="1000"/>
      <c r="D17" s="158">
        <f t="shared" si="0"/>
        <v>41553</v>
      </c>
      <c r="E17" s="1"/>
      <c r="F17" s="1"/>
      <c r="G17" s="1"/>
      <c r="H17" s="1"/>
      <c r="I17" s="1"/>
      <c r="J17" s="1"/>
      <c r="K17" s="1"/>
      <c r="L17" s="1"/>
      <c r="M17" s="159"/>
      <c r="N17" s="159"/>
      <c r="O17" s="159"/>
      <c r="P17" s="159"/>
      <c r="Q17" s="159"/>
      <c r="R17" s="159"/>
      <c r="S17" s="159"/>
      <c r="T17" s="159"/>
      <c r="U17" s="159"/>
      <c r="V17" s="159"/>
      <c r="W17" s="159"/>
      <c r="X17" s="159"/>
      <c r="Y17" s="23"/>
      <c r="AA17" s="237"/>
      <c r="AB17" s="94"/>
      <c r="AC17" s="94"/>
      <c r="AD17" s="94"/>
      <c r="AE17" s="94"/>
      <c r="AF17" s="238"/>
      <c r="AG17" s="225"/>
      <c r="AH17" s="48"/>
      <c r="AI17" s="48"/>
      <c r="AJ17" s="226"/>
      <c r="AK17" s="80"/>
      <c r="AL17" s="80"/>
      <c r="AM17" s="226"/>
      <c r="AN17" s="80"/>
      <c r="AO17" s="80"/>
      <c r="AP17" s="226"/>
      <c r="AQ17" s="80"/>
      <c r="AR17" s="80"/>
      <c r="AS17" s="226"/>
      <c r="AT17" s="80"/>
      <c r="AU17" s="80"/>
    </row>
    <row r="18" spans="1:47" s="20" customFormat="1" ht="18.75" customHeight="1" x14ac:dyDescent="0.3">
      <c r="B18" s="22"/>
      <c r="C18" s="1000"/>
      <c r="D18" s="158">
        <f t="shared" si="0"/>
        <v>41584</v>
      </c>
      <c r="E18" s="1"/>
      <c r="F18" s="1"/>
      <c r="G18" s="1"/>
      <c r="H18" s="1"/>
      <c r="I18" s="1"/>
      <c r="J18" s="1"/>
      <c r="K18" s="1"/>
      <c r="L18" s="1"/>
      <c r="M18" s="1"/>
      <c r="N18" s="159"/>
      <c r="O18" s="159"/>
      <c r="P18" s="159"/>
      <c r="Q18" s="159"/>
      <c r="R18" s="159"/>
      <c r="S18" s="159"/>
      <c r="T18" s="159"/>
      <c r="U18" s="159"/>
      <c r="V18" s="159"/>
      <c r="W18" s="159"/>
      <c r="X18" s="159"/>
      <c r="Y18" s="23"/>
      <c r="AA18" s="80"/>
      <c r="AB18" s="80"/>
      <c r="AC18" s="80"/>
      <c r="AD18" s="80"/>
      <c r="AE18" s="80"/>
      <c r="AF18" s="48"/>
      <c r="AG18" s="226"/>
      <c r="AH18" s="80"/>
      <c r="AI18" s="80"/>
      <c r="AJ18" s="226"/>
      <c r="AK18" s="80"/>
      <c r="AL18" s="80"/>
      <c r="AM18" s="226"/>
      <c r="AN18" s="80"/>
      <c r="AO18" s="80"/>
      <c r="AP18" s="226"/>
      <c r="AQ18" s="80"/>
      <c r="AR18" s="80"/>
      <c r="AS18" s="226"/>
      <c r="AT18" s="80"/>
      <c r="AU18" s="80"/>
    </row>
    <row r="19" spans="1:47" s="20" customFormat="1" ht="18.75" customHeight="1" x14ac:dyDescent="0.3">
      <c r="B19" s="22"/>
      <c r="C19" s="1000"/>
      <c r="D19" s="158">
        <f t="shared" si="0"/>
        <v>41615</v>
      </c>
      <c r="E19" s="1"/>
      <c r="F19" s="1"/>
      <c r="G19" s="1"/>
      <c r="H19" s="1"/>
      <c r="I19" s="1"/>
      <c r="J19" s="1"/>
      <c r="K19" s="1"/>
      <c r="L19" s="1"/>
      <c r="M19" s="1"/>
      <c r="N19" s="1"/>
      <c r="O19" s="159"/>
      <c r="P19" s="159"/>
      <c r="Q19" s="159"/>
      <c r="R19" s="159"/>
      <c r="S19" s="159"/>
      <c r="T19" s="159"/>
      <c r="U19" s="159"/>
      <c r="V19" s="159"/>
      <c r="W19" s="159"/>
      <c r="X19" s="159"/>
      <c r="Y19" s="23"/>
      <c r="AA19" s="80"/>
      <c r="AB19" s="80"/>
      <c r="AC19" s="80"/>
      <c r="AD19" s="240" t="s">
        <v>219</v>
      </c>
      <c r="AE19" s="80"/>
      <c r="AF19" s="80"/>
      <c r="AG19" s="226"/>
      <c r="AH19" s="80"/>
      <c r="AI19" s="80"/>
      <c r="AJ19" s="226"/>
      <c r="AK19" s="80"/>
      <c r="AL19" s="80"/>
      <c r="AM19" s="226"/>
      <c r="AN19" s="80"/>
      <c r="AO19" s="80"/>
      <c r="AP19" s="226"/>
      <c r="AQ19" s="80"/>
      <c r="AR19" s="80"/>
      <c r="AS19" s="226"/>
      <c r="AT19" s="80"/>
      <c r="AU19" s="80"/>
    </row>
    <row r="20" spans="1:47" s="20" customFormat="1" ht="18.75" customHeight="1" x14ac:dyDescent="0.3">
      <c r="B20" s="22"/>
      <c r="C20" s="1000"/>
      <c r="D20" s="158">
        <f t="shared" si="0"/>
        <v>41646</v>
      </c>
      <c r="E20" s="1"/>
      <c r="F20" s="1"/>
      <c r="G20" s="1"/>
      <c r="H20" s="1"/>
      <c r="I20" s="1"/>
      <c r="J20" s="1"/>
      <c r="K20" s="1"/>
      <c r="L20" s="1"/>
      <c r="M20" s="1"/>
      <c r="N20" s="1"/>
      <c r="O20" s="1"/>
      <c r="P20" s="159"/>
      <c r="Q20" s="159"/>
      <c r="R20" s="159"/>
      <c r="S20" s="159"/>
      <c r="T20" s="159"/>
      <c r="U20" s="159"/>
      <c r="V20" s="159"/>
      <c r="W20" s="159"/>
      <c r="X20" s="159"/>
      <c r="Y20" s="23"/>
      <c r="AA20" s="80"/>
      <c r="AB20" s="80"/>
      <c r="AC20" s="581" t="s">
        <v>213</v>
      </c>
      <c r="AD20" s="568" t="s">
        <v>221</v>
      </c>
      <c r="AE20" s="582"/>
      <c r="AF20" s="582"/>
      <c r="AG20" s="582"/>
      <c r="AH20" s="582"/>
      <c r="AI20" s="582"/>
      <c r="AJ20" s="582"/>
      <c r="AK20" s="582"/>
      <c r="AL20" s="582"/>
      <c r="AM20" s="582"/>
      <c r="AN20" s="582"/>
      <c r="AO20" s="582"/>
      <c r="AP20" s="582"/>
      <c r="AQ20" s="582"/>
      <c r="AR20" s="582"/>
      <c r="AS20" s="582"/>
      <c r="AT20" s="580"/>
      <c r="AU20" s="580"/>
    </row>
    <row r="21" spans="1:47" s="20" customFormat="1" ht="18.75" customHeight="1" x14ac:dyDescent="0.3">
      <c r="B21" s="22"/>
      <c r="C21" s="1000"/>
      <c r="D21" s="158">
        <f t="shared" si="0"/>
        <v>41677</v>
      </c>
      <c r="E21" s="1"/>
      <c r="F21" s="1"/>
      <c r="G21" s="1"/>
      <c r="H21" s="1"/>
      <c r="I21" s="1"/>
      <c r="J21" s="1"/>
      <c r="K21" s="1"/>
      <c r="L21" s="1"/>
      <c r="M21" s="1"/>
      <c r="N21" s="1"/>
      <c r="O21" s="1"/>
      <c r="P21" s="1"/>
      <c r="Q21" s="159"/>
      <c r="R21" s="159"/>
      <c r="S21" s="159"/>
      <c r="T21" s="159"/>
      <c r="U21" s="159"/>
      <c r="V21" s="159"/>
      <c r="W21" s="159"/>
      <c r="X21" s="159"/>
      <c r="Y21" s="23"/>
      <c r="AA21" s="80"/>
      <c r="AB21" s="80"/>
      <c r="AC21" s="581"/>
      <c r="AD21" s="568"/>
      <c r="AE21" s="582"/>
      <c r="AF21" s="582"/>
      <c r="AG21" s="582"/>
      <c r="AH21" s="582"/>
      <c r="AI21" s="582"/>
      <c r="AJ21" s="582"/>
      <c r="AK21" s="582"/>
      <c r="AL21" s="582"/>
      <c r="AM21" s="582"/>
      <c r="AN21" s="582"/>
      <c r="AO21" s="582"/>
      <c r="AP21" s="582"/>
      <c r="AQ21" s="582"/>
      <c r="AR21" s="582"/>
      <c r="AS21" s="582"/>
      <c r="AT21" s="580"/>
      <c r="AU21" s="580"/>
    </row>
    <row r="22" spans="1:47" s="20" customFormat="1" ht="18.75" customHeight="1" x14ac:dyDescent="0.3">
      <c r="B22" s="22"/>
      <c r="C22" s="1000"/>
      <c r="D22" s="158">
        <f t="shared" si="0"/>
        <v>41708</v>
      </c>
      <c r="E22" s="1"/>
      <c r="F22" s="1"/>
      <c r="G22" s="1"/>
      <c r="H22" s="1"/>
      <c r="I22" s="1"/>
      <c r="J22" s="1"/>
      <c r="K22" s="1"/>
      <c r="L22" s="1"/>
      <c r="M22" s="1"/>
      <c r="N22" s="1"/>
      <c r="O22" s="1"/>
      <c r="P22" s="1"/>
      <c r="Q22" s="1"/>
      <c r="R22" s="159"/>
      <c r="S22" s="159"/>
      <c r="T22" s="159"/>
      <c r="U22" s="159"/>
      <c r="V22" s="159"/>
      <c r="W22" s="159"/>
      <c r="X22" s="159"/>
      <c r="Y22" s="23"/>
      <c r="AA22" s="80"/>
      <c r="AB22" s="80"/>
      <c r="AC22" s="581"/>
      <c r="AD22" s="582"/>
      <c r="AE22" s="582"/>
      <c r="AF22" s="582"/>
      <c r="AG22" s="582"/>
      <c r="AH22" s="582"/>
      <c r="AI22" s="582"/>
      <c r="AJ22" s="582"/>
      <c r="AK22" s="582"/>
      <c r="AL22" s="582"/>
      <c r="AM22" s="582"/>
      <c r="AN22" s="582"/>
      <c r="AO22" s="582"/>
      <c r="AP22" s="582"/>
      <c r="AQ22" s="582"/>
      <c r="AR22" s="582"/>
      <c r="AS22" s="582"/>
      <c r="AT22" s="580"/>
      <c r="AU22" s="580"/>
    </row>
    <row r="23" spans="1:47" s="20" customFormat="1" ht="18.75" customHeight="1" x14ac:dyDescent="0.3">
      <c r="B23" s="22"/>
      <c r="C23" s="1000"/>
      <c r="D23" s="158">
        <f t="shared" si="0"/>
        <v>41739</v>
      </c>
      <c r="E23" s="1"/>
      <c r="F23" s="1"/>
      <c r="G23" s="1"/>
      <c r="H23" s="1"/>
      <c r="I23" s="1"/>
      <c r="J23" s="1"/>
      <c r="K23" s="1"/>
      <c r="L23" s="1"/>
      <c r="M23" s="1"/>
      <c r="N23" s="1"/>
      <c r="O23" s="1"/>
      <c r="P23" s="1"/>
      <c r="Q23" s="1"/>
      <c r="R23" s="1"/>
      <c r="S23" s="159"/>
      <c r="T23" s="159"/>
      <c r="U23" s="159"/>
      <c r="V23" s="159"/>
      <c r="W23" s="159"/>
      <c r="X23" s="159"/>
      <c r="Y23" s="23"/>
      <c r="AA23" s="80"/>
      <c r="AB23" s="80"/>
      <c r="AC23" s="986"/>
      <c r="AD23" s="454"/>
      <c r="AE23" s="454"/>
      <c r="AF23" s="454"/>
      <c r="AG23" s="454"/>
      <c r="AH23" s="454"/>
      <c r="AI23" s="454"/>
      <c r="AJ23" s="454"/>
      <c r="AK23" s="585"/>
      <c r="AL23" s="585"/>
      <c r="AM23" s="585"/>
      <c r="AN23" s="585"/>
      <c r="AO23" s="585"/>
      <c r="AP23" s="586"/>
      <c r="AQ23" s="586"/>
      <c r="AR23" s="586"/>
      <c r="AS23" s="586"/>
      <c r="AT23" s="989"/>
      <c r="AU23" s="989"/>
    </row>
    <row r="24" spans="1:47" s="20" customFormat="1" ht="18.75" customHeight="1" x14ac:dyDescent="0.3">
      <c r="B24" s="22"/>
      <c r="C24" s="1000"/>
      <c r="D24" s="158">
        <f t="shared" si="0"/>
        <v>41770</v>
      </c>
      <c r="E24" s="1"/>
      <c r="F24" s="1"/>
      <c r="G24" s="1"/>
      <c r="H24" s="1"/>
      <c r="I24" s="1"/>
      <c r="J24" s="1"/>
      <c r="K24" s="1"/>
      <c r="L24" s="1"/>
      <c r="M24" s="1"/>
      <c r="N24" s="1"/>
      <c r="O24" s="1"/>
      <c r="P24" s="1"/>
      <c r="Q24" s="1"/>
      <c r="R24" s="1"/>
      <c r="S24" s="1"/>
      <c r="T24" s="159"/>
      <c r="U24" s="159"/>
      <c r="V24" s="159"/>
      <c r="W24" s="159"/>
      <c r="X24" s="159"/>
      <c r="Y24" s="23"/>
      <c r="AA24" s="80"/>
      <c r="AB24" s="80"/>
      <c r="AC24" s="986"/>
      <c r="AD24" s="586"/>
      <c r="AE24" s="586"/>
      <c r="AF24" s="586"/>
      <c r="AG24" s="586"/>
      <c r="AH24" s="586"/>
      <c r="AI24" s="586"/>
      <c r="AJ24" s="586"/>
      <c r="AK24" s="586"/>
      <c r="AL24" s="586"/>
      <c r="AM24" s="586"/>
      <c r="AN24" s="586"/>
      <c r="AO24" s="586"/>
      <c r="AP24" s="586"/>
      <c r="AQ24" s="586"/>
      <c r="AR24" s="586"/>
      <c r="AS24" s="586"/>
      <c r="AT24" s="989"/>
      <c r="AU24" s="989"/>
    </row>
    <row r="25" spans="1:47" s="20" customFormat="1" ht="18.75" customHeight="1" x14ac:dyDescent="0.3">
      <c r="A25" s="21"/>
      <c r="B25" s="22"/>
      <c r="C25" s="1000"/>
      <c r="D25" s="158">
        <f t="shared" si="0"/>
        <v>41801</v>
      </c>
      <c r="E25" s="1"/>
      <c r="F25" s="1"/>
      <c r="G25" s="1"/>
      <c r="H25" s="1"/>
      <c r="I25" s="1"/>
      <c r="J25" s="1"/>
      <c r="K25" s="1"/>
      <c r="L25" s="1"/>
      <c r="M25" s="1"/>
      <c r="N25" s="1"/>
      <c r="O25" s="1"/>
      <c r="P25" s="1"/>
      <c r="Q25" s="1"/>
      <c r="R25" s="1"/>
      <c r="S25" s="1"/>
      <c r="T25" s="1"/>
      <c r="U25" s="159"/>
      <c r="V25" s="159"/>
      <c r="W25" s="159"/>
      <c r="X25" s="159"/>
      <c r="Y25" s="23"/>
      <c r="AA25" s="80"/>
      <c r="AB25" s="80"/>
      <c r="AC25" s="986"/>
      <c r="AD25" s="990"/>
      <c r="AE25" s="989"/>
      <c r="AF25" s="989"/>
      <c r="AG25" s="989"/>
      <c r="AH25" s="989"/>
      <c r="AI25" s="989"/>
      <c r="AJ25" s="989"/>
      <c r="AK25" s="989"/>
      <c r="AL25" s="989"/>
      <c r="AM25" s="989"/>
      <c r="AN25" s="989"/>
      <c r="AO25" s="989"/>
      <c r="AP25" s="989"/>
      <c r="AQ25" s="989"/>
      <c r="AR25" s="989"/>
      <c r="AS25" s="989"/>
      <c r="AT25" s="989"/>
      <c r="AU25" s="989"/>
    </row>
    <row r="26" spans="1:47" s="20" customFormat="1" ht="18.75" customHeight="1" x14ac:dyDescent="0.3">
      <c r="A26" s="21"/>
      <c r="B26" s="22"/>
      <c r="C26" s="1000"/>
      <c r="D26" s="158">
        <f t="shared" si="0"/>
        <v>41832</v>
      </c>
      <c r="E26" s="1"/>
      <c r="F26" s="1"/>
      <c r="G26" s="1"/>
      <c r="H26" s="1"/>
      <c r="I26" s="11"/>
      <c r="J26" s="1"/>
      <c r="K26" s="1"/>
      <c r="L26" s="1"/>
      <c r="M26" s="1"/>
      <c r="N26" s="1"/>
      <c r="O26" s="1"/>
      <c r="P26" s="1"/>
      <c r="Q26" s="1"/>
      <c r="R26" s="1"/>
      <c r="S26" s="1"/>
      <c r="T26" s="1"/>
      <c r="U26" s="1"/>
      <c r="V26" s="159"/>
      <c r="W26" s="159"/>
      <c r="X26" s="159"/>
      <c r="Y26" s="23"/>
      <c r="AA26" s="80"/>
      <c r="AB26" s="80"/>
      <c r="AC26" s="986"/>
      <c r="AD26" s="585"/>
      <c r="AE26" s="585"/>
      <c r="AF26" s="585"/>
      <c r="AG26" s="585"/>
      <c r="AH26" s="585"/>
      <c r="AI26" s="585"/>
      <c r="AJ26" s="585"/>
      <c r="AK26" s="585"/>
      <c r="AL26" s="585"/>
      <c r="AM26" s="586"/>
      <c r="AN26" s="586"/>
      <c r="AO26" s="586"/>
      <c r="AP26" s="586"/>
      <c r="AQ26" s="586"/>
      <c r="AR26" s="586"/>
      <c r="AS26" s="586"/>
      <c r="AT26" s="586"/>
      <c r="AU26" s="586"/>
    </row>
    <row r="27" spans="1:47" s="20" customFormat="1" ht="18.75" customHeight="1" x14ac:dyDescent="0.3">
      <c r="A27" s="21"/>
      <c r="B27" s="22"/>
      <c r="C27" s="1000"/>
      <c r="D27" s="158">
        <f t="shared" si="0"/>
        <v>41863</v>
      </c>
      <c r="E27" s="1"/>
      <c r="F27" s="1"/>
      <c r="G27" s="1"/>
      <c r="H27" s="1"/>
      <c r="I27" s="11"/>
      <c r="J27" s="11"/>
      <c r="K27" s="1"/>
      <c r="L27" s="1"/>
      <c r="M27" s="1"/>
      <c r="N27" s="1"/>
      <c r="O27" s="1"/>
      <c r="P27" s="1"/>
      <c r="Q27" s="1"/>
      <c r="R27" s="1"/>
      <c r="S27" s="1"/>
      <c r="T27" s="1"/>
      <c r="U27" s="1"/>
      <c r="V27" s="1"/>
      <c r="W27" s="159"/>
      <c r="X27" s="159"/>
      <c r="Y27" s="23"/>
      <c r="AA27" s="80"/>
      <c r="AB27" s="80"/>
      <c r="AC27" s="986"/>
      <c r="AD27" s="454"/>
      <c r="AE27" s="454"/>
      <c r="AF27" s="454"/>
      <c r="AG27" s="454"/>
      <c r="AH27" s="454"/>
      <c r="AI27" s="454"/>
      <c r="AJ27" s="454"/>
      <c r="AK27" s="585"/>
      <c r="AL27" s="585"/>
      <c r="AM27" s="585"/>
      <c r="AN27" s="585"/>
      <c r="AO27" s="585"/>
      <c r="AP27" s="586"/>
      <c r="AQ27" s="586"/>
      <c r="AR27" s="586"/>
      <c r="AS27" s="586"/>
      <c r="AT27" s="989"/>
      <c r="AU27" s="989"/>
    </row>
    <row r="28" spans="1:47" s="20" customFormat="1" ht="18.75" customHeight="1" x14ac:dyDescent="0.3">
      <c r="A28" s="21"/>
      <c r="B28" s="22"/>
      <c r="C28" s="1000"/>
      <c r="D28" s="158">
        <f t="shared" si="0"/>
        <v>41894</v>
      </c>
      <c r="E28" s="1"/>
      <c r="F28" s="1"/>
      <c r="G28" s="1"/>
      <c r="H28" s="1"/>
      <c r="I28" s="11"/>
      <c r="J28" s="11"/>
      <c r="K28" s="11"/>
      <c r="L28" s="1"/>
      <c r="M28" s="1"/>
      <c r="N28" s="1"/>
      <c r="O28" s="1"/>
      <c r="P28" s="1"/>
      <c r="Q28" s="1"/>
      <c r="R28" s="1"/>
      <c r="S28" s="1"/>
      <c r="T28" s="1"/>
      <c r="U28" s="1"/>
      <c r="V28" s="1"/>
      <c r="W28" s="1"/>
      <c r="X28" s="159"/>
      <c r="Y28" s="23"/>
      <c r="AA28" s="80"/>
      <c r="AB28" s="80"/>
      <c r="AC28" s="986"/>
      <c r="AD28" s="586"/>
      <c r="AE28" s="586"/>
      <c r="AF28" s="586"/>
      <c r="AG28" s="586"/>
      <c r="AH28" s="586"/>
      <c r="AI28" s="586"/>
      <c r="AJ28" s="586"/>
      <c r="AK28" s="586"/>
      <c r="AL28" s="586"/>
      <c r="AM28" s="586"/>
      <c r="AN28" s="586"/>
      <c r="AO28" s="586"/>
      <c r="AP28" s="586"/>
      <c r="AQ28" s="586"/>
      <c r="AR28" s="586"/>
      <c r="AS28" s="586"/>
      <c r="AT28" s="989"/>
      <c r="AU28" s="989"/>
    </row>
    <row r="29" spans="1:47" s="20" customFormat="1" ht="18.75" customHeight="1" x14ac:dyDescent="0.3">
      <c r="A29" s="21"/>
      <c r="B29" s="22"/>
      <c r="C29" s="1000"/>
      <c r="D29" s="158">
        <f t="shared" si="0"/>
        <v>41925</v>
      </c>
      <c r="E29" s="1"/>
      <c r="F29" s="1"/>
      <c r="G29" s="1"/>
      <c r="H29" s="1"/>
      <c r="I29" s="11"/>
      <c r="J29" s="11"/>
      <c r="K29" s="11"/>
      <c r="L29" s="11"/>
      <c r="M29" s="1"/>
      <c r="N29" s="1"/>
      <c r="O29" s="1"/>
      <c r="P29" s="1"/>
      <c r="Q29" s="1"/>
      <c r="R29" s="1"/>
      <c r="S29" s="1"/>
      <c r="T29" s="1"/>
      <c r="U29" s="1"/>
      <c r="V29" s="1"/>
      <c r="W29" s="1"/>
      <c r="X29" s="1"/>
      <c r="Y29" s="23"/>
      <c r="AC29" s="986"/>
      <c r="AD29" s="454"/>
      <c r="AE29" s="454"/>
      <c r="AF29" s="454"/>
      <c r="AG29" s="454"/>
      <c r="AH29" s="454"/>
      <c r="AI29" s="454"/>
      <c r="AJ29" s="454"/>
      <c r="AK29" s="585"/>
      <c r="AL29" s="585"/>
      <c r="AM29" s="585"/>
      <c r="AN29" s="585"/>
      <c r="AO29" s="585"/>
      <c r="AP29" s="586"/>
      <c r="AQ29" s="586"/>
      <c r="AR29" s="586"/>
      <c r="AS29" s="586"/>
    </row>
    <row r="30" spans="1:47" s="20" customFormat="1" ht="18.75" customHeight="1" x14ac:dyDescent="0.3">
      <c r="A30" s="21"/>
      <c r="B30" s="22"/>
      <c r="C30" s="1000"/>
      <c r="D30" s="158">
        <f t="shared" si="0"/>
        <v>41956</v>
      </c>
      <c r="E30" s="1"/>
      <c r="F30" s="1"/>
      <c r="G30" s="1"/>
      <c r="H30" s="1"/>
      <c r="I30" s="11"/>
      <c r="J30" s="11"/>
      <c r="K30" s="11"/>
      <c r="L30" s="11"/>
      <c r="M30" s="11"/>
      <c r="N30" s="1"/>
      <c r="O30" s="1"/>
      <c r="P30" s="1"/>
      <c r="Q30" s="1"/>
      <c r="R30" s="1"/>
      <c r="S30" s="1"/>
      <c r="T30" s="1"/>
      <c r="U30" s="1"/>
      <c r="V30" s="1"/>
      <c r="W30" s="1"/>
      <c r="X30" s="1"/>
      <c r="Y30" s="23"/>
      <c r="AC30" s="986"/>
      <c r="AD30" s="586"/>
      <c r="AE30" s="586"/>
      <c r="AF30" s="586"/>
      <c r="AG30" s="586"/>
      <c r="AH30" s="586"/>
      <c r="AI30" s="586"/>
      <c r="AJ30" s="586"/>
      <c r="AK30" s="586"/>
      <c r="AL30" s="586"/>
      <c r="AM30" s="586"/>
      <c r="AN30" s="586"/>
      <c r="AO30" s="586"/>
      <c r="AP30" s="586"/>
      <c r="AQ30" s="586"/>
      <c r="AR30" s="586"/>
      <c r="AS30" s="586"/>
    </row>
    <row r="31" spans="1:47" s="20" customFormat="1" ht="18.75" customHeight="1" x14ac:dyDescent="0.3">
      <c r="A31" s="21"/>
      <c r="B31" s="22"/>
      <c r="C31" s="1000"/>
      <c r="D31" s="158">
        <f t="shared" si="0"/>
        <v>41987</v>
      </c>
      <c r="E31" s="1"/>
      <c r="F31" s="1"/>
      <c r="G31" s="1"/>
      <c r="H31" s="1"/>
      <c r="I31" s="11"/>
      <c r="J31" s="11"/>
      <c r="K31" s="11"/>
      <c r="L31" s="11"/>
      <c r="M31" s="11"/>
      <c r="N31" s="11"/>
      <c r="O31" s="1"/>
      <c r="P31" s="1"/>
      <c r="Q31" s="1"/>
      <c r="R31" s="1"/>
      <c r="S31" s="1"/>
      <c r="T31" s="1"/>
      <c r="U31" s="1"/>
      <c r="V31" s="1"/>
      <c r="W31" s="1"/>
      <c r="X31" s="1"/>
      <c r="Y31" s="23"/>
    </row>
    <row r="32" spans="1:47" s="20" customFormat="1" ht="18.75" customHeight="1" x14ac:dyDescent="0.3">
      <c r="A32" s="21"/>
      <c r="B32" s="22"/>
      <c r="C32" s="1000"/>
      <c r="D32" s="158">
        <f t="shared" si="0"/>
        <v>42018</v>
      </c>
      <c r="E32" s="1"/>
      <c r="F32" s="1"/>
      <c r="G32" s="1"/>
      <c r="H32" s="1"/>
      <c r="I32" s="11"/>
      <c r="J32" s="11"/>
      <c r="K32" s="11"/>
      <c r="L32" s="11"/>
      <c r="M32" s="11"/>
      <c r="N32" s="11"/>
      <c r="O32" s="11"/>
      <c r="P32" s="1"/>
      <c r="Q32" s="1"/>
      <c r="R32" s="1"/>
      <c r="S32" s="1"/>
      <c r="T32" s="1"/>
      <c r="U32" s="1"/>
      <c r="V32" s="1"/>
      <c r="W32" s="1"/>
      <c r="X32" s="1"/>
      <c r="Y32" s="23"/>
    </row>
    <row r="33" spans="1:25" s="20" customFormat="1" ht="18.75" customHeight="1" x14ac:dyDescent="0.3">
      <c r="A33" s="21"/>
      <c r="B33" s="22"/>
      <c r="C33" s="1000"/>
      <c r="D33" s="158">
        <f t="shared" si="0"/>
        <v>42049</v>
      </c>
      <c r="E33" s="1"/>
      <c r="F33" s="1"/>
      <c r="G33" s="1"/>
      <c r="H33" s="1"/>
      <c r="I33" s="11"/>
      <c r="J33" s="11"/>
      <c r="K33" s="11"/>
      <c r="L33" s="11"/>
      <c r="M33" s="11"/>
      <c r="N33" s="11"/>
      <c r="O33" s="11"/>
      <c r="P33" s="11"/>
      <c r="Q33" s="1"/>
      <c r="R33" s="1"/>
      <c r="S33" s="1"/>
      <c r="T33" s="1"/>
      <c r="U33" s="1"/>
      <c r="V33" s="1"/>
      <c r="W33" s="1"/>
      <c r="X33" s="1"/>
      <c r="Y33" s="23"/>
    </row>
    <row r="34" spans="1:25" s="20" customFormat="1" ht="18.75" customHeight="1" x14ac:dyDescent="0.3">
      <c r="A34" s="21"/>
      <c r="B34" s="22"/>
      <c r="C34" s="1000"/>
      <c r="D34" s="158">
        <f t="shared" si="0"/>
        <v>42080</v>
      </c>
      <c r="E34" s="1"/>
      <c r="F34" s="1"/>
      <c r="G34" s="1"/>
      <c r="H34" s="1"/>
      <c r="I34" s="12"/>
      <c r="J34" s="11"/>
      <c r="K34" s="11"/>
      <c r="L34" s="11"/>
      <c r="M34" s="11"/>
      <c r="N34" s="11"/>
      <c r="O34" s="11"/>
      <c r="P34" s="11"/>
      <c r="Q34" s="11"/>
      <c r="R34" s="1"/>
      <c r="S34" s="1"/>
      <c r="T34" s="1"/>
      <c r="U34" s="1"/>
      <c r="V34" s="18"/>
      <c r="W34" s="1"/>
      <c r="X34" s="1"/>
      <c r="Y34" s="23"/>
    </row>
    <row r="35" spans="1:25" s="20" customFormat="1" ht="15" customHeight="1" x14ac:dyDescent="0.3">
      <c r="A35" s="21"/>
      <c r="B35" s="22"/>
      <c r="C35" s="1000"/>
      <c r="D35" s="158">
        <f t="shared" si="0"/>
        <v>42111</v>
      </c>
      <c r="E35" s="1"/>
      <c r="F35" s="1"/>
      <c r="G35" s="1"/>
      <c r="H35" s="1"/>
      <c r="I35" s="12"/>
      <c r="J35" s="12"/>
      <c r="K35" s="11"/>
      <c r="L35" s="11"/>
      <c r="M35" s="11"/>
      <c r="N35" s="11"/>
      <c r="O35" s="11"/>
      <c r="P35" s="11"/>
      <c r="Q35" s="11"/>
      <c r="R35" s="11"/>
      <c r="S35" s="1"/>
      <c r="T35" s="1"/>
      <c r="U35" s="1"/>
      <c r="V35" s="1"/>
      <c r="W35" s="1"/>
      <c r="X35" s="1"/>
      <c r="Y35" s="23"/>
    </row>
    <row r="36" spans="1:25" s="20" customFormat="1" ht="15" customHeight="1" x14ac:dyDescent="0.3">
      <c r="A36" s="21"/>
      <c r="B36" s="22"/>
      <c r="C36" s="1000"/>
      <c r="D36" s="158">
        <f t="shared" si="0"/>
        <v>42142</v>
      </c>
      <c r="E36" s="1"/>
      <c r="F36" s="1"/>
      <c r="G36" s="1"/>
      <c r="H36" s="1"/>
      <c r="I36" s="12"/>
      <c r="J36" s="12"/>
      <c r="K36" s="12"/>
      <c r="L36" s="11"/>
      <c r="M36" s="11"/>
      <c r="N36" s="11"/>
      <c r="O36" s="11"/>
      <c r="P36" s="11"/>
      <c r="Q36" s="11"/>
      <c r="R36" s="11"/>
      <c r="S36" s="11"/>
      <c r="T36" s="1"/>
      <c r="U36" s="1"/>
      <c r="V36" s="1"/>
      <c r="W36" s="1"/>
      <c r="X36" s="1"/>
      <c r="Y36" s="23"/>
    </row>
    <row r="37" spans="1:25" s="20" customFormat="1" ht="15" customHeight="1" x14ac:dyDescent="0.3">
      <c r="A37" s="21"/>
      <c r="B37" s="22"/>
      <c r="C37" s="1000"/>
      <c r="D37" s="158">
        <f t="shared" si="0"/>
        <v>42173</v>
      </c>
      <c r="E37" s="1"/>
      <c r="F37" s="1"/>
      <c r="G37" s="1"/>
      <c r="H37" s="1"/>
      <c r="I37" s="12"/>
      <c r="J37" s="12"/>
      <c r="K37" s="12"/>
      <c r="L37" s="12"/>
      <c r="M37" s="11"/>
      <c r="N37" s="11"/>
      <c r="O37" s="11"/>
      <c r="P37" s="11"/>
      <c r="Q37" s="11"/>
      <c r="R37" s="11"/>
      <c r="S37" s="11"/>
      <c r="T37" s="11"/>
      <c r="U37" s="1"/>
      <c r="V37" s="1"/>
      <c r="W37" s="1"/>
      <c r="X37" s="1"/>
      <c r="Y37" s="23"/>
    </row>
    <row r="38" spans="1:25" s="20" customFormat="1" ht="15" customHeight="1" x14ac:dyDescent="0.3">
      <c r="A38" s="21"/>
      <c r="B38" s="22"/>
      <c r="C38" s="1000"/>
      <c r="D38" s="158">
        <f t="shared" si="0"/>
        <v>42204</v>
      </c>
      <c r="E38" s="1"/>
      <c r="F38" s="1"/>
      <c r="G38" s="1"/>
      <c r="H38" s="1"/>
      <c r="I38" s="12"/>
      <c r="J38" s="12"/>
      <c r="K38" s="12"/>
      <c r="L38" s="12"/>
      <c r="M38" s="12"/>
      <c r="N38" s="11"/>
      <c r="O38" s="11"/>
      <c r="P38" s="11"/>
      <c r="Q38" s="11"/>
      <c r="R38" s="11"/>
      <c r="S38" s="11"/>
      <c r="T38" s="11"/>
      <c r="U38" s="19"/>
      <c r="V38" s="1"/>
      <c r="W38" s="1"/>
      <c r="X38" s="1"/>
      <c r="Y38" s="23"/>
    </row>
    <row r="39" spans="1:25" s="20" customFormat="1" ht="18" customHeight="1" x14ac:dyDescent="0.3">
      <c r="A39" s="21"/>
      <c r="B39" s="22"/>
      <c r="C39" s="1000"/>
      <c r="D39" s="158">
        <f t="shared" si="0"/>
        <v>42235</v>
      </c>
      <c r="E39" s="1"/>
      <c r="F39" s="1"/>
      <c r="G39" s="1"/>
      <c r="H39" s="1"/>
      <c r="I39" s="12"/>
      <c r="J39" s="12"/>
      <c r="K39" s="12"/>
      <c r="L39" s="12"/>
      <c r="M39" s="12"/>
      <c r="N39" s="12"/>
      <c r="O39" s="11"/>
      <c r="P39" s="11"/>
      <c r="Q39" s="11"/>
      <c r="R39" s="11"/>
      <c r="S39" s="11"/>
      <c r="T39" s="11"/>
      <c r="U39" s="19"/>
      <c r="V39" s="19"/>
      <c r="W39" s="1"/>
      <c r="X39" s="1"/>
      <c r="Y39" s="23"/>
    </row>
    <row r="40" spans="1:25" s="20" customFormat="1" ht="15" customHeight="1" x14ac:dyDescent="0.3">
      <c r="A40" s="21"/>
      <c r="B40" s="22"/>
      <c r="C40" s="1000"/>
      <c r="D40" s="158">
        <f t="shared" si="0"/>
        <v>42266</v>
      </c>
      <c r="E40" s="1"/>
      <c r="F40" s="1"/>
      <c r="G40" s="1"/>
      <c r="H40" s="1"/>
      <c r="I40" s="12"/>
      <c r="J40" s="12"/>
      <c r="K40" s="12"/>
      <c r="L40" s="12"/>
      <c r="M40" s="12"/>
      <c r="N40" s="12"/>
      <c r="O40" s="12"/>
      <c r="P40" s="11"/>
      <c r="Q40" s="11"/>
      <c r="R40" s="11"/>
      <c r="S40" s="11"/>
      <c r="T40" s="11"/>
      <c r="U40" s="19"/>
      <c r="V40" s="19"/>
      <c r="W40" s="11"/>
      <c r="X40" s="1"/>
      <c r="Y40" s="23"/>
    </row>
    <row r="41" spans="1:25" s="20" customFormat="1" x14ac:dyDescent="0.3">
      <c r="A41" s="21"/>
      <c r="B41" s="22"/>
      <c r="C41" s="1000"/>
      <c r="D41" s="158">
        <f t="shared" si="0"/>
        <v>42297</v>
      </c>
      <c r="E41" s="1"/>
      <c r="F41" s="1"/>
      <c r="G41" s="1"/>
      <c r="H41" s="1"/>
      <c r="I41" s="12"/>
      <c r="J41" s="12"/>
      <c r="K41" s="12"/>
      <c r="L41" s="12"/>
      <c r="M41" s="12"/>
      <c r="N41" s="12"/>
      <c r="O41" s="12"/>
      <c r="P41" s="12"/>
      <c r="Q41" s="11"/>
      <c r="R41" s="11"/>
      <c r="S41" s="11"/>
      <c r="T41" s="11"/>
      <c r="U41" s="19"/>
      <c r="V41" s="19"/>
      <c r="W41" s="11"/>
      <c r="X41" s="11"/>
      <c r="Y41" s="23"/>
    </row>
    <row r="42" spans="1:25" s="20" customFormat="1" x14ac:dyDescent="0.3">
      <c r="A42" s="21"/>
      <c r="B42" s="22"/>
      <c r="C42" s="1000"/>
      <c r="D42" s="158">
        <f t="shared" si="0"/>
        <v>42328</v>
      </c>
      <c r="E42" s="1"/>
      <c r="F42" s="1"/>
      <c r="G42" s="1"/>
      <c r="H42" s="1"/>
      <c r="I42" s="12"/>
      <c r="J42" s="12"/>
      <c r="K42" s="12"/>
      <c r="L42" s="12"/>
      <c r="M42" s="12"/>
      <c r="N42" s="12"/>
      <c r="O42" s="12"/>
      <c r="P42" s="12"/>
      <c r="Q42" s="12"/>
      <c r="R42" s="11"/>
      <c r="S42" s="11"/>
      <c r="T42" s="11"/>
      <c r="U42" s="19"/>
      <c r="V42" s="19"/>
      <c r="W42" s="11"/>
      <c r="X42" s="11"/>
      <c r="Y42" s="23"/>
    </row>
    <row r="43" spans="1:25" s="20" customFormat="1" x14ac:dyDescent="0.3">
      <c r="A43" s="21"/>
      <c r="B43" s="22"/>
      <c r="C43" s="1000"/>
      <c r="D43" s="158">
        <f t="shared" si="0"/>
        <v>42359</v>
      </c>
      <c r="E43" s="1"/>
      <c r="F43" s="1"/>
      <c r="G43" s="1"/>
      <c r="H43" s="1"/>
      <c r="I43" s="12"/>
      <c r="J43" s="12"/>
      <c r="K43" s="12"/>
      <c r="L43" s="12"/>
      <c r="M43" s="12"/>
      <c r="N43" s="12"/>
      <c r="O43" s="12"/>
      <c r="P43" s="12"/>
      <c r="Q43" s="12"/>
      <c r="R43" s="12"/>
      <c r="S43" s="11"/>
      <c r="T43" s="11"/>
      <c r="U43" s="19"/>
      <c r="V43" s="19"/>
      <c r="W43" s="11"/>
      <c r="X43" s="11"/>
      <c r="Y43" s="23"/>
    </row>
    <row r="44" spans="1:25" s="20" customFormat="1" x14ac:dyDescent="0.3">
      <c r="A44" s="21"/>
      <c r="B44" s="22"/>
      <c r="C44" s="1000"/>
      <c r="D44" s="158">
        <f t="shared" si="0"/>
        <v>42390</v>
      </c>
      <c r="E44" s="1"/>
      <c r="F44" s="1"/>
      <c r="G44" s="1"/>
      <c r="H44" s="1"/>
      <c r="I44" s="12"/>
      <c r="J44" s="12"/>
      <c r="K44" s="12"/>
      <c r="L44" s="12"/>
      <c r="M44" s="12"/>
      <c r="N44" s="12"/>
      <c r="O44" s="12"/>
      <c r="P44" s="12"/>
      <c r="Q44" s="12"/>
      <c r="R44" s="12"/>
      <c r="S44" s="12"/>
      <c r="T44" s="11"/>
      <c r="U44" s="19"/>
      <c r="V44" s="19"/>
      <c r="W44" s="11"/>
      <c r="X44" s="11"/>
      <c r="Y44" s="23"/>
    </row>
    <row r="45" spans="1:25" s="20" customFormat="1" x14ac:dyDescent="0.3">
      <c r="A45" s="21"/>
      <c r="B45" s="22"/>
      <c r="C45" s="1000"/>
      <c r="D45" s="158">
        <f t="shared" si="0"/>
        <v>42421</v>
      </c>
      <c r="E45" s="1"/>
      <c r="F45" s="1"/>
      <c r="G45" s="1"/>
      <c r="H45" s="1"/>
      <c r="I45" s="12"/>
      <c r="J45" s="12"/>
      <c r="K45" s="12"/>
      <c r="L45" s="12"/>
      <c r="M45" s="12"/>
      <c r="N45" s="12"/>
      <c r="O45" s="12"/>
      <c r="P45" s="12"/>
      <c r="Q45" s="12"/>
      <c r="R45" s="12"/>
      <c r="S45" s="12"/>
      <c r="T45" s="12"/>
      <c r="U45" s="19"/>
      <c r="V45" s="19"/>
      <c r="W45" s="11"/>
      <c r="X45" s="11"/>
      <c r="Y45" s="23"/>
    </row>
    <row r="46" spans="1:25" s="20" customFormat="1" x14ac:dyDescent="0.3">
      <c r="A46" s="21"/>
      <c r="B46" s="22"/>
      <c r="C46" s="1000"/>
      <c r="D46" s="158">
        <f t="shared" si="0"/>
        <v>42452</v>
      </c>
      <c r="E46" s="1"/>
      <c r="F46" s="1"/>
      <c r="G46" s="1"/>
      <c r="H46" s="1"/>
      <c r="I46" s="12"/>
      <c r="J46" s="12"/>
      <c r="K46" s="12"/>
      <c r="L46" s="12"/>
      <c r="M46" s="12"/>
      <c r="N46" s="12"/>
      <c r="O46" s="12"/>
      <c r="P46" s="12"/>
      <c r="Q46" s="12"/>
      <c r="R46" s="12"/>
      <c r="S46" s="12"/>
      <c r="T46" s="12"/>
      <c r="U46" s="275"/>
      <c r="V46" s="19"/>
      <c r="W46" s="11"/>
      <c r="X46" s="11"/>
      <c r="Y46" s="23"/>
    </row>
    <row r="47" spans="1:25" s="20" customFormat="1" x14ac:dyDescent="0.3">
      <c r="A47" s="21"/>
      <c r="B47" s="22"/>
      <c r="C47" s="1000"/>
      <c r="D47" s="158">
        <f t="shared" si="0"/>
        <v>42483</v>
      </c>
      <c r="E47" s="1"/>
      <c r="F47" s="1"/>
      <c r="G47" s="1"/>
      <c r="H47" s="1"/>
      <c r="I47" s="12"/>
      <c r="J47" s="12"/>
      <c r="K47" s="12"/>
      <c r="L47" s="12"/>
      <c r="M47" s="12"/>
      <c r="N47" s="12"/>
      <c r="O47" s="12"/>
      <c r="P47" s="12"/>
      <c r="Q47" s="12"/>
      <c r="R47" s="12"/>
      <c r="S47" s="12"/>
      <c r="T47" s="12"/>
      <c r="U47" s="275"/>
      <c r="V47" s="275"/>
      <c r="W47" s="11"/>
      <c r="X47" s="11"/>
      <c r="Y47" s="23"/>
    </row>
    <row r="48" spans="1:25" s="20" customFormat="1" x14ac:dyDescent="0.3">
      <c r="A48" s="21"/>
      <c r="B48" s="22"/>
      <c r="C48" s="1000"/>
      <c r="D48" s="158">
        <f t="shared" si="0"/>
        <v>42514</v>
      </c>
      <c r="E48" s="1"/>
      <c r="F48" s="1"/>
      <c r="G48" s="1"/>
      <c r="H48" s="1"/>
      <c r="I48" s="12"/>
      <c r="J48" s="12"/>
      <c r="K48" s="12"/>
      <c r="L48" s="12"/>
      <c r="M48" s="12"/>
      <c r="N48" s="12"/>
      <c r="O48" s="12"/>
      <c r="P48" s="12"/>
      <c r="Q48" s="12"/>
      <c r="R48" s="12"/>
      <c r="S48" s="12"/>
      <c r="T48" s="12"/>
      <c r="U48" s="275"/>
      <c r="V48" s="275"/>
      <c r="W48" s="12"/>
      <c r="X48" s="11"/>
      <c r="Y48" s="23"/>
    </row>
    <row r="49" spans="1:25" s="20" customFormat="1" x14ac:dyDescent="0.3">
      <c r="A49" s="21"/>
      <c r="B49" s="22"/>
      <c r="C49" s="1000"/>
      <c r="D49" s="158">
        <f t="shared" si="0"/>
        <v>42545</v>
      </c>
      <c r="E49" s="1"/>
      <c r="F49" s="1"/>
      <c r="G49" s="1"/>
      <c r="H49" s="1"/>
      <c r="I49" s="12"/>
      <c r="J49" s="12"/>
      <c r="K49" s="12"/>
      <c r="L49" s="12"/>
      <c r="M49" s="12"/>
      <c r="N49" s="12"/>
      <c r="O49" s="12"/>
      <c r="P49" s="12"/>
      <c r="Q49" s="12"/>
      <c r="R49" s="12"/>
      <c r="S49" s="12"/>
      <c r="T49" s="12"/>
      <c r="U49" s="275"/>
      <c r="V49" s="275"/>
      <c r="W49" s="12"/>
      <c r="X49" s="12"/>
      <c r="Y49" s="23"/>
    </row>
    <row r="50" spans="1:25" s="20" customFormat="1" x14ac:dyDescent="0.3">
      <c r="A50" s="21"/>
      <c r="B50" s="22"/>
      <c r="C50" s="1000"/>
      <c r="D50" s="158">
        <f t="shared" si="0"/>
        <v>42576</v>
      </c>
      <c r="E50" s="1"/>
      <c r="F50" s="1"/>
      <c r="G50" s="1"/>
      <c r="H50" s="1"/>
      <c r="I50" s="12"/>
      <c r="J50" s="12"/>
      <c r="K50" s="12"/>
      <c r="L50" s="12"/>
      <c r="M50" s="12"/>
      <c r="N50" s="12"/>
      <c r="O50" s="12"/>
      <c r="P50" s="12"/>
      <c r="Q50" s="12"/>
      <c r="R50" s="12"/>
      <c r="S50" s="12"/>
      <c r="T50" s="12"/>
      <c r="U50" s="275"/>
      <c r="V50" s="275"/>
      <c r="W50" s="12"/>
      <c r="X50" s="12"/>
      <c r="Y50" s="23"/>
    </row>
    <row r="51" spans="1:25" s="20" customFormat="1" x14ac:dyDescent="0.3">
      <c r="A51" s="21"/>
      <c r="B51" s="22"/>
      <c r="C51" s="1000"/>
      <c r="D51" s="158">
        <f t="shared" si="0"/>
        <v>42607</v>
      </c>
      <c r="E51" s="1"/>
      <c r="F51" s="1"/>
      <c r="G51" s="1"/>
      <c r="H51" s="1"/>
      <c r="I51" s="12"/>
      <c r="J51" s="12"/>
      <c r="K51" s="12"/>
      <c r="L51" s="12"/>
      <c r="M51" s="12"/>
      <c r="N51" s="12"/>
      <c r="O51" s="12"/>
      <c r="P51" s="12"/>
      <c r="Q51" s="12"/>
      <c r="R51" s="12"/>
      <c r="S51" s="12"/>
      <c r="T51" s="12"/>
      <c r="U51" s="275"/>
      <c r="V51" s="275"/>
      <c r="W51" s="12"/>
      <c r="X51" s="12"/>
      <c r="Y51" s="23"/>
    </row>
    <row r="52" spans="1:25" s="20" customFormat="1" x14ac:dyDescent="0.3">
      <c r="A52" s="21"/>
      <c r="B52" s="22"/>
      <c r="C52" s="1000"/>
      <c r="D52" s="158">
        <f t="shared" si="0"/>
        <v>42638</v>
      </c>
      <c r="E52" s="1"/>
      <c r="F52" s="1"/>
      <c r="G52" s="1"/>
      <c r="H52" s="1"/>
      <c r="I52" s="12"/>
      <c r="J52" s="12"/>
      <c r="K52" s="12"/>
      <c r="L52" s="12"/>
      <c r="M52" s="12"/>
      <c r="N52" s="12"/>
      <c r="O52" s="12"/>
      <c r="P52" s="12"/>
      <c r="Q52" s="12"/>
      <c r="R52" s="12"/>
      <c r="S52" s="12"/>
      <c r="T52" s="12"/>
      <c r="U52" s="275"/>
      <c r="V52" s="275"/>
      <c r="W52" s="12"/>
      <c r="X52" s="12"/>
      <c r="Y52" s="23"/>
    </row>
    <row r="53" spans="1:25" s="20" customFormat="1" x14ac:dyDescent="0.3">
      <c r="A53" s="21"/>
      <c r="B53" s="22"/>
      <c r="C53" s="1000"/>
      <c r="D53" s="158">
        <f t="shared" si="0"/>
        <v>42669</v>
      </c>
      <c r="E53" s="1"/>
      <c r="F53" s="1"/>
      <c r="G53" s="1"/>
      <c r="H53" s="1"/>
      <c r="I53" s="12"/>
      <c r="J53" s="12"/>
      <c r="K53" s="12"/>
      <c r="L53" s="12"/>
      <c r="M53" s="12"/>
      <c r="N53" s="12"/>
      <c r="O53" s="12"/>
      <c r="P53" s="12"/>
      <c r="Q53" s="12"/>
      <c r="R53" s="12"/>
      <c r="S53" s="12"/>
      <c r="T53" s="12"/>
      <c r="U53" s="275"/>
      <c r="V53" s="275"/>
      <c r="W53" s="12"/>
      <c r="X53" s="12"/>
      <c r="Y53" s="23"/>
    </row>
    <row r="54" spans="1:25" s="20" customFormat="1" x14ac:dyDescent="0.3">
      <c r="A54" s="21"/>
      <c r="B54" s="22"/>
      <c r="C54" s="1000"/>
      <c r="D54" s="158">
        <f>D53+30</f>
        <v>42699</v>
      </c>
      <c r="E54" s="1"/>
      <c r="F54" s="1"/>
      <c r="G54" s="1"/>
      <c r="H54" s="1"/>
      <c r="I54" s="12"/>
      <c r="J54" s="12"/>
      <c r="K54" s="12"/>
      <c r="L54" s="12"/>
      <c r="M54" s="12"/>
      <c r="N54" s="12"/>
      <c r="O54" s="12"/>
      <c r="P54" s="12"/>
      <c r="Q54" s="12"/>
      <c r="R54" s="12"/>
      <c r="S54" s="12"/>
      <c r="T54" s="12"/>
      <c r="U54" s="275"/>
      <c r="V54" s="275"/>
      <c r="W54" s="12"/>
      <c r="X54" s="12"/>
      <c r="Y54" s="23"/>
    </row>
    <row r="55" spans="1:25" s="20" customFormat="1" x14ac:dyDescent="0.3">
      <c r="A55" s="21"/>
      <c r="B55" s="22"/>
      <c r="C55" s="1000"/>
      <c r="D55" s="158">
        <f t="shared" ref="D55:D89" si="1">D54+30</f>
        <v>42729</v>
      </c>
      <c r="E55" s="1"/>
      <c r="F55" s="1"/>
      <c r="G55" s="1"/>
      <c r="H55" s="1"/>
      <c r="I55" s="12"/>
      <c r="J55" s="12"/>
      <c r="K55" s="12"/>
      <c r="L55" s="12"/>
      <c r="M55" s="12"/>
      <c r="N55" s="12"/>
      <c r="O55" s="12"/>
      <c r="P55" s="12"/>
      <c r="Q55" s="12"/>
      <c r="R55" s="12"/>
      <c r="S55" s="12"/>
      <c r="T55" s="12"/>
      <c r="U55" s="275"/>
      <c r="V55" s="275"/>
      <c r="W55" s="12"/>
      <c r="X55" s="12"/>
      <c r="Y55" s="23"/>
    </row>
    <row r="56" spans="1:25" s="20" customFormat="1" x14ac:dyDescent="0.3">
      <c r="A56" s="21"/>
      <c r="B56" s="22"/>
      <c r="C56" s="1000"/>
      <c r="D56" s="158">
        <f t="shared" si="1"/>
        <v>42759</v>
      </c>
      <c r="E56" s="1"/>
      <c r="F56" s="1"/>
      <c r="G56" s="1"/>
      <c r="H56" s="1"/>
      <c r="I56" s="12"/>
      <c r="J56" s="12"/>
      <c r="K56" s="12"/>
      <c r="L56" s="12"/>
      <c r="M56" s="12"/>
      <c r="N56" s="12"/>
      <c r="O56" s="12"/>
      <c r="P56" s="12"/>
      <c r="Q56" s="12"/>
      <c r="R56" s="12"/>
      <c r="S56" s="12"/>
      <c r="T56" s="12"/>
      <c r="U56" s="275"/>
      <c r="V56" s="275"/>
      <c r="W56" s="12"/>
      <c r="X56" s="12"/>
      <c r="Y56" s="23"/>
    </row>
    <row r="57" spans="1:25" s="20" customFormat="1" x14ac:dyDescent="0.3">
      <c r="A57" s="21"/>
      <c r="B57" s="22"/>
      <c r="C57" s="1000"/>
      <c r="D57" s="158">
        <f t="shared" si="1"/>
        <v>42789</v>
      </c>
      <c r="E57" s="1"/>
      <c r="F57" s="1"/>
      <c r="G57" s="1"/>
      <c r="H57" s="1"/>
      <c r="I57" s="12"/>
      <c r="J57" s="12"/>
      <c r="K57" s="12"/>
      <c r="L57" s="12"/>
      <c r="M57" s="12"/>
      <c r="N57" s="12"/>
      <c r="O57" s="12"/>
      <c r="P57" s="12"/>
      <c r="Q57" s="12"/>
      <c r="R57" s="12"/>
      <c r="S57" s="12"/>
      <c r="T57" s="12"/>
      <c r="U57" s="275"/>
      <c r="V57" s="275"/>
      <c r="W57" s="12"/>
      <c r="X57" s="12"/>
      <c r="Y57" s="23"/>
    </row>
    <row r="58" spans="1:25" s="20" customFormat="1" x14ac:dyDescent="0.3">
      <c r="A58" s="21"/>
      <c r="B58" s="22"/>
      <c r="C58" s="1000"/>
      <c r="D58" s="158">
        <f t="shared" si="1"/>
        <v>42819</v>
      </c>
      <c r="E58" s="1"/>
      <c r="F58" s="1"/>
      <c r="G58" s="1"/>
      <c r="H58" s="1"/>
      <c r="I58" s="12"/>
      <c r="J58" s="12"/>
      <c r="K58" s="12"/>
      <c r="L58" s="12"/>
      <c r="M58" s="12"/>
      <c r="N58" s="12"/>
      <c r="O58" s="12"/>
      <c r="P58" s="12"/>
      <c r="Q58" s="12"/>
      <c r="R58" s="12"/>
      <c r="S58" s="12"/>
      <c r="T58" s="12"/>
      <c r="U58" s="275"/>
      <c r="V58" s="275"/>
      <c r="W58" s="12"/>
      <c r="X58" s="12"/>
      <c r="Y58" s="23"/>
    </row>
    <row r="59" spans="1:25" s="20" customFormat="1" x14ac:dyDescent="0.3">
      <c r="A59" s="21"/>
      <c r="B59" s="22"/>
      <c r="C59" s="1000"/>
      <c r="D59" s="158">
        <f t="shared" si="1"/>
        <v>42849</v>
      </c>
      <c r="E59" s="1"/>
      <c r="F59" s="1"/>
      <c r="G59" s="1"/>
      <c r="H59" s="1"/>
      <c r="I59" s="12"/>
      <c r="J59" s="12"/>
      <c r="K59" s="12"/>
      <c r="L59" s="12"/>
      <c r="M59" s="12"/>
      <c r="N59" s="12"/>
      <c r="O59" s="12"/>
      <c r="P59" s="12"/>
      <c r="Q59" s="12"/>
      <c r="R59" s="12"/>
      <c r="S59" s="12"/>
      <c r="T59" s="12"/>
      <c r="U59" s="275"/>
      <c r="V59" s="275"/>
      <c r="W59" s="12"/>
      <c r="X59" s="12"/>
      <c r="Y59" s="23"/>
    </row>
    <row r="60" spans="1:25" s="20" customFormat="1" x14ac:dyDescent="0.3">
      <c r="A60" s="21"/>
      <c r="B60" s="22"/>
      <c r="C60" s="1000"/>
      <c r="D60" s="158">
        <f t="shared" si="1"/>
        <v>42879</v>
      </c>
      <c r="E60" s="1"/>
      <c r="F60" s="1"/>
      <c r="G60" s="1"/>
      <c r="H60" s="1"/>
      <c r="I60" s="12"/>
      <c r="J60" s="12"/>
      <c r="K60" s="12"/>
      <c r="L60" s="12"/>
      <c r="M60" s="12"/>
      <c r="N60" s="12"/>
      <c r="O60" s="12"/>
      <c r="P60" s="12"/>
      <c r="Q60" s="12"/>
      <c r="R60" s="12"/>
      <c r="S60" s="12"/>
      <c r="T60" s="12"/>
      <c r="U60" s="275"/>
      <c r="V60" s="275"/>
      <c r="W60" s="12"/>
      <c r="X60" s="12"/>
      <c r="Y60" s="23"/>
    </row>
    <row r="61" spans="1:25" s="20" customFormat="1" x14ac:dyDescent="0.3">
      <c r="A61" s="21"/>
      <c r="B61" s="22"/>
      <c r="C61" s="1000"/>
      <c r="D61" s="158">
        <f t="shared" si="1"/>
        <v>42909</v>
      </c>
      <c r="E61" s="1"/>
      <c r="F61" s="1"/>
      <c r="G61" s="1"/>
      <c r="H61" s="1"/>
      <c r="I61" s="12"/>
      <c r="J61" s="12"/>
      <c r="K61" s="12"/>
      <c r="L61" s="12"/>
      <c r="M61" s="12"/>
      <c r="N61" s="12"/>
      <c r="O61" s="12"/>
      <c r="P61" s="12"/>
      <c r="Q61" s="12"/>
      <c r="R61" s="12"/>
      <c r="S61" s="12"/>
      <c r="T61" s="12"/>
      <c r="U61" s="275"/>
      <c r="V61" s="275"/>
      <c r="W61" s="12"/>
      <c r="X61" s="12"/>
      <c r="Y61" s="23"/>
    </row>
    <row r="62" spans="1:25" s="20" customFormat="1" x14ac:dyDescent="0.3">
      <c r="A62" s="21"/>
      <c r="B62" s="22"/>
      <c r="C62" s="1000"/>
      <c r="D62" s="158">
        <f t="shared" si="1"/>
        <v>42939</v>
      </c>
      <c r="E62" s="1"/>
      <c r="F62" s="1"/>
      <c r="G62" s="1"/>
      <c r="H62" s="1"/>
      <c r="I62" s="12"/>
      <c r="J62" s="12"/>
      <c r="K62" s="12"/>
      <c r="L62" s="12"/>
      <c r="M62" s="12"/>
      <c r="N62" s="12"/>
      <c r="O62" s="12"/>
      <c r="P62" s="12"/>
      <c r="Q62" s="12"/>
      <c r="R62" s="12"/>
      <c r="S62" s="12"/>
      <c r="T62" s="12"/>
      <c r="U62" s="275"/>
      <c r="V62" s="275"/>
      <c r="W62" s="12"/>
      <c r="X62" s="12"/>
      <c r="Y62" s="23"/>
    </row>
    <row r="63" spans="1:25" s="20" customFormat="1" x14ac:dyDescent="0.3">
      <c r="A63" s="21"/>
      <c r="B63" s="22"/>
      <c r="C63" s="1000"/>
      <c r="D63" s="158">
        <f t="shared" si="1"/>
        <v>42969</v>
      </c>
      <c r="E63" s="1"/>
      <c r="F63" s="1"/>
      <c r="G63" s="1"/>
      <c r="H63" s="1"/>
      <c r="I63" s="12"/>
      <c r="J63" s="12"/>
      <c r="K63" s="12"/>
      <c r="L63" s="12"/>
      <c r="M63" s="12"/>
      <c r="N63" s="12"/>
      <c r="O63" s="12"/>
      <c r="P63" s="12"/>
      <c r="Q63" s="12"/>
      <c r="R63" s="12"/>
      <c r="S63" s="12"/>
      <c r="T63" s="12"/>
      <c r="U63" s="275"/>
      <c r="V63" s="275"/>
      <c r="W63" s="12"/>
      <c r="X63" s="12"/>
      <c r="Y63" s="23"/>
    </row>
    <row r="64" spans="1:25" s="20" customFormat="1" x14ac:dyDescent="0.3">
      <c r="A64" s="21"/>
      <c r="B64" s="22"/>
      <c r="C64" s="1000"/>
      <c r="D64" s="158">
        <f t="shared" si="1"/>
        <v>42999</v>
      </c>
      <c r="E64" s="1"/>
      <c r="F64" s="1"/>
      <c r="G64" s="1"/>
      <c r="H64" s="1"/>
      <c r="I64" s="12"/>
      <c r="J64" s="12"/>
      <c r="K64" s="12"/>
      <c r="L64" s="12"/>
      <c r="M64" s="12"/>
      <c r="N64" s="12"/>
      <c r="O64" s="12"/>
      <c r="P64" s="12"/>
      <c r="Q64" s="12"/>
      <c r="R64" s="12"/>
      <c r="S64" s="12"/>
      <c r="T64" s="12"/>
      <c r="U64" s="275"/>
      <c r="V64" s="275"/>
      <c r="W64" s="12"/>
      <c r="X64" s="12"/>
      <c r="Y64" s="23"/>
    </row>
    <row r="65" spans="1:25" s="20" customFormat="1" x14ac:dyDescent="0.3">
      <c r="A65" s="21"/>
      <c r="B65" s="22"/>
      <c r="C65" s="1000"/>
      <c r="D65" s="158">
        <f>D64+30</f>
        <v>43029</v>
      </c>
      <c r="E65" s="1"/>
      <c r="F65" s="1"/>
      <c r="G65" s="1"/>
      <c r="H65" s="1"/>
      <c r="I65" s="12"/>
      <c r="J65" s="12"/>
      <c r="K65" s="12"/>
      <c r="L65" s="12"/>
      <c r="M65" s="12"/>
      <c r="N65" s="12"/>
      <c r="O65" s="12"/>
      <c r="P65" s="12"/>
      <c r="Q65" s="12"/>
      <c r="R65" s="12"/>
      <c r="S65" s="12"/>
      <c r="T65" s="12"/>
      <c r="U65" s="275"/>
      <c r="V65" s="275"/>
      <c r="W65" s="12"/>
      <c r="X65" s="12"/>
      <c r="Y65" s="23"/>
    </row>
    <row r="66" spans="1:25" s="20" customFormat="1" x14ac:dyDescent="0.3">
      <c r="A66" s="21"/>
      <c r="B66" s="22"/>
      <c r="C66" s="1000"/>
      <c r="D66" s="158">
        <f t="shared" si="1"/>
        <v>43059</v>
      </c>
      <c r="E66" s="1"/>
      <c r="F66" s="1"/>
      <c r="G66" s="1"/>
      <c r="H66" s="1"/>
      <c r="I66" s="12"/>
      <c r="J66" s="12"/>
      <c r="K66" s="12"/>
      <c r="L66" s="12"/>
      <c r="M66" s="12"/>
      <c r="N66" s="12"/>
      <c r="O66" s="12"/>
      <c r="P66" s="12"/>
      <c r="Q66" s="12"/>
      <c r="R66" s="12"/>
      <c r="S66" s="12"/>
      <c r="T66" s="12"/>
      <c r="U66" s="275"/>
      <c r="V66" s="275"/>
      <c r="W66" s="12"/>
      <c r="X66" s="12"/>
      <c r="Y66" s="23"/>
    </row>
    <row r="67" spans="1:25" s="20" customFormat="1" x14ac:dyDescent="0.3">
      <c r="A67" s="21"/>
      <c r="B67" s="22"/>
      <c r="C67" s="1000"/>
      <c r="D67" s="158">
        <f t="shared" si="1"/>
        <v>43089</v>
      </c>
      <c r="E67" s="1"/>
      <c r="F67" s="1"/>
      <c r="G67" s="1"/>
      <c r="H67" s="1"/>
      <c r="I67" s="12"/>
      <c r="J67" s="12"/>
      <c r="K67" s="12"/>
      <c r="L67" s="12"/>
      <c r="M67" s="12"/>
      <c r="N67" s="12"/>
      <c r="O67" s="12"/>
      <c r="P67" s="12"/>
      <c r="Q67" s="12"/>
      <c r="R67" s="12"/>
      <c r="S67" s="12"/>
      <c r="T67" s="12"/>
      <c r="U67" s="275"/>
      <c r="V67" s="275"/>
      <c r="W67" s="12"/>
      <c r="X67" s="12"/>
      <c r="Y67" s="23"/>
    </row>
    <row r="68" spans="1:25" s="20" customFormat="1" x14ac:dyDescent="0.3">
      <c r="A68" s="21"/>
      <c r="B68" s="22"/>
      <c r="C68" s="1000"/>
      <c r="D68" s="158">
        <f t="shared" si="1"/>
        <v>43119</v>
      </c>
      <c r="E68" s="1"/>
      <c r="F68" s="1"/>
      <c r="G68" s="1"/>
      <c r="H68" s="1"/>
      <c r="I68" s="12"/>
      <c r="J68" s="12"/>
      <c r="K68" s="12"/>
      <c r="L68" s="12"/>
      <c r="M68" s="12"/>
      <c r="N68" s="12"/>
      <c r="O68" s="12"/>
      <c r="P68" s="12"/>
      <c r="Q68" s="12"/>
      <c r="R68" s="12"/>
      <c r="S68" s="12"/>
      <c r="T68" s="12"/>
      <c r="U68" s="275"/>
      <c r="V68" s="275"/>
      <c r="W68" s="12"/>
      <c r="X68" s="12"/>
      <c r="Y68" s="23"/>
    </row>
    <row r="69" spans="1:25" s="20" customFormat="1" x14ac:dyDescent="0.3">
      <c r="A69" s="21"/>
      <c r="B69" s="22"/>
      <c r="C69" s="1000"/>
      <c r="D69" s="158">
        <f t="shared" si="1"/>
        <v>43149</v>
      </c>
      <c r="E69" s="1"/>
      <c r="F69" s="1"/>
      <c r="G69" s="1"/>
      <c r="H69" s="1"/>
      <c r="I69" s="12"/>
      <c r="J69" s="12"/>
      <c r="K69" s="12"/>
      <c r="L69" s="12"/>
      <c r="M69" s="12"/>
      <c r="N69" s="12"/>
      <c r="O69" s="12"/>
      <c r="P69" s="12"/>
      <c r="Q69" s="12"/>
      <c r="R69" s="12"/>
      <c r="S69" s="12"/>
      <c r="T69" s="12"/>
      <c r="U69" s="275"/>
      <c r="V69" s="275"/>
      <c r="W69" s="12"/>
      <c r="X69" s="12"/>
      <c r="Y69" s="23"/>
    </row>
    <row r="70" spans="1:25" s="20" customFormat="1" x14ac:dyDescent="0.3">
      <c r="A70" s="21"/>
      <c r="B70" s="22"/>
      <c r="C70" s="1000"/>
      <c r="D70" s="158">
        <f t="shared" si="1"/>
        <v>43179</v>
      </c>
      <c r="E70" s="1"/>
      <c r="F70" s="1"/>
      <c r="G70" s="1"/>
      <c r="H70" s="1"/>
      <c r="I70" s="12"/>
      <c r="J70" s="12"/>
      <c r="K70" s="12"/>
      <c r="L70" s="12"/>
      <c r="M70" s="12"/>
      <c r="N70" s="12"/>
      <c r="O70" s="12"/>
      <c r="P70" s="12"/>
      <c r="Q70" s="12"/>
      <c r="R70" s="12"/>
      <c r="S70" s="12"/>
      <c r="T70" s="12"/>
      <c r="U70" s="275"/>
      <c r="V70" s="275"/>
      <c r="W70" s="12"/>
      <c r="X70" s="12"/>
      <c r="Y70" s="23"/>
    </row>
    <row r="71" spans="1:25" s="20" customFormat="1" x14ac:dyDescent="0.3">
      <c r="A71" s="21"/>
      <c r="B71" s="22"/>
      <c r="C71" s="1000"/>
      <c r="D71" s="158">
        <f t="shared" si="1"/>
        <v>43209</v>
      </c>
      <c r="E71" s="1"/>
      <c r="F71" s="1"/>
      <c r="G71" s="1"/>
      <c r="H71" s="1"/>
      <c r="I71" s="12"/>
      <c r="J71" s="12"/>
      <c r="K71" s="12"/>
      <c r="L71" s="12"/>
      <c r="M71" s="12"/>
      <c r="N71" s="12"/>
      <c r="O71" s="12"/>
      <c r="P71" s="12"/>
      <c r="Q71" s="12"/>
      <c r="R71" s="12"/>
      <c r="S71" s="12"/>
      <c r="T71" s="12"/>
      <c r="U71" s="275"/>
      <c r="V71" s="275"/>
      <c r="W71" s="12"/>
      <c r="X71" s="12"/>
      <c r="Y71" s="23"/>
    </row>
    <row r="72" spans="1:25" s="20" customFormat="1" x14ac:dyDescent="0.3">
      <c r="A72" s="21"/>
      <c r="B72" s="22"/>
      <c r="C72" s="1000"/>
      <c r="D72" s="158">
        <f t="shared" si="1"/>
        <v>43239</v>
      </c>
      <c r="E72" s="1"/>
      <c r="F72" s="1"/>
      <c r="G72" s="1"/>
      <c r="H72" s="1"/>
      <c r="I72" s="12"/>
      <c r="J72" s="12"/>
      <c r="K72" s="12"/>
      <c r="L72" s="12"/>
      <c r="M72" s="12"/>
      <c r="N72" s="12"/>
      <c r="O72" s="12"/>
      <c r="P72" s="12"/>
      <c r="Q72" s="12"/>
      <c r="R72" s="12"/>
      <c r="S72" s="12"/>
      <c r="T72" s="12"/>
      <c r="U72" s="275"/>
      <c r="V72" s="275"/>
      <c r="W72" s="12"/>
      <c r="X72" s="12"/>
      <c r="Y72" s="23"/>
    </row>
    <row r="73" spans="1:25" s="20" customFormat="1" x14ac:dyDescent="0.3">
      <c r="A73" s="21"/>
      <c r="B73" s="22"/>
      <c r="C73" s="1000"/>
      <c r="D73" s="158">
        <f t="shared" si="1"/>
        <v>43269</v>
      </c>
      <c r="E73" s="1"/>
      <c r="F73" s="1"/>
      <c r="G73" s="1"/>
      <c r="H73" s="1"/>
      <c r="I73" s="12"/>
      <c r="J73" s="12"/>
      <c r="K73" s="12"/>
      <c r="L73" s="12"/>
      <c r="M73" s="12"/>
      <c r="N73" s="12"/>
      <c r="O73" s="12"/>
      <c r="P73" s="12"/>
      <c r="Q73" s="12"/>
      <c r="R73" s="12"/>
      <c r="S73" s="12"/>
      <c r="T73" s="12"/>
      <c r="U73" s="275"/>
      <c r="V73" s="275"/>
      <c r="W73" s="12"/>
      <c r="X73" s="12"/>
      <c r="Y73" s="23"/>
    </row>
    <row r="74" spans="1:25" s="20" customFormat="1" x14ac:dyDescent="0.3">
      <c r="A74" s="21"/>
      <c r="B74" s="22"/>
      <c r="C74" s="1000"/>
      <c r="D74" s="158">
        <f t="shared" si="1"/>
        <v>43299</v>
      </c>
      <c r="E74" s="1"/>
      <c r="F74" s="1"/>
      <c r="G74" s="1"/>
      <c r="H74" s="1"/>
      <c r="I74" s="12"/>
      <c r="J74" s="12"/>
      <c r="K74" s="12"/>
      <c r="L74" s="12"/>
      <c r="M74" s="12"/>
      <c r="N74" s="12"/>
      <c r="O74" s="12"/>
      <c r="P74" s="12"/>
      <c r="Q74" s="12"/>
      <c r="R74" s="12"/>
      <c r="S74" s="12"/>
      <c r="T74" s="12"/>
      <c r="U74" s="275"/>
      <c r="V74" s="275"/>
      <c r="W74" s="12"/>
      <c r="X74" s="12"/>
      <c r="Y74" s="23"/>
    </row>
    <row r="75" spans="1:25" s="20" customFormat="1" x14ac:dyDescent="0.3">
      <c r="A75" s="21"/>
      <c r="B75" s="22"/>
      <c r="C75" s="1000"/>
      <c r="D75" s="158">
        <f t="shared" si="1"/>
        <v>43329</v>
      </c>
      <c r="E75" s="1"/>
      <c r="F75" s="1"/>
      <c r="G75" s="1"/>
      <c r="H75" s="1"/>
      <c r="I75" s="12"/>
      <c r="J75" s="12"/>
      <c r="K75" s="12"/>
      <c r="L75" s="12"/>
      <c r="M75" s="12"/>
      <c r="N75" s="12"/>
      <c r="O75" s="12"/>
      <c r="P75" s="12"/>
      <c r="Q75" s="12"/>
      <c r="R75" s="12"/>
      <c r="S75" s="12"/>
      <c r="T75" s="12"/>
      <c r="U75" s="275"/>
      <c r="V75" s="275"/>
      <c r="W75" s="12"/>
      <c r="X75" s="12"/>
      <c r="Y75" s="23"/>
    </row>
    <row r="76" spans="1:25" s="20" customFormat="1" x14ac:dyDescent="0.3">
      <c r="A76" s="21"/>
      <c r="B76" s="22"/>
      <c r="C76" s="1000"/>
      <c r="D76" s="158">
        <f t="shared" si="1"/>
        <v>43359</v>
      </c>
      <c r="E76" s="1"/>
      <c r="F76" s="1"/>
      <c r="G76" s="1"/>
      <c r="H76" s="1"/>
      <c r="I76" s="12"/>
      <c r="J76" s="12"/>
      <c r="K76" s="12"/>
      <c r="L76" s="12"/>
      <c r="M76" s="12"/>
      <c r="N76" s="12"/>
      <c r="O76" s="12"/>
      <c r="P76" s="12"/>
      <c r="Q76" s="12"/>
      <c r="R76" s="12"/>
      <c r="S76" s="12"/>
      <c r="T76" s="12"/>
      <c r="U76" s="275"/>
      <c r="V76" s="275"/>
      <c r="W76" s="12"/>
      <c r="X76" s="12"/>
      <c r="Y76" s="23"/>
    </row>
    <row r="77" spans="1:25" s="20" customFormat="1" x14ac:dyDescent="0.3">
      <c r="A77" s="21"/>
      <c r="B77" s="22"/>
      <c r="C77" s="1000"/>
      <c r="D77" s="158">
        <f t="shared" si="1"/>
        <v>43389</v>
      </c>
      <c r="E77" s="1"/>
      <c r="F77" s="1"/>
      <c r="G77" s="1"/>
      <c r="H77" s="1"/>
      <c r="I77" s="12"/>
      <c r="J77" s="12"/>
      <c r="K77" s="12"/>
      <c r="L77" s="12"/>
      <c r="M77" s="12"/>
      <c r="N77" s="12"/>
      <c r="O77" s="12"/>
      <c r="P77" s="12"/>
      <c r="Q77" s="12"/>
      <c r="R77" s="12"/>
      <c r="S77" s="12"/>
      <c r="T77" s="12"/>
      <c r="U77" s="275"/>
      <c r="V77" s="275"/>
      <c r="W77" s="12"/>
      <c r="X77" s="12"/>
      <c r="Y77" s="23"/>
    </row>
    <row r="78" spans="1:25" s="20" customFormat="1" x14ac:dyDescent="0.3">
      <c r="A78" s="21"/>
      <c r="B78" s="22"/>
      <c r="C78" s="1000"/>
      <c r="D78" s="158">
        <f t="shared" si="1"/>
        <v>43419</v>
      </c>
      <c r="E78" s="1"/>
      <c r="F78" s="1"/>
      <c r="G78" s="1"/>
      <c r="H78" s="1"/>
      <c r="I78" s="12"/>
      <c r="J78" s="12"/>
      <c r="K78" s="12"/>
      <c r="L78" s="12"/>
      <c r="M78" s="12"/>
      <c r="N78" s="12"/>
      <c r="O78" s="12"/>
      <c r="P78" s="12"/>
      <c r="Q78" s="12"/>
      <c r="R78" s="12"/>
      <c r="S78" s="12"/>
      <c r="T78" s="12"/>
      <c r="U78" s="275"/>
      <c r="V78" s="275"/>
      <c r="W78" s="12"/>
      <c r="X78" s="12"/>
      <c r="Y78" s="23"/>
    </row>
    <row r="79" spans="1:25" s="20" customFormat="1" x14ac:dyDescent="0.3">
      <c r="A79" s="21"/>
      <c r="B79" s="22"/>
      <c r="C79" s="1000"/>
      <c r="D79" s="158">
        <f t="shared" si="1"/>
        <v>43449</v>
      </c>
      <c r="E79" s="1"/>
      <c r="F79" s="1"/>
      <c r="G79" s="1"/>
      <c r="H79" s="1"/>
      <c r="I79" s="12"/>
      <c r="J79" s="12"/>
      <c r="K79" s="12"/>
      <c r="L79" s="12"/>
      <c r="M79" s="12"/>
      <c r="N79" s="12"/>
      <c r="O79" s="12"/>
      <c r="P79" s="12"/>
      <c r="Q79" s="12"/>
      <c r="R79" s="12"/>
      <c r="S79" s="12"/>
      <c r="T79" s="12"/>
      <c r="U79" s="275"/>
      <c r="V79" s="275"/>
      <c r="W79" s="12"/>
      <c r="X79" s="12"/>
      <c r="Y79" s="23"/>
    </row>
    <row r="80" spans="1:25" s="20" customFormat="1" x14ac:dyDescent="0.3">
      <c r="A80" s="21"/>
      <c r="B80" s="22"/>
      <c r="C80" s="1000"/>
      <c r="D80" s="158">
        <f t="shared" si="1"/>
        <v>43479</v>
      </c>
      <c r="E80" s="1"/>
      <c r="F80" s="1"/>
      <c r="G80" s="1"/>
      <c r="H80" s="1"/>
      <c r="I80" s="12"/>
      <c r="J80" s="12"/>
      <c r="K80" s="12"/>
      <c r="L80" s="12"/>
      <c r="M80" s="12"/>
      <c r="N80" s="12"/>
      <c r="O80" s="12"/>
      <c r="P80" s="12"/>
      <c r="Q80" s="12"/>
      <c r="R80" s="12"/>
      <c r="S80" s="12"/>
      <c r="T80" s="12"/>
      <c r="U80" s="275"/>
      <c r="V80" s="275"/>
      <c r="W80" s="12"/>
      <c r="X80" s="12"/>
      <c r="Y80" s="23"/>
    </row>
    <row r="81" spans="1:25" s="20" customFormat="1" x14ac:dyDescent="0.3">
      <c r="A81" s="21"/>
      <c r="B81" s="22"/>
      <c r="C81" s="1000"/>
      <c r="D81" s="158">
        <f t="shared" si="1"/>
        <v>43509</v>
      </c>
      <c r="E81" s="1"/>
      <c r="F81" s="1"/>
      <c r="G81" s="1"/>
      <c r="H81" s="1"/>
      <c r="I81" s="12"/>
      <c r="J81" s="12"/>
      <c r="K81" s="12"/>
      <c r="L81" s="12"/>
      <c r="M81" s="12"/>
      <c r="N81" s="12"/>
      <c r="O81" s="12"/>
      <c r="P81" s="12"/>
      <c r="Q81" s="12"/>
      <c r="R81" s="12"/>
      <c r="S81" s="12"/>
      <c r="T81" s="12"/>
      <c r="U81" s="275"/>
      <c r="V81" s="275"/>
      <c r="W81" s="12"/>
      <c r="X81" s="12"/>
      <c r="Y81" s="23"/>
    </row>
    <row r="82" spans="1:25" s="20" customFormat="1" x14ac:dyDescent="0.3">
      <c r="A82" s="21"/>
      <c r="B82" s="22"/>
      <c r="C82" s="1000"/>
      <c r="D82" s="158">
        <f t="shared" si="1"/>
        <v>43539</v>
      </c>
      <c r="E82" s="1"/>
      <c r="F82" s="1"/>
      <c r="G82" s="1"/>
      <c r="H82" s="1"/>
      <c r="I82" s="12"/>
      <c r="J82" s="12"/>
      <c r="K82" s="12"/>
      <c r="L82" s="12"/>
      <c r="M82" s="12"/>
      <c r="N82" s="12"/>
      <c r="O82" s="12"/>
      <c r="P82" s="12"/>
      <c r="Q82" s="12"/>
      <c r="R82" s="12"/>
      <c r="S82" s="12"/>
      <c r="T82" s="12"/>
      <c r="U82" s="275"/>
      <c r="V82" s="275"/>
      <c r="W82" s="12"/>
      <c r="X82" s="12"/>
      <c r="Y82" s="23"/>
    </row>
    <row r="83" spans="1:25" s="20" customFormat="1" x14ac:dyDescent="0.3">
      <c r="A83" s="21"/>
      <c r="B83" s="22"/>
      <c r="C83" s="1000"/>
      <c r="D83" s="158">
        <f t="shared" si="1"/>
        <v>43569</v>
      </c>
      <c r="E83" s="1"/>
      <c r="F83" s="1"/>
      <c r="G83" s="1"/>
      <c r="H83" s="1"/>
      <c r="I83" s="12"/>
      <c r="J83" s="12"/>
      <c r="K83" s="12"/>
      <c r="L83" s="12"/>
      <c r="M83" s="12"/>
      <c r="N83" s="12"/>
      <c r="O83" s="12"/>
      <c r="P83" s="12"/>
      <c r="Q83" s="12"/>
      <c r="R83" s="12"/>
      <c r="S83" s="12"/>
      <c r="T83" s="12"/>
      <c r="U83" s="275"/>
      <c r="V83" s="275"/>
      <c r="W83" s="12"/>
      <c r="X83" s="12"/>
      <c r="Y83" s="23"/>
    </row>
    <row r="84" spans="1:25" s="20" customFormat="1" x14ac:dyDescent="0.3">
      <c r="A84" s="21"/>
      <c r="B84" s="22"/>
      <c r="C84" s="1000"/>
      <c r="D84" s="158">
        <f t="shared" si="1"/>
        <v>43599</v>
      </c>
      <c r="E84" s="1"/>
      <c r="F84" s="1"/>
      <c r="G84" s="1"/>
      <c r="H84" s="1"/>
      <c r="I84" s="12"/>
      <c r="J84" s="12"/>
      <c r="K84" s="12"/>
      <c r="L84" s="12"/>
      <c r="M84" s="12"/>
      <c r="N84" s="12"/>
      <c r="O84" s="12"/>
      <c r="P84" s="12"/>
      <c r="Q84" s="12"/>
      <c r="R84" s="12"/>
      <c r="S84" s="12"/>
      <c r="T84" s="12"/>
      <c r="U84" s="275"/>
      <c r="V84" s="275"/>
      <c r="W84" s="12"/>
      <c r="X84" s="12"/>
      <c r="Y84" s="23"/>
    </row>
    <row r="85" spans="1:25" s="20" customFormat="1" x14ac:dyDescent="0.3">
      <c r="A85" s="21"/>
      <c r="B85" s="22"/>
      <c r="C85" s="1000"/>
      <c r="D85" s="158">
        <f t="shared" si="1"/>
        <v>43629</v>
      </c>
      <c r="E85" s="1"/>
      <c r="F85" s="1"/>
      <c r="G85" s="1"/>
      <c r="H85" s="1"/>
      <c r="I85" s="12"/>
      <c r="J85" s="12"/>
      <c r="K85" s="12"/>
      <c r="L85" s="12"/>
      <c r="M85" s="12"/>
      <c r="N85" s="12"/>
      <c r="O85" s="12"/>
      <c r="P85" s="12"/>
      <c r="Q85" s="12"/>
      <c r="R85" s="12"/>
      <c r="S85" s="12"/>
      <c r="T85" s="12"/>
      <c r="U85" s="275"/>
      <c r="V85" s="275"/>
      <c r="W85" s="12"/>
      <c r="X85" s="12"/>
      <c r="Y85" s="23"/>
    </row>
    <row r="86" spans="1:25" s="20" customFormat="1" x14ac:dyDescent="0.3">
      <c r="A86" s="21"/>
      <c r="B86" s="22"/>
      <c r="C86" s="1000"/>
      <c r="D86" s="158">
        <f t="shared" si="1"/>
        <v>43659</v>
      </c>
      <c r="E86" s="1"/>
      <c r="F86" s="1"/>
      <c r="G86" s="1"/>
      <c r="H86" s="1"/>
      <c r="I86" s="12"/>
      <c r="J86" s="12"/>
      <c r="K86" s="12"/>
      <c r="L86" s="12"/>
      <c r="M86" s="12"/>
      <c r="N86" s="12"/>
      <c r="O86" s="12"/>
      <c r="P86" s="12"/>
      <c r="Q86" s="12"/>
      <c r="R86" s="12"/>
      <c r="S86" s="12"/>
      <c r="T86" s="12"/>
      <c r="U86" s="275"/>
      <c r="V86" s="275"/>
      <c r="W86" s="12"/>
      <c r="X86" s="12"/>
      <c r="Y86" s="23"/>
    </row>
    <row r="87" spans="1:25" s="20" customFormat="1" x14ac:dyDescent="0.3">
      <c r="A87" s="21"/>
      <c r="B87" s="22"/>
      <c r="C87" s="1000"/>
      <c r="D87" s="158">
        <f t="shared" si="1"/>
        <v>43689</v>
      </c>
      <c r="E87" s="1"/>
      <c r="F87" s="1"/>
      <c r="G87" s="1"/>
      <c r="H87" s="1"/>
      <c r="I87" s="12"/>
      <c r="J87" s="12"/>
      <c r="K87" s="12"/>
      <c r="L87" s="12"/>
      <c r="M87" s="12"/>
      <c r="N87" s="12"/>
      <c r="O87" s="12"/>
      <c r="P87" s="12"/>
      <c r="Q87" s="12"/>
      <c r="R87" s="12"/>
      <c r="S87" s="12"/>
      <c r="T87" s="12"/>
      <c r="U87" s="275"/>
      <c r="V87" s="275"/>
      <c r="W87" s="12"/>
      <c r="X87" s="12"/>
      <c r="Y87" s="23"/>
    </row>
    <row r="88" spans="1:25" s="20" customFormat="1" x14ac:dyDescent="0.3">
      <c r="A88" s="21"/>
      <c r="B88" s="22"/>
      <c r="C88" s="1000"/>
      <c r="D88" s="158">
        <f t="shared" si="1"/>
        <v>43719</v>
      </c>
      <c r="E88" s="1"/>
      <c r="F88" s="1"/>
      <c r="G88" s="1"/>
      <c r="H88" s="1"/>
      <c r="I88" s="12"/>
      <c r="J88" s="12"/>
      <c r="K88" s="12"/>
      <c r="L88" s="12"/>
      <c r="M88" s="12"/>
      <c r="N88" s="12"/>
      <c r="O88" s="12"/>
      <c r="P88" s="12"/>
      <c r="Q88" s="12"/>
      <c r="R88" s="12"/>
      <c r="S88" s="12"/>
      <c r="T88" s="12"/>
      <c r="U88" s="275"/>
      <c r="V88" s="275"/>
      <c r="W88" s="12"/>
      <c r="X88" s="12"/>
      <c r="Y88" s="23"/>
    </row>
    <row r="89" spans="1:25" s="20" customFormat="1" x14ac:dyDescent="0.3">
      <c r="A89" s="21"/>
      <c r="B89" s="22"/>
      <c r="C89" s="1000"/>
      <c r="D89" s="158">
        <f t="shared" si="1"/>
        <v>43749</v>
      </c>
      <c r="E89" s="1"/>
      <c r="F89" s="1"/>
      <c r="G89" s="1"/>
      <c r="H89" s="1"/>
      <c r="I89" s="12"/>
      <c r="J89" s="12"/>
      <c r="K89" s="12"/>
      <c r="L89" s="12"/>
      <c r="M89" s="12"/>
      <c r="N89" s="12"/>
      <c r="O89" s="12"/>
      <c r="P89" s="12"/>
      <c r="Q89" s="12"/>
      <c r="R89" s="12"/>
      <c r="S89" s="12"/>
      <c r="T89" s="12"/>
      <c r="U89" s="275"/>
      <c r="V89" s="275"/>
      <c r="W89" s="12"/>
      <c r="X89" s="12"/>
      <c r="Y89" s="23"/>
    </row>
    <row r="90" spans="1:25" s="20" customFormat="1" ht="15" customHeight="1" x14ac:dyDescent="0.3">
      <c r="A90" s="21"/>
      <c r="B90" s="22"/>
      <c r="C90" s="418"/>
      <c r="D90" s="74" t="s">
        <v>85</v>
      </c>
      <c r="E90" s="160">
        <f>SUM(E10:E89)</f>
        <v>0</v>
      </c>
      <c r="F90" s="160">
        <f t="shared" ref="F90:W90" si="2">SUM(F10:F89)</f>
        <v>0</v>
      </c>
      <c r="G90" s="160">
        <f t="shared" si="2"/>
        <v>0</v>
      </c>
      <c r="H90" s="160">
        <f t="shared" si="2"/>
        <v>0</v>
      </c>
      <c r="I90" s="160">
        <f t="shared" si="2"/>
        <v>0</v>
      </c>
      <c r="J90" s="160">
        <f t="shared" si="2"/>
        <v>0</v>
      </c>
      <c r="K90" s="160">
        <f t="shared" si="2"/>
        <v>0</v>
      </c>
      <c r="L90" s="160">
        <f t="shared" si="2"/>
        <v>0</v>
      </c>
      <c r="M90" s="160">
        <f t="shared" si="2"/>
        <v>0</v>
      </c>
      <c r="N90" s="160">
        <f t="shared" si="2"/>
        <v>0</v>
      </c>
      <c r="O90" s="160">
        <f t="shared" si="2"/>
        <v>0</v>
      </c>
      <c r="P90" s="160">
        <f t="shared" si="2"/>
        <v>0</v>
      </c>
      <c r="Q90" s="160">
        <f t="shared" si="2"/>
        <v>0</v>
      </c>
      <c r="R90" s="160">
        <f t="shared" si="2"/>
        <v>0</v>
      </c>
      <c r="S90" s="160">
        <f t="shared" si="2"/>
        <v>0</v>
      </c>
      <c r="T90" s="160">
        <f t="shared" si="2"/>
        <v>0</v>
      </c>
      <c r="U90" s="160">
        <f t="shared" si="2"/>
        <v>0</v>
      </c>
      <c r="V90" s="160">
        <f t="shared" si="2"/>
        <v>0</v>
      </c>
      <c r="W90" s="160">
        <f t="shared" si="2"/>
        <v>0</v>
      </c>
      <c r="X90" s="160">
        <f>SUM(X10:X89)</f>
        <v>0</v>
      </c>
      <c r="Y90" s="23"/>
    </row>
    <row r="91" spans="1:25" s="20" customFormat="1" ht="15" hidden="1" customHeight="1" x14ac:dyDescent="0.3">
      <c r="A91" s="21"/>
      <c r="B91" s="22"/>
      <c r="C91" s="418"/>
      <c r="D91" s="418"/>
      <c r="E91" s="161" t="s">
        <v>180</v>
      </c>
      <c r="F91" s="161"/>
      <c r="G91" s="161"/>
      <c r="H91" s="161"/>
      <c r="I91" s="162">
        <f>SUM(I14:I25)+I26*0.95+I27*0.9+I28*0.85+I29*0.8+I30*0.75+I31*0.7+I32*0.65+0.6*I33+SUM(I34:I89)*0.6</f>
        <v>0</v>
      </c>
      <c r="J91" s="162">
        <f>SUM(J15:J26)+J27*0.95+J28*0.9+J29*0.85+J30*0.8+J31*0.75+J32*0.7+J33*0.65+0.6*J34+SUM(J35:J89)*0.6</f>
        <v>0</v>
      </c>
      <c r="K91" s="162">
        <f>SUM(K16:K27)+K28*0.95+K29*0.9+K30*0.85+K31*0.8+K32*0.75+K33*0.7+K34*0.65+0.6*K35+SUM(K36:K89)*0.6</f>
        <v>0</v>
      </c>
      <c r="L91" s="162">
        <f>SUM(L17:L28)+L29*0.95+L30*0.9+L31*0.85+L32*0.8+L33*0.75+L34*0.7+L35*0.65+0.6*L36+SUM(L37:L89)*0.6</f>
        <v>0</v>
      </c>
      <c r="M91" s="162">
        <f>SUM(M18:M29)+M30*0.95+M31*0.9+M32*0.85+M33*0.8+M34*0.75+M35*0.7+M36*0.65+0.6*M37+SUM(M38:M89)*0.6</f>
        <v>0</v>
      </c>
      <c r="N91" s="162">
        <f>SUM(N19:N30)+N31*0.95+N32*0.9+N33*0.85+N34*0.8+N35*0.75+N36*0.7+N37*0.65+0.6*N38+SUM(N39:N89)*0.6</f>
        <v>0</v>
      </c>
      <c r="O91" s="162">
        <f>SUM(O20:O31)+O32*0.95+O33*0.9+O34*0.85+O35*0.8+O36*0.75+O37*0.7+O38*0.65+0.6*O39+SUM(O40:O89)*0.6</f>
        <v>0</v>
      </c>
      <c r="P91" s="162">
        <f>SUM(P21:P32)+P33*0.95+P34*0.9+P35*0.85+P36*0.8+P37*0.75+P38*0.7+P39*0.65+0.6*P40+SUM(P41:P89)*0.6</f>
        <v>0</v>
      </c>
      <c r="Q91" s="162">
        <f>SUM(Q22:Q33)+Q34*0.95+Q35*0.9+Q36*0.85+Q37*0.8+Q38*0.75+Q39*0.7+Q40*0.65+0.6*Q41+SUM(Q42:Q89)*0.6</f>
        <v>0</v>
      </c>
      <c r="R91" s="162">
        <f>SUM(R23:R34)+R35*0.95+R36*0.9+R37*0.85+R38*0.8+R39*0.75+R40*0.7+R41*0.65+0.6*R42+SUM(R43:R89)*0.6</f>
        <v>0</v>
      </c>
      <c r="S91" s="162">
        <f>SUM(S24:S35)+S36*0.95+S37*0.9+S38*0.85+S39*0.8+S40*0.75+S41*0.7+S42*0.65+0.6*S43+SUM(S44:S89)*0.6</f>
        <v>0</v>
      </c>
      <c r="T91" s="162">
        <f>SUM(T25:T36)+T37*0.95+T38*0.9+T39*0.85+T40*0.8+T41*0.75+T42*0.7+T43*0.65+0.6*T44+SUM(T45:T89)*0.6</f>
        <v>0</v>
      </c>
      <c r="U91" s="162">
        <f>SUM(U26:U37)+U38*0.95+U39*0.9+U40*0.85+U41*0.8+U42*0.75+U43*0.7+U44*0.65+0.6*U45+SUM(U46:U89)*0.6</f>
        <v>0</v>
      </c>
      <c r="V91" s="162">
        <f>SUM(V27:V38)+V39*0.95+V40*0.9+V41*0.85+V42*0.8+V43*0.75+V44*0.7+V45*0.65+0.6*V46+SUM(V47:V89)*0.6</f>
        <v>0</v>
      </c>
      <c r="W91" s="162">
        <f>SUM(W28:W39)+W40*0.95+W41*0.9+W42*0.85+W43*0.8+W44*0.75+W45*0.7+W46*0.65+0.6*W47+SUM(W48:W89)*0.6</f>
        <v>0</v>
      </c>
      <c r="X91" s="162">
        <f>SUM(X29:X40)+X41*0.95+X42*0.9+X43*0.85+X44*0.8+X45*0.75+X46*0.7+X47*0.65+0.6*X48+SUM(X49:X89)*0.6</f>
        <v>0</v>
      </c>
      <c r="Y91" s="23"/>
    </row>
    <row r="92" spans="1:25" s="20" customFormat="1" x14ac:dyDescent="0.3">
      <c r="A92" s="21"/>
      <c r="B92" s="22"/>
      <c r="C92" s="418"/>
      <c r="D92" s="418"/>
      <c r="E92" s="418"/>
      <c r="F92" s="418"/>
      <c r="G92" s="418"/>
      <c r="H92" s="418"/>
      <c r="I92" s="418"/>
      <c r="J92" s="418"/>
      <c r="K92" s="418"/>
      <c r="L92" s="418"/>
      <c r="M92" s="418"/>
      <c r="N92" s="418"/>
      <c r="O92" s="418"/>
      <c r="Y92" s="23"/>
    </row>
    <row r="93" spans="1:25" s="20" customFormat="1" ht="16.5" customHeight="1" x14ac:dyDescent="0.3">
      <c r="A93" s="21"/>
      <c r="B93" s="22"/>
      <c r="C93" s="163"/>
      <c r="D93" s="991" t="s">
        <v>208</v>
      </c>
      <c r="E93" s="519"/>
      <c r="F93" s="519"/>
      <c r="G93" s="519"/>
      <c r="H93" s="519"/>
      <c r="I93" s="590"/>
      <c r="J93" s="591"/>
      <c r="K93" s="591"/>
      <c r="L93" s="591"/>
      <c r="M93" s="591"/>
      <c r="N93" s="591"/>
      <c r="O93" s="591"/>
      <c r="P93" s="591"/>
      <c r="Q93" s="591"/>
      <c r="R93" s="591"/>
      <c r="S93" s="591"/>
      <c r="T93" s="591"/>
      <c r="U93" s="591"/>
      <c r="V93" s="591"/>
      <c r="W93" s="591"/>
      <c r="X93" s="592"/>
      <c r="Y93" s="23"/>
    </row>
    <row r="94" spans="1:25" s="20" customFormat="1" x14ac:dyDescent="0.3">
      <c r="A94" s="21"/>
      <c r="B94" s="22"/>
      <c r="C94" s="164"/>
      <c r="D94" s="992"/>
      <c r="E94" s="993"/>
      <c r="F94" s="993"/>
      <c r="G94" s="993"/>
      <c r="H94" s="993"/>
      <c r="I94" s="993"/>
      <c r="J94" s="648"/>
      <c r="K94" s="648"/>
      <c r="L94" s="648"/>
      <c r="M94" s="648"/>
      <c r="N94" s="648"/>
      <c r="O94" s="648"/>
      <c r="P94" s="648"/>
      <c r="Q94" s="648"/>
      <c r="R94" s="648"/>
      <c r="S94" s="648"/>
      <c r="T94" s="648"/>
      <c r="U94" s="648"/>
      <c r="V94" s="648"/>
      <c r="W94" s="648"/>
      <c r="X94" s="994"/>
      <c r="Y94" s="23"/>
    </row>
    <row r="95" spans="1:25" s="20" customFormat="1" ht="18.75" customHeight="1" x14ac:dyDescent="0.3">
      <c r="A95" s="21"/>
      <c r="B95" s="22"/>
      <c r="C95" s="165"/>
      <c r="D95" s="995"/>
      <c r="E95" s="996"/>
      <c r="F95" s="996"/>
      <c r="G95" s="996"/>
      <c r="H95" s="996"/>
      <c r="I95" s="996"/>
      <c r="J95" s="577"/>
      <c r="K95" s="577"/>
      <c r="L95" s="577"/>
      <c r="M95" s="577"/>
      <c r="N95" s="577"/>
      <c r="O95" s="577"/>
      <c r="P95" s="577"/>
      <c r="Q95" s="577"/>
      <c r="R95" s="577"/>
      <c r="S95" s="577"/>
      <c r="T95" s="577"/>
      <c r="U95" s="577"/>
      <c r="V95" s="577"/>
      <c r="W95" s="577"/>
      <c r="X95" s="578"/>
      <c r="Y95" s="23"/>
    </row>
    <row r="96" spans="1:25" s="20" customFormat="1" x14ac:dyDescent="0.3">
      <c r="A96" s="21"/>
      <c r="B96" s="22"/>
      <c r="C96" s="418"/>
      <c r="D96" s="418"/>
      <c r="E96" s="418"/>
      <c r="F96" s="418"/>
      <c r="G96" s="418"/>
      <c r="H96" s="418"/>
      <c r="I96" s="418"/>
      <c r="J96" s="418"/>
      <c r="K96" s="418"/>
      <c r="L96" s="418"/>
      <c r="M96" s="418"/>
      <c r="N96" s="418"/>
      <c r="O96" s="418"/>
      <c r="Y96" s="23"/>
    </row>
    <row r="97" spans="1:25" s="20" customFormat="1" x14ac:dyDescent="0.3">
      <c r="A97" s="21"/>
      <c r="B97" s="22"/>
      <c r="C97" s="166" t="s">
        <v>148</v>
      </c>
      <c r="D97" s="418"/>
      <c r="E97" s="418"/>
      <c r="F97" s="418"/>
      <c r="G97" s="418"/>
      <c r="H97" s="418"/>
      <c r="I97" s="418"/>
      <c r="J97" s="418"/>
      <c r="K97" s="418"/>
      <c r="L97" s="418"/>
      <c r="M97" s="418"/>
      <c r="N97" s="418"/>
      <c r="O97" s="418"/>
      <c r="Y97" s="23"/>
    </row>
    <row r="98" spans="1:25" s="20" customFormat="1" x14ac:dyDescent="0.3">
      <c r="A98" s="21"/>
      <c r="B98" s="22"/>
      <c r="C98" s="418"/>
      <c r="D98" s="418"/>
      <c r="E98" s="418"/>
      <c r="F98" s="418"/>
      <c r="G98" s="418"/>
      <c r="H98" s="418"/>
      <c r="I98" s="418"/>
      <c r="J98" s="418"/>
      <c r="K98" s="418"/>
      <c r="L98" s="418"/>
      <c r="M98" s="418"/>
      <c r="N98" s="418"/>
      <c r="O98" s="418"/>
      <c r="Y98" s="23"/>
    </row>
    <row r="99" spans="1:25" s="20" customFormat="1" ht="15" thickBot="1" x14ac:dyDescent="0.35">
      <c r="A99" s="21"/>
      <c r="B99" s="82"/>
      <c r="C99" s="167"/>
      <c r="D99" s="167"/>
      <c r="E99" s="167"/>
      <c r="F99" s="167"/>
      <c r="G99" s="167"/>
      <c r="H99" s="167"/>
      <c r="I99" s="167"/>
      <c r="J99" s="167"/>
      <c r="K99" s="167"/>
      <c r="L99" s="167"/>
      <c r="M99" s="167"/>
      <c r="N99" s="167"/>
      <c r="O99" s="167"/>
      <c r="P99" s="27"/>
      <c r="Q99" s="27"/>
      <c r="R99" s="27"/>
      <c r="S99" s="27"/>
      <c r="T99" s="27"/>
      <c r="U99" s="27"/>
      <c r="V99" s="27"/>
      <c r="W99" s="27"/>
      <c r="X99" s="27"/>
      <c r="Y99" s="28"/>
    </row>
    <row r="100" spans="1:25" s="20" customFormat="1" ht="18" customHeight="1" x14ac:dyDescent="0.3">
      <c r="A100" s="21"/>
      <c r="B100" s="44"/>
      <c r="C100" s="168"/>
      <c r="D100" s="168"/>
      <c r="E100" s="168"/>
      <c r="F100" s="168"/>
      <c r="G100" s="168"/>
      <c r="H100" s="168"/>
      <c r="I100" s="168"/>
      <c r="J100" s="168"/>
      <c r="K100" s="168"/>
      <c r="L100" s="168"/>
      <c r="M100" s="168"/>
      <c r="N100" s="168"/>
      <c r="O100" s="168"/>
      <c r="P100" s="44"/>
      <c r="Q100" s="44"/>
      <c r="R100" s="44"/>
      <c r="S100" s="44"/>
      <c r="T100" s="44"/>
      <c r="U100" s="44"/>
      <c r="V100" s="44"/>
      <c r="W100" s="44"/>
      <c r="X100" s="44"/>
      <c r="Y100" s="44"/>
    </row>
    <row r="101" spans="1:25" s="20" customFormat="1" ht="21" customHeight="1" x14ac:dyDescent="0.3">
      <c r="A101" s="21"/>
      <c r="C101" s="418"/>
      <c r="D101" s="418"/>
      <c r="E101" s="418"/>
      <c r="F101" s="418"/>
      <c r="G101" s="418"/>
      <c r="H101" s="418"/>
      <c r="I101" s="418"/>
      <c r="J101" s="418"/>
      <c r="K101" s="418"/>
      <c r="L101" s="418"/>
      <c r="M101" s="418"/>
      <c r="N101" s="418"/>
      <c r="O101" s="418"/>
    </row>
    <row r="102" spans="1:25" s="20" customFormat="1" ht="34.5" customHeight="1" x14ac:dyDescent="0.3">
      <c r="A102" s="21"/>
      <c r="C102" s="418"/>
      <c r="D102" s="418"/>
      <c r="E102" s="418"/>
      <c r="F102" s="418"/>
      <c r="G102" s="418"/>
      <c r="H102" s="418"/>
      <c r="I102" s="418"/>
      <c r="J102" s="418"/>
      <c r="K102" s="418"/>
      <c r="L102" s="418"/>
      <c r="M102" s="418"/>
      <c r="N102" s="418"/>
      <c r="O102" s="418"/>
    </row>
    <row r="103" spans="1:25" s="20" customFormat="1" ht="18.75" customHeight="1" x14ac:dyDescent="0.3">
      <c r="A103" s="21"/>
      <c r="C103" s="418"/>
      <c r="D103" s="418"/>
      <c r="E103" s="418"/>
      <c r="F103" s="418"/>
      <c r="G103" s="418"/>
      <c r="H103" s="418"/>
      <c r="I103" s="418"/>
      <c r="J103" s="418"/>
      <c r="K103" s="418"/>
      <c r="L103" s="418"/>
      <c r="M103" s="418"/>
      <c r="N103" s="418"/>
      <c r="O103" s="418"/>
    </row>
    <row r="104" spans="1:25" s="20" customFormat="1" ht="19.5" customHeight="1" x14ac:dyDescent="0.3">
      <c r="A104" s="21"/>
      <c r="C104" s="418"/>
      <c r="D104" s="418"/>
      <c r="E104" s="418"/>
      <c r="F104" s="418"/>
      <c r="G104" s="418"/>
      <c r="H104" s="418"/>
      <c r="I104" s="418"/>
      <c r="J104" s="418"/>
      <c r="K104" s="418"/>
      <c r="L104" s="418"/>
      <c r="M104" s="418"/>
      <c r="N104" s="418"/>
      <c r="O104" s="418"/>
    </row>
    <row r="105" spans="1:25" s="20" customFormat="1" ht="38.25" customHeight="1" x14ac:dyDescent="0.3">
      <c r="A105" s="21"/>
      <c r="C105" s="418"/>
      <c r="D105" s="418"/>
      <c r="E105" s="418"/>
      <c r="F105" s="418"/>
      <c r="G105" s="418"/>
      <c r="H105" s="418"/>
      <c r="I105" s="418"/>
      <c r="J105" s="418"/>
      <c r="K105" s="418"/>
      <c r="L105" s="418"/>
      <c r="M105" s="418"/>
      <c r="N105" s="418"/>
      <c r="O105" s="418"/>
    </row>
    <row r="106" spans="1:25" s="20" customFormat="1" ht="17.25" customHeight="1" x14ac:dyDescent="0.3">
      <c r="A106" s="21"/>
      <c r="C106" s="418"/>
      <c r="D106" s="418"/>
      <c r="E106" s="418"/>
      <c r="F106" s="418"/>
      <c r="G106" s="418"/>
      <c r="H106" s="418"/>
      <c r="I106" s="418"/>
      <c r="J106" s="418"/>
      <c r="K106" s="418"/>
      <c r="L106" s="418"/>
      <c r="M106" s="418"/>
      <c r="N106" s="418"/>
      <c r="O106" s="418"/>
    </row>
    <row r="107" spans="1:25" s="20" customFormat="1" ht="39" customHeight="1" x14ac:dyDescent="0.3">
      <c r="A107" s="21"/>
      <c r="C107" s="418"/>
      <c r="D107" s="418"/>
      <c r="E107" s="418"/>
      <c r="F107" s="418"/>
      <c r="G107" s="418"/>
      <c r="H107" s="418"/>
      <c r="I107" s="418"/>
      <c r="J107" s="418"/>
      <c r="K107" s="418"/>
      <c r="L107" s="418"/>
      <c r="M107" s="418"/>
      <c r="N107" s="418"/>
      <c r="O107" s="418"/>
    </row>
    <row r="108" spans="1:25" s="20" customFormat="1" ht="24" customHeight="1" x14ac:dyDescent="0.3">
      <c r="A108" s="21"/>
      <c r="C108" s="418"/>
      <c r="D108" s="418"/>
      <c r="E108" s="418"/>
      <c r="F108" s="418"/>
      <c r="G108" s="418"/>
      <c r="H108" s="418"/>
      <c r="I108" s="418"/>
      <c r="J108" s="418"/>
      <c r="K108" s="418"/>
      <c r="L108" s="418"/>
      <c r="M108" s="418"/>
      <c r="N108" s="418"/>
      <c r="O108" s="418"/>
    </row>
    <row r="109" spans="1:25" ht="33.75" customHeight="1" x14ac:dyDescent="0.3">
      <c r="C109" s="20"/>
      <c r="D109" s="20"/>
      <c r="E109" s="20"/>
      <c r="F109" s="20"/>
      <c r="G109" s="20"/>
      <c r="H109" s="20"/>
      <c r="I109" s="20"/>
      <c r="J109" s="20"/>
      <c r="K109" s="20"/>
      <c r="L109" s="20"/>
      <c r="M109" s="20"/>
      <c r="N109" s="20"/>
      <c r="O109" s="20"/>
    </row>
    <row r="110" spans="1:25" ht="32.25" customHeight="1" x14ac:dyDescent="0.3"/>
  </sheetData>
  <sheetProtection password="B3C1" sheet="1" objects="1" scenarios="1" selectLockedCells="1"/>
  <mergeCells count="17">
    <mergeCell ref="D93:X95"/>
    <mergeCell ref="C4:X6"/>
    <mergeCell ref="C7:D9"/>
    <mergeCell ref="AB6:AB15"/>
    <mergeCell ref="C10:C89"/>
    <mergeCell ref="AC20:AC22"/>
    <mergeCell ref="AD20:AU22"/>
    <mergeCell ref="AC23:AC24"/>
    <mergeCell ref="E7:X8"/>
    <mergeCell ref="AC29:AC30"/>
    <mergeCell ref="AD29:AS30"/>
    <mergeCell ref="AD23:AU24"/>
    <mergeCell ref="AC25:AC26"/>
    <mergeCell ref="AC27:AC28"/>
    <mergeCell ref="AD25:AU25"/>
    <mergeCell ref="AD26:AU26"/>
    <mergeCell ref="AD27:AU28"/>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11</vt:i4>
      </vt:variant>
    </vt:vector>
  </HeadingPairs>
  <TitlesOfParts>
    <vt:vector size="11" baseType="lpstr">
      <vt:lpstr>Info</vt:lpstr>
      <vt:lpstr>LEGENDA 1)-2)-3)-4)</vt:lpstr>
      <vt:lpstr>1) ott.2018-sett.2019</vt:lpstr>
      <vt:lpstr>2) ott.2017-sett.2018</vt:lpstr>
      <vt:lpstr>3) ott.2016-sett.2017</vt:lpstr>
      <vt:lpstr>4) ott.2015-sett.2016</vt:lpstr>
      <vt:lpstr>5) ott.2014-sett.2015</vt:lpstr>
      <vt:lpstr>5) ott.2013-sett.2014</vt:lpstr>
      <vt:lpstr>5) apr.2013-sett.2013</vt:lpstr>
      <vt:lpstr>6) ott.2012-mar.2013</vt:lpstr>
      <vt:lpstr>OCC_FUI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2020-10-12T07:58:02Z</dcterms:modified>
</cp:coreProperties>
</file>