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6360" windowWidth="19440" windowHeight="6360" tabRatio="858"/>
  </bookViews>
  <sheets>
    <sheet name="Impresa" sheetId="4" r:id="rId1"/>
    <sheet name="Legenda" sheetId="12" r:id="rId2"/>
    <sheet name="1) apr.2015-sett.2015 FTT" sheetId="16" r:id="rId3"/>
    <sheet name="2) ott.2014-mar.2015 FTT" sheetId="19" r:id="rId4"/>
    <sheet name="2) apr.2014-sett.2014 FTT" sheetId="17" r:id="rId5"/>
    <sheet name="3) ott.2013-mar.2014 FTT" sheetId="10" r:id="rId6"/>
    <sheet name="4) apr.2013-sett.2013 FTT" sheetId="6" r:id="rId7"/>
    <sheet name="5) ott.2012-mar.2013 FTT" sheetId="7" r:id="rId8"/>
    <sheet name="6) OCC FTT" sheetId="14" r:id="rId9"/>
    <sheet name="7) apr.2013-sett.2013 UdB" sheetId="11" r:id="rId10"/>
    <sheet name="8) ott.2012-mar.2013 UdB" sheetId="8" r:id="rId11"/>
  </sheets>
  <definedNames>
    <definedName name="_xlnm.Print_Area" localSheetId="2">'1) apr.2015-sett.2015 FTT'!$A$1:$AD$27</definedName>
    <definedName name="_xlnm.Print_Area" localSheetId="8">'6) OCC FTT'!$A$1:$AP$75</definedName>
    <definedName name="_xlnm.Print_Area" localSheetId="1">Legenda!$A$1:$M$29</definedName>
  </definedNames>
  <calcPr calcId="144525"/>
</workbook>
</file>

<file path=xl/calcChain.xml><?xml version="1.0" encoding="utf-8"?>
<calcChain xmlns="http://schemas.openxmlformats.org/spreadsheetml/2006/main">
  <c r="E34" i="6" l="1"/>
  <c r="C34" i="7"/>
  <c r="C30" i="7"/>
  <c r="C26" i="7"/>
  <c r="C1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E30" i="7" s="1"/>
  <c r="T58" i="7"/>
  <c r="E26" i="7" s="1"/>
  <c r="S58" i="7"/>
  <c r="R58" i="7"/>
  <c r="Q58" i="7"/>
  <c r="J15" i="7"/>
  <c r="AN52" i="6"/>
  <c r="C26" i="6"/>
  <c r="C19" i="6"/>
  <c r="C34" i="6"/>
  <c r="C30" i="6"/>
  <c r="BC52" i="6"/>
  <c r="BB52" i="6"/>
  <c r="BA52" i="6"/>
  <c r="AZ52" i="6"/>
  <c r="AY52" i="6"/>
  <c r="AX52" i="6"/>
  <c r="AW52" i="6"/>
  <c r="AV52" i="6"/>
  <c r="AU52" i="6"/>
  <c r="AT52" i="6"/>
  <c r="AS52" i="6"/>
  <c r="AR52" i="6"/>
  <c r="AQ52" i="6"/>
  <c r="AP52" i="6"/>
  <c r="AO52" i="6"/>
  <c r="AM52" i="6"/>
  <c r="AL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E30" i="6" s="1"/>
  <c r="Q52" i="6"/>
  <c r="E26" i="6" s="1"/>
  <c r="BC47" i="10"/>
  <c r="AZ47" i="10"/>
  <c r="BA47" i="10"/>
  <c r="BB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C34" i="10" s="1"/>
  <c r="AP46" i="10"/>
  <c r="AO46" i="10"/>
  <c r="AN46" i="10"/>
  <c r="AM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E30" i="10" s="1"/>
  <c r="T46" i="10"/>
  <c r="S46" i="10"/>
  <c r="R46" i="10"/>
  <c r="Q46" i="10"/>
  <c r="C30" i="10"/>
  <c r="C26" i="10"/>
  <c r="C19" i="10" s="1"/>
  <c r="E26" i="10"/>
  <c r="AN41" i="17"/>
  <c r="AM41" i="17"/>
  <c r="AO41" i="17"/>
  <c r="AV41" i="17"/>
  <c r="BB41" i="17"/>
  <c r="AQ41" i="17"/>
  <c r="AL41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C34" i="17" s="1"/>
  <c r="AM40" i="17"/>
  <c r="AL40" i="17"/>
  <c r="C26" i="17" s="1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E30" i="17"/>
  <c r="E26" i="17"/>
  <c r="AS35" i="19"/>
  <c r="BC34" i="19"/>
  <c r="BB34" i="19"/>
  <c r="BA34" i="19"/>
  <c r="AZ34" i="19"/>
  <c r="AY34" i="19"/>
  <c r="AX34" i="19"/>
  <c r="AW34" i="19"/>
  <c r="AV34" i="19"/>
  <c r="AU34" i="19"/>
  <c r="AT34" i="19"/>
  <c r="AS34" i="19"/>
  <c r="AR34" i="19"/>
  <c r="AQ34" i="19"/>
  <c r="AP34" i="19"/>
  <c r="AO34" i="19"/>
  <c r="C26" i="19" s="1"/>
  <c r="AN34" i="19"/>
  <c r="AM34" i="19"/>
  <c r="AL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E34" i="19" s="1"/>
  <c r="U34" i="19"/>
  <c r="T34" i="19"/>
  <c r="S34" i="19"/>
  <c r="R34" i="19"/>
  <c r="E30" i="19" s="1"/>
  <c r="Q34" i="19"/>
  <c r="C30" i="19"/>
  <c r="E34" i="10" l="1"/>
  <c r="C30" i="17"/>
  <c r="E34" i="17"/>
  <c r="C19" i="17"/>
  <c r="E26" i="19"/>
  <c r="AN47" i="14" l="1"/>
  <c r="AM47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W47" i="14"/>
  <c r="X47" i="14"/>
  <c r="T47" i="14"/>
  <c r="U47" i="14"/>
  <c r="V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AN46" i="14"/>
  <c r="AM46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1" i="14"/>
  <c r="D42" i="14" s="1"/>
  <c r="D43" i="14" s="1"/>
  <c r="D44" i="14" s="1"/>
  <c r="D45" i="14" s="1"/>
  <c r="D40" i="14"/>
  <c r="AL59" i="7"/>
  <c r="AK52" i="7"/>
  <c r="AK53" i="7" s="1"/>
  <c r="AK54" i="7" s="1"/>
  <c r="AK55" i="7" s="1"/>
  <c r="AK56" i="7" s="1"/>
  <c r="AK57" i="7" s="1"/>
  <c r="P52" i="7"/>
  <c r="P53" i="7" s="1"/>
  <c r="P54" i="7" s="1"/>
  <c r="P55" i="7" s="1"/>
  <c r="P56" i="7" s="1"/>
  <c r="P57" i="7" s="1"/>
  <c r="AK47" i="6" l="1"/>
  <c r="AK48" i="6" s="1"/>
  <c r="AK49" i="6" s="1"/>
  <c r="AK50" i="6" s="1"/>
  <c r="AK51" i="6" s="1"/>
  <c r="AK46" i="6"/>
  <c r="P47" i="6"/>
  <c r="P48" i="6" s="1"/>
  <c r="P49" i="6" s="1"/>
  <c r="P50" i="6" s="1"/>
  <c r="P51" i="6" s="1"/>
  <c r="P46" i="6"/>
  <c r="AM53" i="6" l="1"/>
  <c r="AO53" i="6"/>
  <c r="AQ53" i="6"/>
  <c r="AS53" i="6"/>
  <c r="AU53" i="6"/>
  <c r="AW53" i="6"/>
  <c r="AY53" i="6"/>
  <c r="BA53" i="6"/>
  <c r="BC53" i="6"/>
  <c r="J15" i="6"/>
  <c r="AL53" i="6"/>
  <c r="AN53" i="6"/>
  <c r="AP53" i="6"/>
  <c r="AR53" i="6"/>
  <c r="AT53" i="6"/>
  <c r="AV53" i="6"/>
  <c r="AX53" i="6"/>
  <c r="AZ53" i="6"/>
  <c r="BB53" i="6"/>
  <c r="AL46" i="10" l="1"/>
  <c r="J15" i="10"/>
  <c r="BC41" i="17"/>
  <c r="BA41" i="17"/>
  <c r="AZ41" i="17"/>
  <c r="AY41" i="17"/>
  <c r="AX41" i="17"/>
  <c r="AW41" i="17"/>
  <c r="AU41" i="17"/>
  <c r="AT41" i="17"/>
  <c r="AS41" i="17"/>
  <c r="AR41" i="17"/>
  <c r="AP41" i="17"/>
  <c r="J15" i="17"/>
  <c r="AN35" i="19"/>
  <c r="AM35" i="19"/>
  <c r="AL35" i="19"/>
  <c r="BC35" i="19"/>
  <c r="BB35" i="19"/>
  <c r="BA35" i="19"/>
  <c r="AZ35" i="19"/>
  <c r="AY35" i="19"/>
  <c r="AX35" i="19"/>
  <c r="AW35" i="19"/>
  <c r="AV35" i="19"/>
  <c r="AU35" i="19"/>
  <c r="AT35" i="19"/>
  <c r="AR35" i="19"/>
  <c r="AQ35" i="19"/>
  <c r="AP35" i="19"/>
  <c r="AO35" i="19"/>
  <c r="J15" i="19"/>
  <c r="C34" i="19" l="1"/>
  <c r="C19" i="19" s="1"/>
  <c r="O11" i="16" l="1"/>
  <c r="P11" i="16"/>
  <c r="Q11" i="16"/>
  <c r="R11" i="16"/>
  <c r="S11" i="16"/>
  <c r="T11" i="16"/>
  <c r="X11" i="16"/>
  <c r="Y11" i="16"/>
  <c r="Z11" i="16"/>
  <c r="AA11" i="16"/>
  <c r="B13" i="16" s="1"/>
  <c r="I13" i="16" s="1"/>
  <c r="AB11" i="16"/>
  <c r="AC11" i="16"/>
  <c r="D13" i="16" l="1"/>
  <c r="I13" i="11" l="1"/>
  <c r="E34" i="7" l="1"/>
  <c r="I13" i="8" l="1"/>
</calcChain>
</file>

<file path=xl/sharedStrings.xml><?xml version="1.0" encoding="utf-8"?>
<sst xmlns="http://schemas.openxmlformats.org/spreadsheetml/2006/main" count="718" uniqueCount="152">
  <si>
    <t>mese di fatturazione</t>
  </si>
  <si>
    <t>mese di erogazione del servizio</t>
  </si>
  <si>
    <t>DATI IMPRESA</t>
  </si>
  <si>
    <t>1)</t>
  </si>
  <si>
    <t>DENOMINAZIONE</t>
  </si>
  <si>
    <t>2)</t>
  </si>
  <si>
    <t>INDIRIZZO</t>
  </si>
  <si>
    <t>3)</t>
  </si>
  <si>
    <t>CODICE FISCALE</t>
  </si>
  <si>
    <t>4)</t>
  </si>
  <si>
    <t>CODICE IBAN</t>
  </si>
  <si>
    <t>5)</t>
  </si>
  <si>
    <t>REFERENTE 1</t>
  </si>
  <si>
    <t>6)</t>
  </si>
  <si>
    <t>TELEFONO REFERENTE 1</t>
  </si>
  <si>
    <t>7)</t>
  </si>
  <si>
    <t>E-MAIL REFERENTE 1</t>
  </si>
  <si>
    <t>8)</t>
  </si>
  <si>
    <t>REFERENTE 2</t>
  </si>
  <si>
    <t>9)</t>
  </si>
  <si>
    <t>TELEFONO REFERENTE 2</t>
  </si>
  <si>
    <t>10)</t>
  </si>
  <si>
    <t>E-MAIL REFERENTE 2</t>
  </si>
  <si>
    <t>SESSIONE DI REINTEGRAZIONE</t>
  </si>
  <si>
    <t xml:space="preserve"> da compilare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</si>
  <si>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 xml:space="preserve">)  (Art. 3 della delibera ARG/gas 363/2012/R/gas) </t>
    </r>
  </si>
  <si>
    <t>Fornitore transitorio del sistema di trasporto:</t>
  </si>
  <si>
    <t xml:space="preserve">Periodo di fornitura transitoria: </t>
  </si>
  <si>
    <t>Ottobre 2013 - Settembre 2014</t>
  </si>
  <si>
    <t>Sessione di reintegrazine:</t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</si>
  <si>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CFg</t>
    </r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</si>
  <si>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UdDg</t>
    </r>
  </si>
  <si>
    <t>€</t>
  </si>
  <si>
    <t>GJ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</si>
  <si>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 xml:space="preserve">FT </t>
    </r>
  </si>
  <si>
    <r>
      <t>CR</t>
    </r>
    <r>
      <rPr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</si>
  <si>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</si>
  <si>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</si>
  <si>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LEG_AMMISSIBILI</t>
    </r>
  </si>
  <si>
    <r>
      <t>Ai sensi dell'art. 3.3 della deliberazione 363/2012/R/gas, gli oneri ammessi al meccanismo di copertura del rischio di mancato pagamento si riferiscono alle fatture relative alla sessione di reintegrazione suddetta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ed emesse da almeno 12 (dodici) mesi nei confronti dei clienti finali, ovvero degli utenti della distribuzione di cui al comma 2.2 della deliberazione 249/2012/R/gas, qualora il fornitore transitorio:</t>
    </r>
  </si>
  <si>
    <t>1)  abbia costituito in mora, ai sensi dell'articolo 5 della del. 363/2012/R/gas, il cliente finale inadempiente e abbia provveduto a sollecitarne i pagamenti, e</t>
  </si>
  <si>
    <t>2)  nel caso di clenti finali inadempienti sottoposti a procedure concorsuali o dichiarati insolventi, abbia avviato le procedure volte a garantire la tutela del    credito.</t>
  </si>
  <si>
    <r>
      <t xml:space="preserve">Indicare la somma dell''energia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ai clienti finali di cui al comma 2.2, lettera a) della deliberazione 249/2012/R/gas titolari dei punti di riconsegna cui è erogata la fornitura transitoria nella suddetta sessione di reintegrazione</t>
    </r>
  </si>
  <si>
    <r>
      <t xml:space="preserve">Indicare la somma dell'energia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agli utenti della distribuzione di cui al comma 2.2, lettera b) della deliberazione 249/2012/R/gas cui è erogata la fornitura transitoria nella suddetta sessione di reintegrazione</t>
    </r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</si>
  <si>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</t>
    </r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</si>
  <si>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</si>
  <si>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CC_FT</t>
    </r>
  </si>
  <si>
    <t>Indicare l'ammontare degli oneri eventualmente sostenuti per la cessione del credito successivamente all'emissione delle fatture, corrispondenti alle spese generali di gestione della pratica nonché agli eventuali corrispettivi pagati dal cedente a favore dei cessionari, comprensivi degli eventuali sconti sul credito oggetto della cessione; tali oneri sono ammissibili qualora le società cessionarie dei crediti siano state individuate sollecitando l'offerta di più controparti e selezionando la più efficiente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</si>
  <si>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LEG_FT</t>
    </r>
  </si>
  <si>
    <t>Indicare l'ammontare degli oneri legali sostenuti per l'attività di recupero crediti successivamente all'emissione delle fatture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</si>
  <si>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LEG_AMMISSIBILI</t>
    </r>
  </si>
  <si>
    <r>
      <t>Ammontare degli oneri legali ammissibili al meccanismo che, ai sensi del comma 3.5 della 363/2012/R/gas, non può essere maggiore del 20% del credito non incassato CNI</t>
    </r>
    <r>
      <rPr>
        <vertAlign val="subscript"/>
        <sz val="11"/>
        <color theme="1"/>
        <rFont val="Calibri"/>
        <family val="2"/>
      </rPr>
      <t xml:space="preserve">FT  </t>
    </r>
    <r>
      <rPr>
        <sz val="11"/>
        <color theme="1"/>
        <rFont val="Calibri"/>
        <family val="2"/>
      </rPr>
      <t>per ciascuna sessione di reintegrazione</t>
    </r>
  </si>
  <si>
    <t>da compilare</t>
  </si>
  <si>
    <t>Ottobre 2012 - Settembre 2013</t>
  </si>
  <si>
    <t>Sessione di reintegrazione:</t>
  </si>
  <si>
    <t>2  (Aprile 2013 - Settembre 2013)</t>
  </si>
  <si>
    <t>DATI AGGIORNATI</t>
  </si>
  <si>
    <t>VARIAZIONE RISPETTO ALLA PRECEDENTE DICHIARAZIONE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</si>
  <si>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</si>
  <si>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</si>
  <si>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</t>
    </r>
    <r>
      <rPr>
        <b/>
        <i/>
        <sz val="11"/>
        <color theme="1"/>
        <rFont val="Calibri"/>
        <family val="2"/>
      </rP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</si>
  <si>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</si>
  <si>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CR_FT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</si>
  <si>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</si>
  <si>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</si>
  <si>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t xml:space="preserve">Indicare il credito non incassato decorsi almeno 12 (dodici) mesi dall'emissione delle fatture di cui sopra, i cui oneri sono oggetto di reintegrazione, al netto:                                            </t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</si>
  <si>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</si>
  <si>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</si>
  <si>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</si>
  <si>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</si>
  <si>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Indicare la sommatoria degli O</t>
    </r>
    <r>
      <rPr>
        <vertAlign val="subscript"/>
        <sz val="11"/>
        <color theme="1"/>
        <rFont val="Calibri"/>
        <family val="2"/>
      </rPr>
      <t>CC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 xml:space="preserve">_FT </t>
    </r>
    <r>
      <rPr>
        <sz val="11"/>
        <color theme="1"/>
        <rFont val="Calibri"/>
        <family val="2"/>
      </rPr>
      <t>relativi ai crediti già oggetto di reintegrazione e che sono stati oggetto di cessione dopo la presentazione della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</si>
  <si>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</si>
  <si>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t>1   (Ottobre 2012 - Marzo 2013)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</si>
  <si>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>)  (Art. 3 della delibera ARG/gas 363/2012/R/gas) che esercitano il ruolo di UdB fittizio (Art. 4.1 delibera 534/2013/R/gas)  secondo quanto disposto dalla delibera 54/2014/R/gas</t>
    </r>
  </si>
  <si>
    <t xml:space="preserve">anno termico: </t>
  </si>
  <si>
    <t>2012-2013</t>
  </si>
  <si>
    <t>Ottobre 2012 - Marzo 2013</t>
  </si>
  <si>
    <t>N.B.</t>
  </si>
  <si>
    <t>totale</t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</si>
  <si>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</si>
  <si>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r>
      <t>CNI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</si>
  <si>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t>seconda sessione 2012-2013 (aprile 2013 - settembre 2013)</t>
  </si>
  <si>
    <t>prima sessione 2012-2013 (ottobre 2012 - marzo 2013)</t>
  </si>
  <si>
    <t>da compilare: importi fatturati entro il dodicesimo mese successivo al mese di erogazione della fornitura del servizio</t>
  </si>
  <si>
    <t>da compilare: importi fatturati oltre il diciannovesimo mese successivo al mese di erogazione della fornitura del servizio</t>
  </si>
  <si>
    <t>da compilare: importi fatturati oltre il dodicesimo mese successivo al mese di erogazione della fornitura del servizio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</si>
  <si>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>306_15</t>
    </r>
  </si>
  <si>
    <t xml:space="preserve">  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</si>
  <si>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 306_15</t>
    </r>
  </si>
  <si>
    <r>
      <t>è il credito non incassato decorsi almeno 12 (dodici) mesi dall’emissione delle fatture, aggiornato ai sensi della deliberazione 306/15, ammissibile ai fini della determinazione dell'A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spettante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</si>
  <si>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CNI_FT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</si>
  <si>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Sommatoria di tutti gli incrementi rispetto al CNI_</t>
    </r>
    <r>
      <rPr>
        <vertAlign val="subscript"/>
        <sz val="10"/>
        <color theme="1"/>
        <rFont val="Calibri"/>
        <family val="2"/>
      </rPr>
      <t>FT</t>
    </r>
    <r>
      <rPr>
        <sz val="10"/>
        <color theme="1"/>
        <rFont val="Calibri"/>
        <family val="2"/>
      </rPr>
      <t xml:space="preserve"> dichiarato nella precedente istanza.
</t>
    </r>
    <r>
      <rPr>
        <sz val="11"/>
        <color theme="1"/>
        <rFont val="Calibri"/>
        <family val="2"/>
      </rPr>
      <t>Quest'ultimo può infatti aumentare, tra gli altri casi, in seguito a:
1) emissione di nuove fatture riferite al periodo in oggetto che al momento della presentazione dell'istanza precedente non erano ancora ammissibili;
2) formazione di nuovi crediti reintegrabili in virtù del mancato rispetto dei piani di rientro;
3) successivi conguagli e rettifiche (in aumento).
Tali nuove fatture possono includere anche gli interessi di mora eventualmente maturati, fatturati e non incassati.</t>
    </r>
  </si>
  <si>
    <r>
      <t>Sommatoria di tutti gli incrementi rispetto al CR_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dichiarato nella precedente istanza.</t>
    </r>
  </si>
  <si>
    <t>totale 306_15</t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</si>
  <si>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</si>
  <si>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2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</si>
  <si>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306_15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</si>
  <si>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</si>
  <si>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</si>
  <si>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vertAlign val="superscript"/>
        <sz val="11"/>
        <color theme="1"/>
        <rFont val="Calibri"/>
        <family val="2"/>
      </rPr>
      <t xml:space="preserve">CNI_FT </t>
    </r>
    <r>
      <rPr>
        <vertAlign val="subscript"/>
        <sz val="11"/>
        <color theme="1"/>
        <rFont val="Calibri"/>
        <family val="2"/>
      </rPr>
      <t>306_15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</si>
  <si>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</si>
  <si>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r>
      <t>Indicare la sommatoria, in valore assoluto, di tutti i decrementi rispetto al CR_</t>
    </r>
    <r>
      <rPr>
        <vertAlign val="subscript"/>
        <sz val="11"/>
        <color theme="1"/>
        <rFont val="Calibri"/>
        <family val="2"/>
      </rPr>
      <t xml:space="preserve">FT </t>
    </r>
    <r>
      <rPr>
        <sz val="11"/>
        <color theme="1"/>
        <rFont val="Calibri"/>
        <family val="2"/>
      </rPr>
      <t xml:space="preserve"> dichiarato nella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</si>
  <si>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</si>
  <si>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CR_FT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</si>
  <si>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>relativa esclusivamente a successivi conguagli e rettifiche (in aumento).</t>
    </r>
  </si>
  <si>
    <t>prima sessione 2013-2014 (ottobre 2013 - marzo 2014)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</si>
  <si>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</si>
  <si>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>306_15</t>
    </r>
  </si>
  <si>
    <t>Aprile 2013 - Settembre 2013</t>
  </si>
  <si>
    <t>2)  nel caso di clenti finali inadempienti sottoposti a procedure concorsuali o dichiarati insolventi, abbia avviato le procedure volte a garantire la tutela del credito.</t>
  </si>
  <si>
    <t>Indicare il totale degli importi indicati al momento dell'emissione delle fatture, i cui oneri sono oggetto di reintegrazione</t>
  </si>
  <si>
    <t>autocompilanti</t>
  </si>
  <si>
    <r>
      <t xml:space="preserve">Inserire, per ciascun mese di erogazione  del servizio, il totale degli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indicati al momento dell'emissione delle fatture i cui oneri sono oggetto di reintegrazione </t>
    </r>
  </si>
  <si>
    <r>
      <t xml:space="preserve">Inserire, per ciascun mese di erogazione  del servizio, 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relativi al credito non incassato decorsi almeno 12 (dodici) mesi dall'emissione delle fatture i cui oneri sono oggetto di reintegrazione  </t>
    </r>
  </si>
  <si>
    <r>
      <t>Inserire, per ciascun mese di erogazione  del servizio, il totale degli importi indicati al momento dell'emissione delle fatture i cui oneri sono oggetto di reintegrazione (campo CR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 </t>
    </r>
  </si>
  <si>
    <r>
      <t>Inserire, per ciascun mese di erogazione  del servizio, gli importi relativi al  credito non incassato decorsi almeno 12 (dodici) mesi dall'emissione delle fatture i cui oneri sono oggetto di reintegrazione (campo CNI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</t>
    </r>
  </si>
  <si>
    <r>
      <t>OCC</t>
    </r>
    <r>
      <rPr>
        <b/>
        <i/>
        <vertAlign val="subscript"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[€]</t>
    </r>
  </si>
  <si>
    <t>mese di emissione della fattura orginaria</t>
  </si>
  <si>
    <t>Mese di erogazione del servizio</t>
  </si>
  <si>
    <t xml:space="preserve"> da compilare: importi fatturati entro il dodicesimo mese successivo al mese di erogazione della fornitura del servizio</t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</si>
  <si>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nel prospetto 4) </t>
    </r>
  </si>
  <si>
    <r>
      <t xml:space="preserve"> da compilare obbligatoriamente nel caso di avvenuta dichiarazione di importi O</t>
    </r>
    <r>
      <rPr>
        <vertAlign val="subscript"/>
        <sz val="11"/>
        <color theme="1"/>
        <rFont val="Calibri"/>
        <family val="2"/>
        <scheme val="minor"/>
      </rPr>
      <t xml:space="preserve">CCFT </t>
    </r>
    <r>
      <rPr>
        <sz val="11"/>
        <color theme="1"/>
        <rFont val="Calibri"/>
        <family val="2"/>
        <scheme val="minor"/>
      </rPr>
      <t>anche in precedenti istanze di reintegrazione</t>
    </r>
  </si>
  <si>
    <t>NB: Gli importi dichiarati devono far esclusivo riferimento a quanto dichiarato nelle istanze di reintegrazione trasmesse</t>
  </si>
  <si>
    <r>
      <t>Dettaglio dell'ammontare degli oneri sostenuti dal FTT (no UdB fittizio) per la cessione del credito successivamente all'emissione delle fatture (O</t>
    </r>
    <r>
      <rPr>
        <b/>
        <i/>
        <vertAlign val="subscript"/>
        <sz val="16"/>
        <color theme="1"/>
        <rFont val="Calibri"/>
        <family val="2"/>
        <scheme val="minor"/>
      </rPr>
      <t>CC_FT</t>
    </r>
    <r>
      <rPr>
        <b/>
        <i/>
        <sz val="16"/>
        <color theme="1"/>
        <rFont val="Calibri"/>
        <family val="2"/>
        <scheme val="minor"/>
      </rPr>
      <t xml:space="preserve">) </t>
    </r>
    <r>
      <rPr>
        <b/>
        <i/>
        <u/>
        <sz val="16"/>
        <color theme="1"/>
        <rFont val="Calibri"/>
        <family val="2"/>
        <scheme val="minor"/>
      </rPr>
      <t>non considerando</t>
    </r>
    <r>
      <rPr>
        <b/>
        <i/>
        <sz val="16"/>
        <color theme="1"/>
        <rFont val="Calibri"/>
        <family val="2"/>
        <scheme val="minor"/>
      </rPr>
      <t xml:space="preserve"> gli importi originariamente fatturati in coerenza con le disposizioni del comma 4 della D.306/2015/E/gas</t>
    </r>
  </si>
  <si>
    <t>Ottobre 2014 - Settembre 2015</t>
  </si>
  <si>
    <t>seconda sessione 2013-2014 (aprile 2014 - settembre 2014)</t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</si>
  <si>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nel prospetto 5) </t>
    </r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</si>
  <si>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vertAlign val="subscript"/>
        <sz val="11"/>
        <color theme="1"/>
        <rFont val="Calibri"/>
        <family val="2"/>
      </rPr>
      <t xml:space="preserve">2  </t>
    </r>
    <r>
      <rPr>
        <sz val="11"/>
        <color theme="1"/>
        <rFont val="Calibri"/>
        <family val="2"/>
      </rPr>
      <t>conforme a quanto stabilito dal comma 4 della deliberazione 306/2015.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interessi di mora eventualmente fatturati successivamente</t>
    </r>
  </si>
  <si>
    <r>
      <t>Quota parte del Δ POS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>relativa esclusivamente a successivi conguagli e rettifiche (in aumento). Tali importi possono includere anche gli interessi di mora eventualmente maturati, fatturati e non incassati.</t>
    </r>
  </si>
  <si>
    <t xml:space="preserve">● dei crediti eventualmente ceduti  </t>
  </si>
  <si>
    <t>● degli importi direttamente riscossi dai clienti, inclusi gli interessi di mora eventualmente versati</t>
  </si>
  <si>
    <t>● dell'ammontare delle garanzie di cui al comma 6.3 della deliberazione 249/2012/R/gas eventualmente escusse</t>
  </si>
  <si>
    <t>● degli importi oggetto di rateizzazioni e dilazioni di pagamento</t>
  </si>
  <si>
    <r>
      <t>Quota parte del Δ POS</t>
    </r>
    <r>
      <rPr>
        <vertAlign val="superscript"/>
        <sz val="11"/>
        <rFont val="Calibri"/>
        <family val="2"/>
      </rPr>
      <t>CNI_FT</t>
    </r>
    <r>
      <rPr>
        <vertAlign val="subscript"/>
        <sz val="11"/>
        <rFont val="Calibri"/>
        <family val="2"/>
      </rPr>
      <t xml:space="preserve">2  </t>
    </r>
    <r>
      <rPr>
        <sz val="11"/>
        <rFont val="Calibri"/>
        <family val="2"/>
      </rPr>
      <t>conforme a quanto stabilito dal comma 4 della deliberazione 306/2015.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gli interessi di mora eventualmente maturati, fatturati e non incassati.</t>
    </r>
  </si>
  <si>
    <r>
      <t>Indicare la quota parte del Δ NEG</t>
    </r>
    <r>
      <rPr>
        <vertAlign val="superscript"/>
        <sz val="10"/>
        <rFont val="Calibri"/>
        <family val="2"/>
      </rPr>
      <t>CNI_FT</t>
    </r>
    <r>
      <rPr>
        <sz val="11"/>
        <rFont val="Calibri"/>
        <family val="2"/>
      </rPr>
      <t>relativa esclusivamente a successivi conguagli e rettifiche (in diminuzione).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interessi di mora eventualmente incassati o oggetto di cessione.</t>
    </r>
  </si>
  <si>
    <t xml:space="preserve">  Sessione di reintegrazione:</t>
  </si>
  <si>
    <t>Dati di fatturazione relativi a variazioni rispetto alle precedenti dichiarazioni (art. 4bis della delibera 589/2014/E/gas, come modificato dalle DD. 91/2015/E/gas, 526/2015/R/gas e 527/2015/R/gas)</t>
  </si>
  <si>
    <t>Dati di fatturazione(art. 4bis della delibera 589/2014/E/gas, come modificato dalle DD. 91/2015/E/gas, 526/2015/R/gas e 527/2015/R/gas)</t>
  </si>
  <si>
    <t xml:space="preserve">● degli accordi transattivi o di ristrutturazione del debito conclusi a partire dall'entrata in vigore della deliberazione 526/2015/R/com; l'importo ammissibile alla reintegrazione deve essere calcolato ai sensi del comma 3.5) lett.c) della deliberazione 363/2012/R/gas come introdotto dalla deliberazione 417/2015/R/gas.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</si>
  <si>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Indicare la sommatoria, in valore assoluto, di tutti i decrementi rispetto al CNI_</t>
    </r>
    <r>
      <rPr>
        <vertAlign val="subscript"/>
        <sz val="11"/>
        <rFont val="Calibri"/>
        <family val="2"/>
      </rPr>
      <t xml:space="preserve">FT </t>
    </r>
    <r>
      <rPr>
        <sz val="11"/>
        <rFont val="Calibri"/>
        <family val="2"/>
      </rPr>
      <t xml:space="preserve"> dichiarato nella precedente istanza.
Quest'ultimo può infatti diminuire, tra gli altri casi, in seguito a:
1) incassi di crediti già oggetto di reintegrazione pervenuti direttamente dai clienti finali dopo la presentazione della precedente istanza;
2) cessione di crediti già oggetto di reintegrazione avvenuta dopo la presentazione della precedente istanza;
3) successivi conguagli e rettifiche (in diminuzione)                                                                                                                                                                                                                                                                                                                                                                                                                                                            4) incassi conseguenti ad accordi transattivi o di ristrutturazione del debito conclusi a partire dall'entrata in vigore della deliberazione 526/2015/R/com; l'importo ammissibile alla reintegrazione deve essere calcolato ai sensi del comma 3.5) lett.c) della deliberazione 363/2012/R/gas come introdotto dalla deliberazione 417/2015/R/gas.                                        </t>
    </r>
  </si>
  <si>
    <t>01/04/2015 - 30/09/2015</t>
  </si>
  <si>
    <t>2  (Aprile 2015 - Settembre 2015)</t>
  </si>
  <si>
    <t>Seconda sessione 2014-2015 (aprile 2015 - settembre 2015)</t>
  </si>
  <si>
    <t>NB: Gli importi dichiarati nelle precedenti tabelle devono far riferimento alla situazione aggiornata al 31/10/2016</t>
  </si>
  <si>
    <t>1 (Ottobre 2014 - Marzo 2015)</t>
  </si>
  <si>
    <t>prima sessione 2014-2015 (ottobre 2014 - marzo 2015)</t>
  </si>
  <si>
    <t xml:space="preserve">NB: Gli importi dichiarati nelle precedenti tabelle devono far esclusivo riferimento a quanto dichiarato nel riquadro "Variazione rispetto alla precedente dichiarazione", nonché alla situazione aggiornata al 31/10/2016    </t>
  </si>
  <si>
    <t>2  (Aprile 2014 - Settembre 2014)</t>
  </si>
  <si>
    <t>NB: Gli importi dichiarati nelle precedenti tabelle devono far esclusivo riferimento a quanto dichiarato nel riquadro "Variazione rispetto alla precedente dichiarazione", nonché alla situazione aggiornata al 31/10/2016</t>
  </si>
  <si>
    <t>1   (Ottobre 2013 - Marzo 2014)</t>
  </si>
  <si>
    <t xml:space="preserve">NB: Gli importi dichiarati nelle precedenti tabelle devono far esclusivo riferimento a quanto dichiarato nel riquadro "Variazione rispetto alla precedente dichiarazione", nonché alla situazione aggiornata al 31/10/2016   </t>
  </si>
  <si>
    <t>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</si>
</sst>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vertAlign val="subscript"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vertAlign val="subscript"/>
      <sz val="10"/>
      <color theme="1"/>
      <name val="Calibri"/>
      <family val="2"/>
    </font>
    <font>
      <sz val="10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vertAlign val="subscript"/>
      <sz val="11"/>
      <name val="Calibri"/>
      <family val="2"/>
    </font>
    <font>
      <vertAlign val="superscript"/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2ECC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bgColor rgb="FFB2ECC9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5" fillId="0" borderId="0"/>
  </cellStyleXfs>
  <cellXfs count="477">
    <xf numFmtId="0" fontId="0" fillId="0" borderId="0" xfId="0"/>
    <xf numFmtId="0" fontId="0" fillId="5" borderId="0" xfId="0" applyFill="1" applyBorder="1"/>
    <xf numFmtId="0" fontId="0" fillId="5" borderId="0" xfId="0" applyFill="1"/>
    <xf numFmtId="0" fontId="0" fillId="5" borderId="13" xfId="0" applyFill="1" applyBorder="1"/>
    <xf numFmtId="0" fontId="0" fillId="5" borderId="14" xfId="0" applyFill="1" applyBorder="1"/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/>
    <xf numFmtId="0" fontId="0" fillId="5" borderId="0" xfId="0" applyFill="1" applyBorder="1" applyAlignment="1"/>
    <xf numFmtId="0" fontId="0" fillId="5" borderId="18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3" borderId="15" xfId="0" applyFill="1" applyBorder="1"/>
    <xf numFmtId="0" fontId="0" fillId="0" borderId="17" xfId="0" applyBorder="1" applyAlignment="1">
      <alignment horizontal="left"/>
    </xf>
    <xf numFmtId="0" fontId="0" fillId="5" borderId="12" xfId="0" applyFill="1" applyBorder="1" applyAlignment="1">
      <alignment vertical="center"/>
    </xf>
    <xf numFmtId="0" fontId="0" fillId="5" borderId="10" xfId="0" applyFill="1" applyBorder="1"/>
    <xf numFmtId="0" fontId="6" fillId="5" borderId="14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" fontId="0" fillId="3" borderId="1" xfId="0" applyNumberFormat="1" applyFill="1" applyBorder="1" applyProtection="1">
      <protection locked="0"/>
    </xf>
    <xf numFmtId="0" fontId="9" fillId="5" borderId="1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4" fontId="0" fillId="5" borderId="0" xfId="0" applyNumberFormat="1" applyFill="1" applyBorder="1" applyAlignment="1">
      <alignment horizontal="right"/>
    </xf>
    <xf numFmtId="4" fontId="0" fillId="6" borderId="1" xfId="0" applyNumberFormat="1" applyFill="1" applyBorder="1" applyAlignment="1" applyProtection="1">
      <alignment horizontal="center"/>
      <protection hidden="1"/>
    </xf>
    <xf numFmtId="4" fontId="0" fillId="6" borderId="1" xfId="0" applyNumberFormat="1" applyFill="1" applyBorder="1"/>
    <xf numFmtId="4" fontId="0" fillId="5" borderId="0" xfId="0" applyNumberFormat="1" applyFill="1" applyBorder="1"/>
    <xf numFmtId="0" fontId="9" fillId="5" borderId="1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" fontId="9" fillId="5" borderId="0" xfId="0" applyNumberFormat="1" applyFont="1" applyFill="1" applyBorder="1" applyAlignment="1">
      <alignment horizontal="right"/>
    </xf>
    <xf numFmtId="0" fontId="0" fillId="5" borderId="18" xfId="0" applyFill="1" applyBorder="1"/>
    <xf numFmtId="0" fontId="14" fillId="5" borderId="14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5" borderId="0" xfId="0" applyFill="1" applyBorder="1" applyAlignment="1">
      <alignment vertical="center"/>
    </xf>
    <xf numFmtId="17" fontId="0" fillId="0" borderId="1" xfId="0" applyNumberFormat="1" applyBorder="1"/>
    <xf numFmtId="0" fontId="0" fillId="7" borderId="1" xfId="0" applyFill="1" applyBorder="1" applyAlignment="1"/>
    <xf numFmtId="0" fontId="0" fillId="7" borderId="1" xfId="0" applyFill="1" applyBorder="1" applyAlignment="1">
      <alignment horizontal="center"/>
    </xf>
    <xf numFmtId="0" fontId="0" fillId="5" borderId="12" xfId="0" applyFill="1" applyBorder="1"/>
    <xf numFmtId="0" fontId="0" fillId="5" borderId="19" xfId="0" applyFill="1" applyBorder="1" applyAlignment="1"/>
    <xf numFmtId="0" fontId="0" fillId="5" borderId="10" xfId="0" applyFill="1" applyBorder="1" applyAlignment="1"/>
    <xf numFmtId="0" fontId="0" fillId="5" borderId="13" xfId="0" applyFill="1" applyBorder="1" applyAlignment="1"/>
    <xf numFmtId="0" fontId="0" fillId="5" borderId="18" xfId="0" applyFill="1" applyBorder="1" applyAlignment="1"/>
    <xf numFmtId="0" fontId="27" fillId="5" borderId="0" xfId="0" applyFont="1" applyFill="1" applyBorder="1" applyAlignment="1">
      <alignment vertical="center"/>
    </xf>
    <xf numFmtId="4" fontId="0" fillId="3" borderId="15" xfId="0" applyNumberFormat="1" applyFill="1" applyBorder="1" applyProtection="1">
      <protection locked="0"/>
    </xf>
    <xf numFmtId="4" fontId="0" fillId="8" borderId="1" xfId="0" applyNumberFormat="1" applyFill="1" applyBorder="1" applyProtection="1">
      <protection locked="0"/>
    </xf>
    <xf numFmtId="4" fontId="0" fillId="8" borderId="15" xfId="0" applyNumberFormat="1" applyFill="1" applyBorder="1" applyProtection="1">
      <protection locked="0"/>
    </xf>
    <xf numFmtId="4" fontId="0" fillId="10" borderId="1" xfId="0" applyNumberFormat="1" applyFill="1" applyBorder="1" applyProtection="1">
      <protection locked="0"/>
    </xf>
    <xf numFmtId="4" fontId="0" fillId="10" borderId="15" xfId="0" applyNumberFormat="1" applyFill="1" applyBorder="1" applyProtection="1">
      <protection locked="0"/>
    </xf>
    <xf numFmtId="4" fontId="0" fillId="6" borderId="1" xfId="0" applyNumberFormat="1" applyFill="1" applyBorder="1" applyAlignment="1" applyProtection="1">
      <alignment horizontal="right"/>
    </xf>
    <xf numFmtId="0" fontId="0" fillId="5" borderId="13" xfId="0" applyFill="1" applyBorder="1" applyProtection="1"/>
    <xf numFmtId="0" fontId="9" fillId="5" borderId="13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left"/>
    </xf>
    <xf numFmtId="0" fontId="9" fillId="5" borderId="13" xfId="0" applyFont="1" applyFill="1" applyBorder="1" applyAlignment="1" applyProtection="1">
      <alignment horizontal="center"/>
    </xf>
    <xf numFmtId="0" fontId="11" fillId="5" borderId="18" xfId="0" applyFont="1" applyFill="1" applyBorder="1" applyAlignment="1" applyProtection="1">
      <alignment horizontal="left"/>
    </xf>
    <xf numFmtId="0" fontId="0" fillId="5" borderId="0" xfId="0" applyFill="1" applyBorder="1" applyProtection="1"/>
    <xf numFmtId="0" fontId="0" fillId="5" borderId="14" xfId="0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4" fontId="0" fillId="5" borderId="19" xfId="0" applyNumberFormat="1" applyFill="1" applyBorder="1" applyAlignment="1" applyProtection="1">
      <alignment horizontal="right"/>
    </xf>
    <xf numFmtId="0" fontId="11" fillId="5" borderId="19" xfId="0" applyFont="1" applyFill="1" applyBorder="1" applyAlignment="1" applyProtection="1">
      <alignment horizontal="left"/>
    </xf>
    <xf numFmtId="4" fontId="0" fillId="5" borderId="19" xfId="0" applyNumberFormat="1" applyFill="1" applyBorder="1" applyProtection="1"/>
    <xf numFmtId="0" fontId="11" fillId="5" borderId="0" xfId="0" applyFont="1" applyFill="1" applyBorder="1" applyAlignment="1" applyProtection="1">
      <alignment horizontal="left"/>
    </xf>
    <xf numFmtId="4" fontId="0" fillId="5" borderId="0" xfId="0" applyNumberFormat="1" applyFill="1" applyBorder="1" applyAlignment="1" applyProtection="1">
      <alignment horizontal="right"/>
    </xf>
    <xf numFmtId="4" fontId="0" fillId="5" borderId="0" xfId="0" applyNumberFormat="1" applyFill="1" applyBorder="1" applyProtection="1"/>
    <xf numFmtId="4" fontId="0" fillId="5" borderId="14" xfId="0" applyNumberForma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center"/>
    </xf>
    <xf numFmtId="4" fontId="9" fillId="5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/>
    </xf>
    <xf numFmtId="0" fontId="0" fillId="5" borderId="14" xfId="0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Protection="1"/>
    <xf numFmtId="4" fontId="0" fillId="5" borderId="19" xfId="0" applyNumberFormat="1" applyFill="1" applyBorder="1" applyAlignment="1" applyProtection="1">
      <alignment horizontal="center"/>
    </xf>
    <xf numFmtId="4" fontId="0" fillId="0" borderId="20" xfId="0" applyNumberFormat="1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14" xfId="0" applyFill="1" applyBorder="1" applyProtection="1"/>
    <xf numFmtId="0" fontId="0" fillId="5" borderId="31" xfId="0" applyFill="1" applyBorder="1" applyProtection="1"/>
    <xf numFmtId="0" fontId="11" fillId="5" borderId="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4" fontId="0" fillId="9" borderId="1" xfId="0" applyNumberFormat="1" applyFill="1" applyBorder="1" applyProtection="1"/>
    <xf numFmtId="4" fontId="0" fillId="10" borderId="1" xfId="0" applyNumberFormat="1" applyFill="1" applyBorder="1" applyProtection="1"/>
    <xf numFmtId="0" fontId="1" fillId="5" borderId="7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0" fillId="5" borderId="11" xfId="0" applyFill="1" applyBorder="1" applyProtection="1"/>
    <xf numFmtId="0" fontId="7" fillId="5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0" fontId="11" fillId="5" borderId="11" xfId="0" applyFont="1" applyFill="1" applyBorder="1" applyAlignment="1" applyProtection="1">
      <alignment horizontal="left"/>
    </xf>
    <xf numFmtId="4" fontId="0" fillId="5" borderId="11" xfId="0" applyNumberFormat="1" applyFill="1" applyBorder="1" applyAlignment="1" applyProtection="1">
      <alignment horizontal="right"/>
    </xf>
    <xf numFmtId="4" fontId="0" fillId="5" borderId="11" xfId="0" applyNumberFormat="1" applyFill="1" applyBorder="1" applyProtection="1"/>
    <xf numFmtId="0" fontId="12" fillId="5" borderId="11" xfId="0" applyFont="1" applyFill="1" applyBorder="1" applyAlignment="1" applyProtection="1">
      <alignment horizontal="center"/>
    </xf>
    <xf numFmtId="0" fontId="14" fillId="5" borderId="0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0" fillId="5" borderId="18" xfId="0" applyFill="1" applyBorder="1" applyProtection="1"/>
    <xf numFmtId="0" fontId="0" fillId="5" borderId="19" xfId="0" applyFill="1" applyBorder="1" applyProtection="1"/>
    <xf numFmtId="0" fontId="0" fillId="5" borderId="20" xfId="0" applyFill="1" applyBorder="1" applyProtection="1"/>
    <xf numFmtId="0" fontId="9" fillId="5" borderId="0" xfId="0" applyFont="1" applyFill="1" applyBorder="1" applyAlignment="1">
      <alignment horizontal="center" vertical="center"/>
    </xf>
    <xf numFmtId="4" fontId="0" fillId="8" borderId="17" xfId="0" applyNumberFormat="1" applyFill="1" applyBorder="1" applyProtection="1">
      <protection locked="0"/>
    </xf>
    <xf numFmtId="4" fontId="0" fillId="8" borderId="16" xfId="0" applyNumberFormat="1" applyFill="1" applyBorder="1" applyProtection="1">
      <protection locked="0"/>
    </xf>
    <xf numFmtId="0" fontId="0" fillId="5" borderId="0" xfId="0" applyFill="1" applyBorder="1" applyAlignment="1">
      <alignment horizontal="center"/>
    </xf>
    <xf numFmtId="4" fontId="0" fillId="11" borderId="1" xfId="0" applyNumberFormat="1" applyFill="1" applyBorder="1" applyProtection="1"/>
    <xf numFmtId="0" fontId="0" fillId="5" borderId="0" xfId="0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12" fillId="5" borderId="14" xfId="0" applyFont="1" applyFill="1" applyBorder="1" applyAlignment="1" applyProtection="1">
      <alignment horizontal="center"/>
    </xf>
    <xf numFmtId="4" fontId="0" fillId="5" borderId="14" xfId="0" applyNumberFormat="1" applyFill="1" applyBorder="1" applyAlignment="1" applyProtection="1">
      <alignment horizontal="center"/>
    </xf>
    <xf numFmtId="0" fontId="0" fillId="5" borderId="17" xfId="0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8" xfId="0" applyFont="1" applyFill="1" applyBorder="1" applyAlignment="1" applyProtection="1">
      <alignment horizontal="left" vertical="top" wrapText="1"/>
    </xf>
    <xf numFmtId="0" fontId="1" fillId="5" borderId="9" xfId="0" applyFont="1" applyFill="1" applyBorder="1" applyAlignment="1" applyProtection="1">
      <alignment horizontal="left" vertical="top" wrapText="1"/>
    </xf>
    <xf numFmtId="0" fontId="0" fillId="2" borderId="15" xfId="0" applyFill="1" applyBorder="1" applyAlignment="1">
      <alignment horizontal="center"/>
    </xf>
    <xf numFmtId="0" fontId="0" fillId="5" borderId="10" xfId="0" applyFill="1" applyBorder="1" applyProtection="1"/>
    <xf numFmtId="0" fontId="0" fillId="0" borderId="11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Alignment="1" applyProtection="1"/>
    <xf numFmtId="0" fontId="3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horizontal="right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0" fillId="3" borderId="1" xfId="0" applyNumberFormat="1" applyFill="1" applyBorder="1" applyProtection="1"/>
    <xf numFmtId="0" fontId="0" fillId="5" borderId="13" xfId="0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0" fillId="5" borderId="12" xfId="0" applyFill="1" applyBorder="1" applyProtection="1"/>
    <xf numFmtId="0" fontId="14" fillId="5" borderId="1" xfId="0" applyFont="1" applyFill="1" applyBorder="1" applyAlignment="1" applyProtection="1">
      <alignment horizontal="center" vertical="center"/>
    </xf>
    <xf numFmtId="17" fontId="0" fillId="0" borderId="1" xfId="0" applyNumberFormat="1" applyBorder="1" applyProtection="1"/>
    <xf numFmtId="4" fontId="0" fillId="7" borderId="1" xfId="0" applyNumberFormat="1" applyFill="1" applyBorder="1" applyAlignment="1" applyProtection="1"/>
    <xf numFmtId="0" fontId="0" fillId="5" borderId="35" xfId="0" applyFill="1" applyBorder="1" applyProtection="1"/>
    <xf numFmtId="0" fontId="1" fillId="0" borderId="0" xfId="0" applyFont="1" applyBorder="1" applyAlignment="1" applyProtection="1">
      <alignment vertical="center" textRotation="90"/>
    </xf>
    <xf numFmtId="0" fontId="11" fillId="5" borderId="0" xfId="0" applyFont="1" applyFill="1" applyBorder="1" applyAlignment="1" applyProtection="1">
      <alignment horizontal="right"/>
    </xf>
    <xf numFmtId="4" fontId="0" fillId="6" borderId="1" xfId="0" applyNumberFormat="1" applyFill="1" applyBorder="1" applyProtection="1"/>
    <xf numFmtId="0" fontId="11" fillId="5" borderId="1" xfId="0" applyFont="1" applyFill="1" applyBorder="1" applyAlignment="1" applyProtection="1">
      <alignment horizontal="right"/>
    </xf>
    <xf numFmtId="0" fontId="0" fillId="5" borderId="0" xfId="0" applyFill="1" applyBorder="1" applyAlignment="1" applyProtection="1">
      <alignment vertical="center" wrapText="1"/>
    </xf>
    <xf numFmtId="0" fontId="27" fillId="5" borderId="0" xfId="0" applyFont="1" applyFill="1" applyBorder="1" applyAlignment="1" applyProtection="1">
      <alignment vertical="center"/>
    </xf>
    <xf numFmtId="0" fontId="0" fillId="5" borderId="19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5" borderId="5" xfId="0" applyFont="1" applyFill="1" applyBorder="1" applyAlignment="1" applyProtection="1">
      <alignment horizontal="left" vertical="top" wrapText="1"/>
    </xf>
    <xf numFmtId="0" fontId="0" fillId="5" borderId="0" xfId="0" applyFont="1" applyFill="1" applyAlignment="1" applyProtection="1">
      <alignment horizontal="left" vertical="top" wrapText="1"/>
    </xf>
    <xf numFmtId="0" fontId="0" fillId="5" borderId="6" xfId="0" applyFont="1" applyFill="1" applyBorder="1" applyAlignment="1" applyProtection="1">
      <alignment horizontal="left" vertical="top" wrapText="1"/>
    </xf>
    <xf numFmtId="0" fontId="1" fillId="5" borderId="7" xfId="0" applyFont="1" applyFill="1" applyBorder="1" applyAlignment="1" applyProtection="1">
      <alignment horizontal="left" vertical="top" wrapText="1"/>
    </xf>
    <xf numFmtId="17" fontId="0" fillId="0" borderId="17" xfId="0" applyNumberFormat="1" applyBorder="1" applyProtection="1"/>
    <xf numFmtId="4" fontId="0" fillId="8" borderId="1" xfId="0" applyNumberFormat="1" applyFill="1" applyBorder="1" applyProtection="1"/>
    <xf numFmtId="4" fontId="0" fillId="8" borderId="15" xfId="0" applyNumberFormat="1" applyFill="1" applyBorder="1" applyProtection="1"/>
    <xf numFmtId="0" fontId="0" fillId="0" borderId="0" xfId="0" applyBorder="1" applyAlignment="1" applyProtection="1">
      <alignment vertical="center" wrapText="1"/>
    </xf>
    <xf numFmtId="0" fontId="1" fillId="5" borderId="5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/>
    <xf numFmtId="0" fontId="0" fillId="0" borderId="7" xfId="0" applyFont="1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left" vertical="top" wrapText="1"/>
    </xf>
    <xf numFmtId="0" fontId="0" fillId="0" borderId="9" xfId="0" applyFont="1" applyBorder="1" applyAlignment="1" applyProtection="1">
      <alignment horizontal="left" vertical="top" wrapText="1"/>
    </xf>
    <xf numFmtId="0" fontId="27" fillId="5" borderId="19" xfId="0" applyFont="1" applyFill="1" applyBorder="1" applyAlignment="1" applyProtection="1">
      <alignment vertical="center"/>
    </xf>
    <xf numFmtId="0" fontId="0" fillId="5" borderId="19" xfId="0" applyFill="1" applyBorder="1" applyAlignme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/>
    </xf>
    <xf numFmtId="0" fontId="0" fillId="3" borderId="1" xfId="0" applyFill="1" applyBorder="1" applyProtection="1"/>
    <xf numFmtId="0" fontId="0" fillId="2" borderId="1" xfId="0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5" borderId="11" xfId="0" applyFill="1" applyBorder="1" applyAlignment="1" applyProtection="1"/>
    <xf numFmtId="17" fontId="0" fillId="5" borderId="1" xfId="0" applyNumberFormat="1" applyFill="1" applyBorder="1" applyProtection="1"/>
    <xf numFmtId="0" fontId="11" fillId="5" borderId="29" xfId="0" applyFont="1" applyFill="1" applyBorder="1" applyAlignment="1" applyProtection="1">
      <alignment horizontal="right"/>
    </xf>
    <xf numFmtId="4" fontId="0" fillId="5" borderId="0" xfId="0" applyNumberFormat="1" applyFill="1" applyBorder="1" applyProtection="1">
      <protection locked="0"/>
    </xf>
    <xf numFmtId="0" fontId="0" fillId="0" borderId="13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5" borderId="31" xfId="0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left" vertical="center"/>
    </xf>
    <xf numFmtId="4" fontId="0" fillId="3" borderId="1" xfId="0" applyNumberForma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left" vertical="center"/>
    </xf>
    <xf numFmtId="4" fontId="0" fillId="5" borderId="0" xfId="0" applyNumberFormat="1" applyFill="1" applyBorder="1" applyAlignment="1" applyProtection="1">
      <alignment horizontal="right" vertical="center"/>
    </xf>
    <xf numFmtId="4" fontId="0" fillId="0" borderId="14" xfId="0" applyNumberFormat="1" applyFill="1" applyBorder="1" applyAlignment="1" applyProtection="1">
      <alignment horizontal="center" vertical="center"/>
    </xf>
    <xf numFmtId="4" fontId="0" fillId="6" borderId="1" xfId="0" applyNumberFormat="1" applyFill="1" applyBorder="1" applyAlignment="1" applyProtection="1">
      <alignment horizontal="right" vertical="center"/>
    </xf>
    <xf numFmtId="0" fontId="11" fillId="5" borderId="18" xfId="0" applyFont="1" applyFill="1" applyBorder="1" applyAlignment="1" applyProtection="1">
      <alignment horizontal="left" vertical="center"/>
    </xf>
    <xf numFmtId="4" fontId="0" fillId="5" borderId="19" xfId="0" applyNumberFormat="1" applyFill="1" applyBorder="1" applyAlignment="1" applyProtection="1">
      <alignment horizontal="right" vertical="center"/>
    </xf>
    <xf numFmtId="0" fontId="11" fillId="5" borderId="19" xfId="0" applyFont="1" applyFill="1" applyBorder="1" applyAlignment="1" applyProtection="1">
      <alignment horizontal="left" vertical="center"/>
    </xf>
    <xf numFmtId="4" fontId="0" fillId="5" borderId="19" xfId="0" applyNumberFormat="1" applyFill="1" applyBorder="1" applyAlignment="1" applyProtection="1">
      <alignment vertical="center"/>
    </xf>
    <xf numFmtId="4" fontId="0" fillId="5" borderId="19" xfId="0" applyNumberFormat="1" applyFill="1" applyBorder="1" applyAlignment="1" applyProtection="1">
      <alignment horizontal="center" vertical="center"/>
    </xf>
    <xf numFmtId="4" fontId="0" fillId="0" borderId="20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vertical="center"/>
    </xf>
    <xf numFmtId="4" fontId="0" fillId="5" borderId="0" xfId="0" applyNumberForma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4" fontId="0" fillId="5" borderId="14" xfId="0" applyNumberFormat="1" applyFill="1" applyBorder="1" applyAlignment="1" applyProtection="1">
      <alignment horizontal="right" vertical="center"/>
    </xf>
    <xf numFmtId="4" fontId="0" fillId="0" borderId="0" xfId="0" applyNumberFormat="1" applyFill="1" applyBorder="1" applyAlignment="1" applyProtection="1">
      <alignment horizontal="right" vertical="center"/>
    </xf>
    <xf numFmtId="4" fontId="0" fillId="8" borderId="1" xfId="0" applyNumberFormat="1" applyFill="1" applyBorder="1" applyAlignment="1" applyProtection="1">
      <alignment vertical="center"/>
      <protection locked="0"/>
    </xf>
    <xf numFmtId="4" fontId="9" fillId="5" borderId="0" xfId="0" applyNumberFormat="1" applyFont="1" applyFill="1" applyBorder="1" applyAlignment="1" applyProtection="1">
      <alignment horizontal="right" vertical="center"/>
    </xf>
    <xf numFmtId="0" fontId="12" fillId="5" borderId="0" xfId="0" applyFont="1" applyFill="1" applyBorder="1" applyAlignment="1">
      <alignment horizontal="center" vertical="center"/>
    </xf>
    <xf numFmtId="4" fontId="0" fillId="10" borderId="1" xfId="0" applyNumberFormat="1" applyFill="1" applyBorder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4" fontId="0" fillId="10" borderId="1" xfId="0" applyNumberForma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12" fillId="5" borderId="1" xfId="0" applyFont="1" applyFill="1" applyBorder="1" applyAlignment="1" applyProtection="1">
      <alignment horizontal="center" vertical="center"/>
    </xf>
    <xf numFmtId="17" fontId="0" fillId="0" borderId="17" xfId="0" applyNumberFormat="1" applyBorder="1" applyAlignment="1" applyProtection="1">
      <alignment vertical="center"/>
    </xf>
    <xf numFmtId="4" fontId="0" fillId="7" borderId="1" xfId="0" applyNumberFormat="1" applyFill="1" applyBorder="1" applyAlignment="1" applyProtection="1">
      <alignment vertical="center"/>
    </xf>
    <xf numFmtId="4" fontId="0" fillId="8" borderId="1" xfId="0" applyNumberForma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17" fontId="0" fillId="0" borderId="1" xfId="0" applyNumberFormat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17" fontId="0" fillId="5" borderId="1" xfId="0" applyNumberFormat="1" applyFill="1" applyBorder="1" applyAlignment="1" applyProtection="1">
      <alignment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11" fillId="5" borderId="0" xfId="0" applyFont="1" applyFill="1" applyBorder="1" applyAlignment="1" applyProtection="1">
      <alignment horizontal="right" vertical="center"/>
    </xf>
    <xf numFmtId="4" fontId="0" fillId="6" borderId="1" xfId="0" applyNumberFormat="1" applyFill="1" applyBorder="1" applyAlignment="1" applyProtection="1">
      <alignment vertical="center"/>
    </xf>
    <xf numFmtId="0" fontId="0" fillId="5" borderId="18" xfId="0" applyFill="1" applyBorder="1" applyAlignment="1" applyProtection="1">
      <alignment vertical="center"/>
    </xf>
    <xf numFmtId="0" fontId="0" fillId="5" borderId="19" xfId="0" applyFill="1" applyBorder="1" applyAlignment="1" applyProtection="1">
      <alignment vertical="center"/>
    </xf>
    <xf numFmtId="0" fontId="0" fillId="5" borderId="20" xfId="0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17" fontId="0" fillId="0" borderId="1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" fontId="0" fillId="6" borderId="1" xfId="0" applyNumberFormat="1" applyFill="1" applyBorder="1" applyAlignment="1" applyProtection="1">
      <alignment horizontal="center" vertical="center"/>
      <protection hidden="1"/>
    </xf>
    <xf numFmtId="4" fontId="0" fillId="0" borderId="0" xfId="0" applyNumberFormat="1" applyFill="1" applyBorder="1" applyAlignment="1" applyProtection="1">
      <alignment horizontal="center" vertical="center"/>
    </xf>
    <xf numFmtId="4" fontId="0" fillId="0" borderId="25" xfId="0" applyNumberForma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11" fillId="5" borderId="13" xfId="0" applyFont="1" applyFill="1" applyBorder="1" applyAlignment="1">
      <alignment horizontal="center" vertical="center"/>
    </xf>
    <xf numFmtId="4" fontId="0" fillId="5" borderId="0" xfId="0" applyNumberFormat="1" applyFill="1" applyBorder="1" applyAlignment="1">
      <alignment horizontal="center" vertical="center"/>
    </xf>
    <xf numFmtId="0" fontId="11" fillId="5" borderId="1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4" fontId="0" fillId="5" borderId="0" xfId="0" applyNumberFormat="1" applyFill="1" applyBorder="1" applyAlignment="1" applyProtection="1">
      <alignment horizontal="center" vertical="center"/>
    </xf>
    <xf numFmtId="4" fontId="0" fillId="5" borderId="14" xfId="0" applyNumberFormat="1" applyFill="1" applyBorder="1" applyAlignment="1" applyProtection="1">
      <alignment horizontal="center" vertical="center"/>
    </xf>
    <xf numFmtId="4" fontId="9" fillId="5" borderId="0" xfId="0" applyNumberFormat="1" applyFont="1" applyFill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center" vertical="center"/>
    </xf>
    <xf numFmtId="4" fontId="0" fillId="5" borderId="20" xfId="0" applyNumberForma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left" vertical="center"/>
    </xf>
    <xf numFmtId="0" fontId="0" fillId="5" borderId="0" xfId="0" applyFill="1" applyAlignment="1">
      <alignment horizontal="left" vertical="center"/>
    </xf>
    <xf numFmtId="0" fontId="7" fillId="5" borderId="13" xfId="0" applyFont="1" applyFill="1" applyBorder="1" applyAlignment="1" applyProtection="1">
      <alignment horizontal="left" vertical="center"/>
    </xf>
    <xf numFmtId="0" fontId="14" fillId="5" borderId="14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 applyProtection="1">
      <alignment horizontal="left" vertical="center"/>
    </xf>
    <xf numFmtId="0" fontId="19" fillId="5" borderId="14" xfId="0" applyFont="1" applyFill="1" applyBorder="1" applyAlignment="1" applyProtection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4" fontId="0" fillId="5" borderId="25" xfId="0" applyNumberFormat="1" applyFill="1" applyBorder="1" applyAlignment="1" applyProtection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4" fontId="0" fillId="3" borderId="15" xfId="0" applyNumberForma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0" xfId="0" applyAlignment="1">
      <alignment horizontal="center" wrapText="1"/>
    </xf>
    <xf numFmtId="0" fontId="14" fillId="5" borderId="15" xfId="0" applyFont="1" applyFill="1" applyBorder="1" applyAlignment="1">
      <alignment horizontal="left" vertical="top" wrapText="1"/>
    </xf>
    <xf numFmtId="0" fontId="14" fillId="5" borderId="16" xfId="0" applyFont="1" applyFill="1" applyBorder="1" applyAlignment="1">
      <alignment horizontal="left" vertical="top" wrapText="1"/>
    </xf>
    <xf numFmtId="0" fontId="14" fillId="5" borderId="17" xfId="0" applyFont="1" applyFill="1" applyBorder="1" applyAlignment="1">
      <alignment horizontal="left" vertical="top" wrapText="1"/>
    </xf>
    <xf numFmtId="0" fontId="30" fillId="5" borderId="15" xfId="0" applyFont="1" applyFill="1" applyBorder="1" applyAlignment="1">
      <alignment horizontal="left" vertical="top" wrapText="1"/>
    </xf>
    <xf numFmtId="0" fontId="30" fillId="5" borderId="16" xfId="0" applyFont="1" applyFill="1" applyBorder="1" applyAlignment="1">
      <alignment horizontal="left" vertical="top" wrapText="1"/>
    </xf>
    <xf numFmtId="0" fontId="30" fillId="5" borderId="17" xfId="0" applyFont="1" applyFill="1" applyBorder="1" applyAlignment="1">
      <alignment horizontal="left" vertical="top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30" fillId="5" borderId="7" xfId="0" applyFont="1" applyFill="1" applyBorder="1" applyAlignment="1">
      <alignment horizontal="left" vertical="top" wrapText="1"/>
    </xf>
    <xf numFmtId="0" fontId="30" fillId="5" borderId="8" xfId="0" applyFont="1" applyFill="1" applyBorder="1" applyAlignment="1">
      <alignment horizontal="left" vertical="top" wrapText="1"/>
    </xf>
    <xf numFmtId="0" fontId="30" fillId="5" borderId="9" xfId="0" applyFont="1" applyFill="1" applyBorder="1" applyAlignment="1">
      <alignment horizontal="left" vertical="top" wrapText="1"/>
    </xf>
    <xf numFmtId="0" fontId="1" fillId="5" borderId="28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right"/>
    </xf>
    <xf numFmtId="0" fontId="11" fillId="5" borderId="4" xfId="0" applyFont="1" applyFill="1" applyBorder="1" applyAlignment="1">
      <alignment horizontal="righ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 textRotation="90"/>
    </xf>
    <xf numFmtId="0" fontId="0" fillId="5" borderId="15" xfId="0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0" fillId="5" borderId="15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justify" vertical="top" wrapText="1"/>
    </xf>
    <xf numFmtId="0" fontId="1" fillId="5" borderId="3" xfId="0" applyFont="1" applyFill="1" applyBorder="1" applyAlignment="1" applyProtection="1">
      <alignment horizontal="justify" vertical="top" wrapText="1"/>
    </xf>
    <xf numFmtId="0" fontId="1" fillId="5" borderId="4" xfId="0" applyFont="1" applyFill="1" applyBorder="1" applyAlignment="1" applyProtection="1">
      <alignment horizontal="justify" vertical="top" wrapText="1"/>
    </xf>
    <xf numFmtId="0" fontId="1" fillId="5" borderId="5" xfId="0" applyFont="1" applyFill="1" applyBorder="1" applyAlignment="1" applyProtection="1">
      <alignment horizontal="justify" vertical="top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1" fillId="5" borderId="6" xfId="0" applyFont="1" applyFill="1" applyBorder="1" applyAlignment="1" applyProtection="1">
      <alignment horizontal="justify" vertical="top" wrapText="1"/>
    </xf>
    <xf numFmtId="0" fontId="0" fillId="5" borderId="15" xfId="0" applyFill="1" applyBorder="1" applyAlignment="1" applyProtection="1">
      <alignment horizontal="left" vertical="center"/>
    </xf>
    <xf numFmtId="0" fontId="0" fillId="5" borderId="16" xfId="0" applyFill="1" applyBorder="1" applyAlignment="1" applyProtection="1">
      <alignment horizontal="left" vertical="center"/>
    </xf>
    <xf numFmtId="0" fontId="0" fillId="5" borderId="17" xfId="0" applyFill="1" applyBorder="1" applyAlignment="1" applyProtection="1">
      <alignment horizontal="left" vertical="center"/>
    </xf>
    <xf numFmtId="0" fontId="18" fillId="5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7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7" fillId="5" borderId="24" xfId="0" applyFont="1" applyFill="1" applyBorder="1" applyAlignment="1" applyProtection="1">
      <alignment horizontal="center"/>
    </xf>
    <xf numFmtId="0" fontId="17" fillId="5" borderId="25" xfId="0" applyFont="1" applyFill="1" applyBorder="1" applyAlignment="1" applyProtection="1">
      <alignment horizontal="center"/>
    </xf>
    <xf numFmtId="0" fontId="17" fillId="5" borderId="26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/>
    <xf numFmtId="0" fontId="1" fillId="0" borderId="1" xfId="0" applyFont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right" vertical="center" wrapText="1"/>
    </xf>
    <xf numFmtId="0" fontId="5" fillId="5" borderId="16" xfId="0" applyFont="1" applyFill="1" applyBorder="1" applyAlignment="1" applyProtection="1">
      <alignment horizontal="right" vertical="center" wrapText="1"/>
    </xf>
    <xf numFmtId="0" fontId="5" fillId="5" borderId="17" xfId="0" applyFont="1" applyFill="1" applyBorder="1" applyAlignment="1" applyProtection="1">
      <alignment horizontal="righ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vertical="center"/>
    </xf>
    <xf numFmtId="0" fontId="3" fillId="5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textRotation="90"/>
    </xf>
    <xf numFmtId="0" fontId="1" fillId="0" borderId="34" xfId="0" applyFont="1" applyBorder="1" applyAlignment="1" applyProtection="1">
      <alignment horizontal="center" vertical="center" textRotation="90"/>
    </xf>
    <xf numFmtId="0" fontId="1" fillId="0" borderId="29" xfId="0" applyFont="1" applyBorder="1" applyAlignment="1" applyProtection="1">
      <alignment horizontal="center" vertical="center" textRotation="90"/>
    </xf>
    <xf numFmtId="0" fontId="7" fillId="5" borderId="33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left"/>
    </xf>
    <xf numFmtId="0" fontId="0" fillId="5" borderId="16" xfId="0" applyFill="1" applyBorder="1" applyAlignment="1" applyProtection="1">
      <alignment horizontal="left"/>
    </xf>
    <xf numFmtId="0" fontId="0" fillId="5" borderId="17" xfId="0" applyFill="1" applyBorder="1" applyAlignment="1" applyProtection="1">
      <alignment horizontal="left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justify" vertical="justify" wrapText="1"/>
    </xf>
    <xf numFmtId="0" fontId="1" fillId="5" borderId="3" xfId="0" applyFont="1" applyFill="1" applyBorder="1" applyAlignment="1" applyProtection="1">
      <alignment horizontal="justify" vertical="justify" wrapText="1"/>
    </xf>
    <xf numFmtId="0" fontId="1" fillId="5" borderId="4" xfId="0" applyFont="1" applyFill="1" applyBorder="1" applyAlignment="1" applyProtection="1">
      <alignment horizontal="justify" vertical="justify" wrapText="1"/>
    </xf>
    <xf numFmtId="0" fontId="1" fillId="5" borderId="5" xfId="0" applyFont="1" applyFill="1" applyBorder="1" applyAlignment="1" applyProtection="1">
      <alignment horizontal="justify" vertical="justify" wrapText="1"/>
    </xf>
    <xf numFmtId="0" fontId="1" fillId="5" borderId="0" xfId="0" applyFont="1" applyFill="1" applyBorder="1" applyAlignment="1" applyProtection="1">
      <alignment horizontal="justify" vertical="justify" wrapText="1"/>
    </xf>
    <xf numFmtId="0" fontId="1" fillId="5" borderId="6" xfId="0" applyFont="1" applyFill="1" applyBorder="1" applyAlignment="1" applyProtection="1">
      <alignment horizontal="justify" vertical="justify" wrapText="1"/>
    </xf>
    <xf numFmtId="0" fontId="0" fillId="5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1" xfId="0" applyBorder="1" applyAlignment="1" applyProtection="1"/>
    <xf numFmtId="17" fontId="0" fillId="0" borderId="1" xfId="0" applyNumberFormat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justify" vertical="center" wrapText="1"/>
    </xf>
    <xf numFmtId="0" fontId="1" fillId="5" borderId="3" xfId="0" applyFont="1" applyFill="1" applyBorder="1" applyAlignment="1" applyProtection="1">
      <alignment horizontal="justify" vertical="center" wrapText="1"/>
    </xf>
    <xf numFmtId="0" fontId="1" fillId="5" borderId="4" xfId="0" applyFont="1" applyFill="1" applyBorder="1" applyAlignment="1" applyProtection="1">
      <alignment horizontal="justify" vertical="center" wrapText="1"/>
    </xf>
    <xf numFmtId="0" fontId="1" fillId="5" borderId="5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justify" vertical="center" wrapText="1"/>
    </xf>
    <xf numFmtId="0" fontId="1" fillId="5" borderId="6" xfId="0" applyFont="1" applyFill="1" applyBorder="1" applyAlignment="1" applyProtection="1">
      <alignment horizontal="justify" vertical="center" wrapText="1"/>
    </xf>
    <xf numFmtId="0" fontId="0" fillId="5" borderId="15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5" borderId="6" xfId="0" applyFont="1" applyFill="1" applyBorder="1" applyAlignment="1" applyProtection="1">
      <alignment horizontal="left" vertical="center" wrapText="1"/>
    </xf>
    <xf numFmtId="0" fontId="17" fillId="5" borderId="24" xfId="0" applyFont="1" applyFill="1" applyBorder="1" applyAlignment="1" applyProtection="1">
      <alignment horizontal="center" vertical="center"/>
    </xf>
    <xf numFmtId="0" fontId="17" fillId="5" borderId="25" xfId="0" applyFont="1" applyFill="1" applyBorder="1" applyAlignment="1" applyProtection="1">
      <alignment horizontal="center" vertical="center"/>
    </xf>
    <xf numFmtId="0" fontId="17" fillId="5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90"/>
    </xf>
    <xf numFmtId="0" fontId="0" fillId="5" borderId="1" xfId="0" applyFill="1" applyBorder="1" applyAlignment="1" applyProtection="1">
      <alignment horizontal="left" vertical="center"/>
    </xf>
    <xf numFmtId="0" fontId="0" fillId="0" borderId="1" xfId="0" applyBorder="1" applyAlignment="1"/>
    <xf numFmtId="0" fontId="1" fillId="5" borderId="28" xfId="0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 wrapText="1"/>
    </xf>
    <xf numFmtId="0" fontId="1" fillId="5" borderId="13" xfId="0" applyFont="1" applyFill="1" applyBorder="1" applyAlignment="1" applyProtection="1">
      <alignment horizontal="left" vertical="center" wrapText="1"/>
    </xf>
    <xf numFmtId="0" fontId="1" fillId="5" borderId="30" xfId="0" applyFont="1" applyFill="1" applyBorder="1" applyAlignment="1" applyProtection="1">
      <alignment horizontal="left" vertical="center" wrapText="1"/>
    </xf>
    <xf numFmtId="0" fontId="1" fillId="5" borderId="8" xfId="0" applyFont="1" applyFill="1" applyBorder="1" applyAlignment="1" applyProtection="1">
      <alignment horizontal="left" vertical="center" wrapText="1"/>
    </xf>
    <xf numFmtId="0" fontId="1" fillId="5" borderId="9" xfId="0" applyFont="1" applyFill="1" applyBorder="1" applyAlignment="1" applyProtection="1">
      <alignment horizontal="left" vertical="center" wrapText="1"/>
    </xf>
    <xf numFmtId="0" fontId="19" fillId="2" borderId="25" xfId="0" applyFont="1" applyFill="1" applyBorder="1" applyAlignment="1" applyProtection="1">
      <alignment horizontal="left" vertical="center" wrapText="1"/>
    </xf>
    <xf numFmtId="0" fontId="19" fillId="2" borderId="26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66FF99"/>
      <color rgb="FF99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3" name="Connettore 2 2"/>
        <xdr:cNvCxnSpPr/>
      </xdr:nvCxnSpPr>
      <xdr:spPr>
        <a:xfrm flipV="1">
          <a:off x="9801225" y="604837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3" name="Connettore 2 2"/>
        <xdr:cNvCxnSpPr/>
      </xdr:nvCxnSpPr>
      <xdr:spPr>
        <a:xfrm flipV="1">
          <a:off x="9801225" y="6210300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66675</xdr:rowOff>
    </xdr:from>
    <xdr:to>
      <xdr:col>13</xdr:col>
      <xdr:colOff>19050</xdr:colOff>
      <xdr:row>26</xdr:row>
      <xdr:rowOff>76200</xdr:rowOff>
    </xdr:to>
    <xdr:cxnSp macro="">
      <xdr:nvCxnSpPr>
        <xdr:cNvPr id="3" name="Connettore 2 2"/>
        <xdr:cNvCxnSpPr/>
      </xdr:nvCxnSpPr>
      <xdr:spPr>
        <a:xfrm flipV="1">
          <a:off x="9820275" y="6315075"/>
          <a:ext cx="12382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4" name="Connettore 2 3"/>
        <xdr:cNvCxnSpPr/>
      </xdr:nvCxnSpPr>
      <xdr:spPr>
        <a:xfrm flipV="1">
          <a:off x="9801225" y="6210300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66675</xdr:rowOff>
    </xdr:from>
    <xdr:to>
      <xdr:col>13</xdr:col>
      <xdr:colOff>19050</xdr:colOff>
      <xdr:row>26</xdr:row>
      <xdr:rowOff>76200</xdr:rowOff>
    </xdr:to>
    <xdr:cxnSp macro="">
      <xdr:nvCxnSpPr>
        <xdr:cNvPr id="3" name="Connettore 2 2"/>
        <xdr:cNvCxnSpPr/>
      </xdr:nvCxnSpPr>
      <xdr:spPr>
        <a:xfrm flipV="1">
          <a:off x="9820275" y="6096000"/>
          <a:ext cx="12382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zoomScaleNormal="100" zoomScaleSheetLayoutView="130" workbookViewId="0">
      <selection activeCell="D8" sqref="D8:G8"/>
    </sheetView>
  </sheetViews>
  <sheetFormatPr defaultRowHeight="15" x14ac:dyDescent="0.25"/>
  <cols>
    <col min="1" max="1" width="12.7109375" style="2" customWidth="1"/>
    <col min="2" max="3" width="14.42578125" style="2" customWidth="1"/>
    <col min="4" max="8" width="12.7109375" style="2" customWidth="1"/>
    <col min="9" max="256" width="9.140625" style="2"/>
    <col min="257" max="257" width="12.7109375" style="2" customWidth="1"/>
    <col min="258" max="259" width="14.42578125" style="2" customWidth="1"/>
    <col min="260" max="264" width="12.7109375" style="2" customWidth="1"/>
    <col min="265" max="512" width="9.140625" style="2"/>
    <col min="513" max="513" width="12.7109375" style="2" customWidth="1"/>
    <col min="514" max="515" width="14.42578125" style="2" customWidth="1"/>
    <col min="516" max="520" width="12.7109375" style="2" customWidth="1"/>
    <col min="521" max="768" width="9.140625" style="2"/>
    <col min="769" max="769" width="12.7109375" style="2" customWidth="1"/>
    <col min="770" max="771" width="14.42578125" style="2" customWidth="1"/>
    <col min="772" max="776" width="12.7109375" style="2" customWidth="1"/>
    <col min="777" max="1024" width="9.140625" style="2"/>
    <col min="1025" max="1025" width="12.7109375" style="2" customWidth="1"/>
    <col min="1026" max="1027" width="14.42578125" style="2" customWidth="1"/>
    <col min="1028" max="1032" width="12.7109375" style="2" customWidth="1"/>
    <col min="1033" max="1280" width="9.140625" style="2"/>
    <col min="1281" max="1281" width="12.7109375" style="2" customWidth="1"/>
    <col min="1282" max="1283" width="14.42578125" style="2" customWidth="1"/>
    <col min="1284" max="1288" width="12.7109375" style="2" customWidth="1"/>
    <col min="1289" max="1536" width="9.140625" style="2"/>
    <col min="1537" max="1537" width="12.7109375" style="2" customWidth="1"/>
    <col min="1538" max="1539" width="14.42578125" style="2" customWidth="1"/>
    <col min="1540" max="1544" width="12.7109375" style="2" customWidth="1"/>
    <col min="1545" max="1792" width="9.140625" style="2"/>
    <col min="1793" max="1793" width="12.7109375" style="2" customWidth="1"/>
    <col min="1794" max="1795" width="14.42578125" style="2" customWidth="1"/>
    <col min="1796" max="1800" width="12.7109375" style="2" customWidth="1"/>
    <col min="1801" max="2048" width="9.140625" style="2"/>
    <col min="2049" max="2049" width="12.7109375" style="2" customWidth="1"/>
    <col min="2050" max="2051" width="14.42578125" style="2" customWidth="1"/>
    <col min="2052" max="2056" width="12.7109375" style="2" customWidth="1"/>
    <col min="2057" max="2304" width="9.140625" style="2"/>
    <col min="2305" max="2305" width="12.7109375" style="2" customWidth="1"/>
    <col min="2306" max="2307" width="14.42578125" style="2" customWidth="1"/>
    <col min="2308" max="2312" width="12.7109375" style="2" customWidth="1"/>
    <col min="2313" max="2560" width="9.140625" style="2"/>
    <col min="2561" max="2561" width="12.7109375" style="2" customWidth="1"/>
    <col min="2562" max="2563" width="14.42578125" style="2" customWidth="1"/>
    <col min="2564" max="2568" width="12.7109375" style="2" customWidth="1"/>
    <col min="2569" max="2816" width="9.140625" style="2"/>
    <col min="2817" max="2817" width="12.7109375" style="2" customWidth="1"/>
    <col min="2818" max="2819" width="14.42578125" style="2" customWidth="1"/>
    <col min="2820" max="2824" width="12.7109375" style="2" customWidth="1"/>
    <col min="2825" max="3072" width="9.140625" style="2"/>
    <col min="3073" max="3073" width="12.7109375" style="2" customWidth="1"/>
    <col min="3074" max="3075" width="14.42578125" style="2" customWidth="1"/>
    <col min="3076" max="3080" width="12.7109375" style="2" customWidth="1"/>
    <col min="3081" max="3328" width="9.140625" style="2"/>
    <col min="3329" max="3329" width="12.7109375" style="2" customWidth="1"/>
    <col min="3330" max="3331" width="14.42578125" style="2" customWidth="1"/>
    <col min="3332" max="3336" width="12.7109375" style="2" customWidth="1"/>
    <col min="3337" max="3584" width="9.140625" style="2"/>
    <col min="3585" max="3585" width="12.7109375" style="2" customWidth="1"/>
    <col min="3586" max="3587" width="14.42578125" style="2" customWidth="1"/>
    <col min="3588" max="3592" width="12.7109375" style="2" customWidth="1"/>
    <col min="3593" max="3840" width="9.140625" style="2"/>
    <col min="3841" max="3841" width="12.7109375" style="2" customWidth="1"/>
    <col min="3842" max="3843" width="14.42578125" style="2" customWidth="1"/>
    <col min="3844" max="3848" width="12.7109375" style="2" customWidth="1"/>
    <col min="3849" max="4096" width="9.140625" style="2"/>
    <col min="4097" max="4097" width="12.7109375" style="2" customWidth="1"/>
    <col min="4098" max="4099" width="14.42578125" style="2" customWidth="1"/>
    <col min="4100" max="4104" width="12.7109375" style="2" customWidth="1"/>
    <col min="4105" max="4352" width="9.140625" style="2"/>
    <col min="4353" max="4353" width="12.7109375" style="2" customWidth="1"/>
    <col min="4354" max="4355" width="14.42578125" style="2" customWidth="1"/>
    <col min="4356" max="4360" width="12.7109375" style="2" customWidth="1"/>
    <col min="4361" max="4608" width="9.140625" style="2"/>
    <col min="4609" max="4609" width="12.7109375" style="2" customWidth="1"/>
    <col min="4610" max="4611" width="14.42578125" style="2" customWidth="1"/>
    <col min="4612" max="4616" width="12.7109375" style="2" customWidth="1"/>
    <col min="4617" max="4864" width="9.140625" style="2"/>
    <col min="4865" max="4865" width="12.7109375" style="2" customWidth="1"/>
    <col min="4866" max="4867" width="14.42578125" style="2" customWidth="1"/>
    <col min="4868" max="4872" width="12.7109375" style="2" customWidth="1"/>
    <col min="4873" max="5120" width="9.140625" style="2"/>
    <col min="5121" max="5121" width="12.7109375" style="2" customWidth="1"/>
    <col min="5122" max="5123" width="14.42578125" style="2" customWidth="1"/>
    <col min="5124" max="5128" width="12.7109375" style="2" customWidth="1"/>
    <col min="5129" max="5376" width="9.140625" style="2"/>
    <col min="5377" max="5377" width="12.7109375" style="2" customWidth="1"/>
    <col min="5378" max="5379" width="14.42578125" style="2" customWidth="1"/>
    <col min="5380" max="5384" width="12.7109375" style="2" customWidth="1"/>
    <col min="5385" max="5632" width="9.140625" style="2"/>
    <col min="5633" max="5633" width="12.7109375" style="2" customWidth="1"/>
    <col min="5634" max="5635" width="14.42578125" style="2" customWidth="1"/>
    <col min="5636" max="5640" width="12.7109375" style="2" customWidth="1"/>
    <col min="5641" max="5888" width="9.140625" style="2"/>
    <col min="5889" max="5889" width="12.7109375" style="2" customWidth="1"/>
    <col min="5890" max="5891" width="14.42578125" style="2" customWidth="1"/>
    <col min="5892" max="5896" width="12.7109375" style="2" customWidth="1"/>
    <col min="5897" max="6144" width="9.140625" style="2"/>
    <col min="6145" max="6145" width="12.7109375" style="2" customWidth="1"/>
    <col min="6146" max="6147" width="14.42578125" style="2" customWidth="1"/>
    <col min="6148" max="6152" width="12.7109375" style="2" customWidth="1"/>
    <col min="6153" max="6400" width="9.140625" style="2"/>
    <col min="6401" max="6401" width="12.7109375" style="2" customWidth="1"/>
    <col min="6402" max="6403" width="14.42578125" style="2" customWidth="1"/>
    <col min="6404" max="6408" width="12.7109375" style="2" customWidth="1"/>
    <col min="6409" max="6656" width="9.140625" style="2"/>
    <col min="6657" max="6657" width="12.7109375" style="2" customWidth="1"/>
    <col min="6658" max="6659" width="14.42578125" style="2" customWidth="1"/>
    <col min="6660" max="6664" width="12.7109375" style="2" customWidth="1"/>
    <col min="6665" max="6912" width="9.140625" style="2"/>
    <col min="6913" max="6913" width="12.7109375" style="2" customWidth="1"/>
    <col min="6914" max="6915" width="14.42578125" style="2" customWidth="1"/>
    <col min="6916" max="6920" width="12.7109375" style="2" customWidth="1"/>
    <col min="6921" max="7168" width="9.140625" style="2"/>
    <col min="7169" max="7169" width="12.7109375" style="2" customWidth="1"/>
    <col min="7170" max="7171" width="14.42578125" style="2" customWidth="1"/>
    <col min="7172" max="7176" width="12.7109375" style="2" customWidth="1"/>
    <col min="7177" max="7424" width="9.140625" style="2"/>
    <col min="7425" max="7425" width="12.7109375" style="2" customWidth="1"/>
    <col min="7426" max="7427" width="14.42578125" style="2" customWidth="1"/>
    <col min="7428" max="7432" width="12.7109375" style="2" customWidth="1"/>
    <col min="7433" max="7680" width="9.140625" style="2"/>
    <col min="7681" max="7681" width="12.7109375" style="2" customWidth="1"/>
    <col min="7682" max="7683" width="14.42578125" style="2" customWidth="1"/>
    <col min="7684" max="7688" width="12.7109375" style="2" customWidth="1"/>
    <col min="7689" max="7936" width="9.140625" style="2"/>
    <col min="7937" max="7937" width="12.7109375" style="2" customWidth="1"/>
    <col min="7938" max="7939" width="14.42578125" style="2" customWidth="1"/>
    <col min="7940" max="7944" width="12.7109375" style="2" customWidth="1"/>
    <col min="7945" max="8192" width="9.140625" style="2"/>
    <col min="8193" max="8193" width="12.7109375" style="2" customWidth="1"/>
    <col min="8194" max="8195" width="14.42578125" style="2" customWidth="1"/>
    <col min="8196" max="8200" width="12.7109375" style="2" customWidth="1"/>
    <col min="8201" max="8448" width="9.140625" style="2"/>
    <col min="8449" max="8449" width="12.7109375" style="2" customWidth="1"/>
    <col min="8450" max="8451" width="14.42578125" style="2" customWidth="1"/>
    <col min="8452" max="8456" width="12.7109375" style="2" customWidth="1"/>
    <col min="8457" max="8704" width="9.140625" style="2"/>
    <col min="8705" max="8705" width="12.7109375" style="2" customWidth="1"/>
    <col min="8706" max="8707" width="14.42578125" style="2" customWidth="1"/>
    <col min="8708" max="8712" width="12.7109375" style="2" customWidth="1"/>
    <col min="8713" max="8960" width="9.140625" style="2"/>
    <col min="8961" max="8961" width="12.7109375" style="2" customWidth="1"/>
    <col min="8962" max="8963" width="14.42578125" style="2" customWidth="1"/>
    <col min="8964" max="8968" width="12.7109375" style="2" customWidth="1"/>
    <col min="8969" max="9216" width="9.140625" style="2"/>
    <col min="9217" max="9217" width="12.7109375" style="2" customWidth="1"/>
    <col min="9218" max="9219" width="14.42578125" style="2" customWidth="1"/>
    <col min="9220" max="9224" width="12.7109375" style="2" customWidth="1"/>
    <col min="9225" max="9472" width="9.140625" style="2"/>
    <col min="9473" max="9473" width="12.7109375" style="2" customWidth="1"/>
    <col min="9474" max="9475" width="14.42578125" style="2" customWidth="1"/>
    <col min="9476" max="9480" width="12.7109375" style="2" customWidth="1"/>
    <col min="9481" max="9728" width="9.140625" style="2"/>
    <col min="9729" max="9729" width="12.7109375" style="2" customWidth="1"/>
    <col min="9730" max="9731" width="14.42578125" style="2" customWidth="1"/>
    <col min="9732" max="9736" width="12.7109375" style="2" customWidth="1"/>
    <col min="9737" max="9984" width="9.140625" style="2"/>
    <col min="9985" max="9985" width="12.7109375" style="2" customWidth="1"/>
    <col min="9986" max="9987" width="14.42578125" style="2" customWidth="1"/>
    <col min="9988" max="9992" width="12.7109375" style="2" customWidth="1"/>
    <col min="9993" max="10240" width="9.140625" style="2"/>
    <col min="10241" max="10241" width="12.7109375" style="2" customWidth="1"/>
    <col min="10242" max="10243" width="14.42578125" style="2" customWidth="1"/>
    <col min="10244" max="10248" width="12.7109375" style="2" customWidth="1"/>
    <col min="10249" max="10496" width="9.140625" style="2"/>
    <col min="10497" max="10497" width="12.7109375" style="2" customWidth="1"/>
    <col min="10498" max="10499" width="14.42578125" style="2" customWidth="1"/>
    <col min="10500" max="10504" width="12.7109375" style="2" customWidth="1"/>
    <col min="10505" max="10752" width="9.140625" style="2"/>
    <col min="10753" max="10753" width="12.7109375" style="2" customWidth="1"/>
    <col min="10754" max="10755" width="14.42578125" style="2" customWidth="1"/>
    <col min="10756" max="10760" width="12.7109375" style="2" customWidth="1"/>
    <col min="10761" max="11008" width="9.140625" style="2"/>
    <col min="11009" max="11009" width="12.7109375" style="2" customWidth="1"/>
    <col min="11010" max="11011" width="14.42578125" style="2" customWidth="1"/>
    <col min="11012" max="11016" width="12.7109375" style="2" customWidth="1"/>
    <col min="11017" max="11264" width="9.140625" style="2"/>
    <col min="11265" max="11265" width="12.7109375" style="2" customWidth="1"/>
    <col min="11266" max="11267" width="14.42578125" style="2" customWidth="1"/>
    <col min="11268" max="11272" width="12.7109375" style="2" customWidth="1"/>
    <col min="11273" max="11520" width="9.140625" style="2"/>
    <col min="11521" max="11521" width="12.7109375" style="2" customWidth="1"/>
    <col min="11522" max="11523" width="14.42578125" style="2" customWidth="1"/>
    <col min="11524" max="11528" width="12.7109375" style="2" customWidth="1"/>
    <col min="11529" max="11776" width="9.140625" style="2"/>
    <col min="11777" max="11777" width="12.7109375" style="2" customWidth="1"/>
    <col min="11778" max="11779" width="14.42578125" style="2" customWidth="1"/>
    <col min="11780" max="11784" width="12.7109375" style="2" customWidth="1"/>
    <col min="11785" max="12032" width="9.140625" style="2"/>
    <col min="12033" max="12033" width="12.7109375" style="2" customWidth="1"/>
    <col min="12034" max="12035" width="14.42578125" style="2" customWidth="1"/>
    <col min="12036" max="12040" width="12.7109375" style="2" customWidth="1"/>
    <col min="12041" max="12288" width="9.140625" style="2"/>
    <col min="12289" max="12289" width="12.7109375" style="2" customWidth="1"/>
    <col min="12290" max="12291" width="14.42578125" style="2" customWidth="1"/>
    <col min="12292" max="12296" width="12.7109375" style="2" customWidth="1"/>
    <col min="12297" max="12544" width="9.140625" style="2"/>
    <col min="12545" max="12545" width="12.7109375" style="2" customWidth="1"/>
    <col min="12546" max="12547" width="14.42578125" style="2" customWidth="1"/>
    <col min="12548" max="12552" width="12.7109375" style="2" customWidth="1"/>
    <col min="12553" max="12800" width="9.140625" style="2"/>
    <col min="12801" max="12801" width="12.7109375" style="2" customWidth="1"/>
    <col min="12802" max="12803" width="14.42578125" style="2" customWidth="1"/>
    <col min="12804" max="12808" width="12.7109375" style="2" customWidth="1"/>
    <col min="12809" max="13056" width="9.140625" style="2"/>
    <col min="13057" max="13057" width="12.7109375" style="2" customWidth="1"/>
    <col min="13058" max="13059" width="14.42578125" style="2" customWidth="1"/>
    <col min="13060" max="13064" width="12.7109375" style="2" customWidth="1"/>
    <col min="13065" max="13312" width="9.140625" style="2"/>
    <col min="13313" max="13313" width="12.7109375" style="2" customWidth="1"/>
    <col min="13314" max="13315" width="14.42578125" style="2" customWidth="1"/>
    <col min="13316" max="13320" width="12.7109375" style="2" customWidth="1"/>
    <col min="13321" max="13568" width="9.140625" style="2"/>
    <col min="13569" max="13569" width="12.7109375" style="2" customWidth="1"/>
    <col min="13570" max="13571" width="14.42578125" style="2" customWidth="1"/>
    <col min="13572" max="13576" width="12.7109375" style="2" customWidth="1"/>
    <col min="13577" max="13824" width="9.140625" style="2"/>
    <col min="13825" max="13825" width="12.7109375" style="2" customWidth="1"/>
    <col min="13826" max="13827" width="14.42578125" style="2" customWidth="1"/>
    <col min="13828" max="13832" width="12.7109375" style="2" customWidth="1"/>
    <col min="13833" max="14080" width="9.140625" style="2"/>
    <col min="14081" max="14081" width="12.7109375" style="2" customWidth="1"/>
    <col min="14082" max="14083" width="14.42578125" style="2" customWidth="1"/>
    <col min="14084" max="14088" width="12.7109375" style="2" customWidth="1"/>
    <col min="14089" max="14336" width="9.140625" style="2"/>
    <col min="14337" max="14337" width="12.7109375" style="2" customWidth="1"/>
    <col min="14338" max="14339" width="14.42578125" style="2" customWidth="1"/>
    <col min="14340" max="14344" width="12.7109375" style="2" customWidth="1"/>
    <col min="14345" max="14592" width="9.140625" style="2"/>
    <col min="14593" max="14593" width="12.7109375" style="2" customWidth="1"/>
    <col min="14594" max="14595" width="14.42578125" style="2" customWidth="1"/>
    <col min="14596" max="14600" width="12.7109375" style="2" customWidth="1"/>
    <col min="14601" max="14848" width="9.140625" style="2"/>
    <col min="14849" max="14849" width="12.7109375" style="2" customWidth="1"/>
    <col min="14850" max="14851" width="14.42578125" style="2" customWidth="1"/>
    <col min="14852" max="14856" width="12.7109375" style="2" customWidth="1"/>
    <col min="14857" max="15104" width="9.140625" style="2"/>
    <col min="15105" max="15105" width="12.7109375" style="2" customWidth="1"/>
    <col min="15106" max="15107" width="14.42578125" style="2" customWidth="1"/>
    <col min="15108" max="15112" width="12.7109375" style="2" customWidth="1"/>
    <col min="15113" max="15360" width="9.140625" style="2"/>
    <col min="15361" max="15361" width="12.7109375" style="2" customWidth="1"/>
    <col min="15362" max="15363" width="14.42578125" style="2" customWidth="1"/>
    <col min="15364" max="15368" width="12.7109375" style="2" customWidth="1"/>
    <col min="15369" max="15616" width="9.140625" style="2"/>
    <col min="15617" max="15617" width="12.7109375" style="2" customWidth="1"/>
    <col min="15618" max="15619" width="14.42578125" style="2" customWidth="1"/>
    <col min="15620" max="15624" width="12.7109375" style="2" customWidth="1"/>
    <col min="15625" max="15872" width="9.140625" style="2"/>
    <col min="15873" max="15873" width="12.7109375" style="2" customWidth="1"/>
    <col min="15874" max="15875" width="14.42578125" style="2" customWidth="1"/>
    <col min="15876" max="15880" width="12.7109375" style="2" customWidth="1"/>
    <col min="15881" max="16128" width="9.140625" style="2"/>
    <col min="16129" max="16129" width="12.7109375" style="2" customWidth="1"/>
    <col min="16130" max="16131" width="14.42578125" style="2" customWidth="1"/>
    <col min="16132" max="16136" width="12.7109375" style="2" customWidth="1"/>
    <col min="16137" max="16384" width="9.140625" style="2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91" t="s">
        <v>2</v>
      </c>
      <c r="B2" s="292"/>
      <c r="C2" s="292"/>
      <c r="D2" s="292"/>
      <c r="E2" s="292"/>
      <c r="F2" s="292"/>
      <c r="G2" s="292"/>
      <c r="H2" s="293"/>
    </row>
    <row r="3" spans="1:8" x14ac:dyDescent="0.25">
      <c r="A3" s="3"/>
      <c r="B3" s="1"/>
      <c r="C3" s="1"/>
      <c r="D3" s="1"/>
      <c r="E3" s="1"/>
      <c r="F3" s="1"/>
      <c r="G3" s="1"/>
      <c r="H3" s="4"/>
    </row>
    <row r="4" spans="1:8" x14ac:dyDescent="0.25">
      <c r="A4" s="5" t="s">
        <v>3</v>
      </c>
      <c r="B4" s="1" t="s">
        <v>4</v>
      </c>
      <c r="C4" s="1"/>
      <c r="D4" s="294"/>
      <c r="E4" s="295"/>
      <c r="F4" s="295"/>
      <c r="G4" s="296"/>
      <c r="H4" s="6"/>
    </row>
    <row r="5" spans="1:8" x14ac:dyDescent="0.25">
      <c r="A5" s="5"/>
      <c r="B5" s="1"/>
      <c r="C5" s="1"/>
      <c r="D5" s="1"/>
      <c r="E5" s="1"/>
      <c r="F5" s="1"/>
      <c r="G5" s="1"/>
      <c r="H5" s="4"/>
    </row>
    <row r="6" spans="1:8" x14ac:dyDescent="0.25">
      <c r="A6" s="5" t="s">
        <v>5</v>
      </c>
      <c r="B6" s="1" t="s">
        <v>6</v>
      </c>
      <c r="C6" s="1"/>
      <c r="D6" s="294"/>
      <c r="E6" s="295"/>
      <c r="F6" s="295"/>
      <c r="G6" s="296"/>
      <c r="H6" s="6"/>
    </row>
    <row r="7" spans="1:8" x14ac:dyDescent="0.25">
      <c r="A7" s="5"/>
      <c r="B7" s="1"/>
      <c r="C7" s="1"/>
      <c r="D7" s="1"/>
      <c r="E7" s="1"/>
      <c r="F7" s="1"/>
      <c r="G7" s="1"/>
      <c r="H7" s="4"/>
    </row>
    <row r="8" spans="1:8" x14ac:dyDescent="0.25">
      <c r="A8" s="5" t="s">
        <v>7</v>
      </c>
      <c r="B8" s="1" t="s">
        <v>8</v>
      </c>
      <c r="C8" s="1"/>
      <c r="D8" s="294"/>
      <c r="E8" s="295"/>
      <c r="F8" s="295"/>
      <c r="G8" s="296"/>
      <c r="H8" s="6"/>
    </row>
    <row r="9" spans="1:8" x14ac:dyDescent="0.25">
      <c r="A9" s="5"/>
      <c r="B9" s="1"/>
      <c r="C9" s="1"/>
      <c r="D9" s="1"/>
      <c r="E9" s="1"/>
      <c r="F9" s="1"/>
      <c r="G9" s="1"/>
      <c r="H9" s="4"/>
    </row>
    <row r="10" spans="1:8" x14ac:dyDescent="0.25">
      <c r="A10" s="5" t="s">
        <v>9</v>
      </c>
      <c r="B10" s="1" t="s">
        <v>10</v>
      </c>
      <c r="C10" s="1"/>
      <c r="D10" s="294"/>
      <c r="E10" s="295"/>
      <c r="F10" s="295"/>
      <c r="G10" s="296"/>
      <c r="H10" s="6"/>
    </row>
    <row r="11" spans="1:8" x14ac:dyDescent="0.25">
      <c r="A11" s="5"/>
      <c r="B11" s="1"/>
      <c r="C11" s="1"/>
      <c r="D11" s="1"/>
      <c r="E11" s="1"/>
      <c r="F11" s="1"/>
      <c r="G11" s="1"/>
      <c r="H11" s="4"/>
    </row>
    <row r="12" spans="1:8" x14ac:dyDescent="0.25">
      <c r="A12" s="5" t="s">
        <v>11</v>
      </c>
      <c r="B12" s="1" t="s">
        <v>12</v>
      </c>
      <c r="C12" s="1"/>
      <c r="D12" s="294"/>
      <c r="E12" s="295"/>
      <c r="F12" s="295"/>
      <c r="G12" s="296"/>
      <c r="H12" s="6"/>
    </row>
    <row r="13" spans="1:8" x14ac:dyDescent="0.25">
      <c r="A13" s="3"/>
      <c r="B13" s="1"/>
      <c r="C13" s="1"/>
      <c r="D13" s="1"/>
      <c r="E13" s="1"/>
      <c r="F13" s="1"/>
      <c r="G13" s="1"/>
      <c r="H13" s="4"/>
    </row>
    <row r="14" spans="1:8" x14ac:dyDescent="0.25">
      <c r="A14" s="5" t="s">
        <v>13</v>
      </c>
      <c r="B14" s="1" t="s">
        <v>14</v>
      </c>
      <c r="C14" s="1"/>
      <c r="D14" s="294"/>
      <c r="E14" s="295"/>
      <c r="F14" s="295"/>
      <c r="G14" s="296"/>
      <c r="H14" s="6"/>
    </row>
    <row r="15" spans="1:8" x14ac:dyDescent="0.25">
      <c r="A15" s="5"/>
      <c r="B15" s="1"/>
      <c r="C15" s="1"/>
      <c r="D15" s="1"/>
      <c r="E15" s="1"/>
      <c r="F15" s="1"/>
      <c r="G15" s="1"/>
      <c r="H15" s="4"/>
    </row>
    <row r="16" spans="1:8" x14ac:dyDescent="0.25">
      <c r="A16" s="5" t="s">
        <v>15</v>
      </c>
      <c r="B16" s="1" t="s">
        <v>16</v>
      </c>
      <c r="C16" s="1"/>
      <c r="D16" s="294"/>
      <c r="E16" s="295"/>
      <c r="F16" s="295"/>
      <c r="G16" s="296"/>
      <c r="H16" s="6"/>
    </row>
    <row r="17" spans="1:8" x14ac:dyDescent="0.25">
      <c r="A17" s="5"/>
      <c r="B17" s="1"/>
      <c r="C17" s="1"/>
      <c r="D17" s="1"/>
      <c r="E17" s="1"/>
      <c r="F17" s="1"/>
      <c r="G17" s="1"/>
      <c r="H17" s="4"/>
    </row>
    <row r="18" spans="1:8" x14ac:dyDescent="0.25">
      <c r="A18" s="5" t="s">
        <v>17</v>
      </c>
      <c r="B18" s="1" t="s">
        <v>18</v>
      </c>
      <c r="C18" s="1"/>
      <c r="D18" s="294"/>
      <c r="E18" s="295"/>
      <c r="F18" s="295"/>
      <c r="G18" s="296"/>
      <c r="H18" s="6"/>
    </row>
    <row r="19" spans="1:8" x14ac:dyDescent="0.25">
      <c r="A19" s="5"/>
      <c r="B19" s="1"/>
      <c r="C19" s="1"/>
      <c r="D19" s="1"/>
      <c r="E19" s="1"/>
      <c r="F19" s="1"/>
      <c r="G19" s="1"/>
      <c r="H19" s="4"/>
    </row>
    <row r="20" spans="1:8" x14ac:dyDescent="0.25">
      <c r="A20" s="5" t="s">
        <v>19</v>
      </c>
      <c r="B20" s="1" t="s">
        <v>20</v>
      </c>
      <c r="C20" s="1"/>
      <c r="D20" s="294"/>
      <c r="E20" s="295"/>
      <c r="F20" s="295"/>
      <c r="G20" s="296"/>
      <c r="H20" s="6"/>
    </row>
    <row r="21" spans="1:8" x14ac:dyDescent="0.25">
      <c r="A21" s="5"/>
      <c r="B21" s="1"/>
      <c r="C21" s="1"/>
      <c r="D21" s="1"/>
      <c r="E21" s="1"/>
      <c r="F21" s="1"/>
      <c r="G21" s="1"/>
      <c r="H21" s="4"/>
    </row>
    <row r="22" spans="1:8" x14ac:dyDescent="0.25">
      <c r="A22" s="5" t="s">
        <v>21</v>
      </c>
      <c r="B22" s="1" t="s">
        <v>22</v>
      </c>
      <c r="C22" s="1"/>
      <c r="D22" s="294"/>
      <c r="E22" s="295"/>
      <c r="F22" s="295"/>
      <c r="G22" s="296"/>
      <c r="H22" s="6"/>
    </row>
    <row r="23" spans="1:8" x14ac:dyDescent="0.25">
      <c r="A23" s="5"/>
      <c r="B23" s="1"/>
      <c r="C23" s="1"/>
      <c r="D23" s="7"/>
      <c r="E23" s="7"/>
      <c r="F23" s="7"/>
      <c r="G23" s="7"/>
      <c r="H23" s="6"/>
    </row>
    <row r="24" spans="1:8" x14ac:dyDescent="0.25">
      <c r="A24" s="5" t="s">
        <v>151</v>
      </c>
      <c r="B24" s="1" t="s">
        <v>23</v>
      </c>
      <c r="C24" s="1"/>
      <c r="D24" s="288" t="s">
        <v>140</v>
      </c>
      <c r="E24" s="289"/>
      <c r="F24" s="289"/>
      <c r="G24" s="290"/>
      <c r="H24" s="6"/>
    </row>
    <row r="25" spans="1:8" ht="15.75" thickBot="1" x14ac:dyDescent="0.3">
      <c r="A25" s="8"/>
      <c r="B25" s="9"/>
      <c r="C25" s="9"/>
      <c r="D25" s="9"/>
      <c r="E25" s="9"/>
      <c r="F25" s="9"/>
      <c r="G25" s="9"/>
      <c r="H25" s="10"/>
    </row>
    <row r="28" spans="1:8" x14ac:dyDescent="0.25">
      <c r="A28" s="11"/>
      <c r="B28" s="12" t="s">
        <v>24</v>
      </c>
    </row>
  </sheetData>
  <sheetProtection password="D6D7" sheet="1" objects="1" scenarios="1" selectLockedCells="1"/>
  <mergeCells count="12">
    <mergeCell ref="D24:G24"/>
    <mergeCell ref="A2:H2"/>
    <mergeCell ref="D4:G4"/>
    <mergeCell ref="D6:G6"/>
    <mergeCell ref="D8:G8"/>
    <mergeCell ref="D10:G10"/>
    <mergeCell ref="D12:G12"/>
    <mergeCell ref="D14:G14"/>
    <mergeCell ref="D16:G16"/>
    <mergeCell ref="D18:G18"/>
    <mergeCell ref="D20:G20"/>
    <mergeCell ref="D22:G22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90" zoomScaleNormal="90" zoomScaleSheetLayoutView="100" workbookViewId="0">
      <selection activeCell="D8" sqref="D8"/>
    </sheetView>
  </sheetViews>
  <sheetFormatPr defaultRowHeight="15" x14ac:dyDescent="0.25"/>
  <cols>
    <col min="1" max="1" width="17.85546875" style="253" customWidth="1"/>
    <col min="2" max="2" width="19.7109375" style="253" customWidth="1"/>
    <col min="3" max="3" width="5.140625" style="253" customWidth="1"/>
    <col min="4" max="4" width="22" style="253" customWidth="1"/>
    <col min="5" max="5" width="5.140625" style="253" customWidth="1"/>
    <col min="6" max="6" width="18.140625" style="253" customWidth="1"/>
    <col min="7" max="7" width="5.140625" style="253" customWidth="1"/>
    <col min="8" max="9" width="17.140625" style="253" customWidth="1"/>
    <col min="10" max="10" width="9.140625" style="118"/>
    <col min="11" max="16384" width="9.140625" style="253"/>
  </cols>
  <sheetData>
    <row r="1" spans="1:10" ht="76.5" customHeight="1" x14ac:dyDescent="0.25">
      <c r="A1" s="472" t="s">
        <v>73</v>
      </c>
      <c r="B1" s="473"/>
      <c r="C1" s="473"/>
      <c r="D1" s="473"/>
      <c r="E1" s="473"/>
      <c r="F1" s="473"/>
      <c r="G1" s="473"/>
      <c r="H1" s="473"/>
      <c r="I1" s="474"/>
      <c r="J1" s="252"/>
    </row>
    <row r="2" spans="1:10" ht="20.25" customHeight="1" x14ac:dyDescent="0.25">
      <c r="A2" s="468" t="s">
        <v>26</v>
      </c>
      <c r="B2" s="469"/>
      <c r="C2" s="469"/>
      <c r="D2" s="469"/>
      <c r="E2" s="469"/>
      <c r="F2" s="475"/>
      <c r="G2" s="476"/>
      <c r="H2" s="476"/>
      <c r="I2" s="476"/>
      <c r="J2" s="254"/>
    </row>
    <row r="3" spans="1:10" ht="20.25" customHeight="1" x14ac:dyDescent="0.25">
      <c r="A3" s="468" t="s">
        <v>74</v>
      </c>
      <c r="B3" s="469"/>
      <c r="C3" s="469"/>
      <c r="D3" s="469"/>
      <c r="E3" s="469"/>
      <c r="F3" s="470" t="s">
        <v>75</v>
      </c>
      <c r="G3" s="471"/>
      <c r="H3" s="471"/>
      <c r="I3" s="471"/>
      <c r="J3" s="254"/>
    </row>
    <row r="4" spans="1:10" ht="20.25" customHeight="1" x14ac:dyDescent="0.25">
      <c r="A4" s="468" t="s">
        <v>54</v>
      </c>
      <c r="B4" s="469"/>
      <c r="C4" s="469"/>
      <c r="D4" s="469"/>
      <c r="E4" s="469"/>
      <c r="F4" s="470" t="s">
        <v>108</v>
      </c>
      <c r="G4" s="471"/>
      <c r="H4" s="471"/>
      <c r="I4" s="471"/>
      <c r="J4" s="254"/>
    </row>
    <row r="5" spans="1:10" x14ac:dyDescent="0.25">
      <c r="A5" s="255"/>
      <c r="B5" s="118"/>
      <c r="C5" s="118"/>
      <c r="D5" s="118"/>
      <c r="E5" s="118"/>
      <c r="F5" s="118"/>
      <c r="G5" s="118"/>
      <c r="H5" s="118"/>
      <c r="I5" s="118"/>
      <c r="J5" s="256"/>
    </row>
    <row r="6" spans="1:10" ht="18" x14ac:dyDescent="0.25">
      <c r="A6" s="255"/>
      <c r="B6" s="22" t="s">
        <v>30</v>
      </c>
      <c r="C6" s="120"/>
      <c r="D6" s="22" t="s">
        <v>31</v>
      </c>
      <c r="E6" s="118"/>
      <c r="F6" s="118"/>
      <c r="G6" s="118"/>
      <c r="H6" s="118"/>
      <c r="I6" s="118"/>
      <c r="J6" s="256"/>
    </row>
    <row r="7" spans="1:10" x14ac:dyDescent="0.25">
      <c r="A7" s="255"/>
      <c r="B7" s="198" t="s">
        <v>33</v>
      </c>
      <c r="C7" s="120"/>
      <c r="D7" s="198" t="s">
        <v>33</v>
      </c>
      <c r="E7" s="118"/>
      <c r="F7" s="118"/>
      <c r="G7" s="118"/>
      <c r="H7" s="118"/>
      <c r="I7" s="118"/>
      <c r="J7" s="256"/>
    </row>
    <row r="8" spans="1:10" x14ac:dyDescent="0.25">
      <c r="A8" s="255"/>
      <c r="B8" s="257"/>
      <c r="C8" s="118"/>
      <c r="D8" s="257"/>
      <c r="E8" s="118"/>
      <c r="F8" s="118"/>
      <c r="G8" s="118"/>
      <c r="H8" s="118"/>
      <c r="I8" s="118"/>
      <c r="J8" s="256"/>
    </row>
    <row r="9" spans="1:10" x14ac:dyDescent="0.25">
      <c r="A9" s="255"/>
      <c r="B9" s="118"/>
      <c r="C9" s="118"/>
      <c r="D9" s="118"/>
      <c r="E9" s="118"/>
      <c r="F9" s="118"/>
      <c r="G9" s="118"/>
      <c r="H9" s="118"/>
      <c r="I9" s="118"/>
      <c r="J9" s="256"/>
    </row>
    <row r="10" spans="1:10" x14ac:dyDescent="0.25">
      <c r="A10" s="255"/>
      <c r="B10" s="118"/>
      <c r="C10" s="118"/>
      <c r="D10" s="118"/>
      <c r="E10" s="118"/>
      <c r="F10" s="118"/>
      <c r="G10" s="118"/>
      <c r="H10" s="118"/>
      <c r="I10" s="118"/>
      <c r="J10" s="256"/>
    </row>
    <row r="11" spans="1:10" s="118" customFormat="1" ht="18" x14ac:dyDescent="0.25">
      <c r="A11" s="20"/>
      <c r="B11" s="21" t="s">
        <v>34</v>
      </c>
      <c r="C11" s="125"/>
      <c r="D11" s="22" t="s">
        <v>35</v>
      </c>
      <c r="E11" s="23"/>
      <c r="F11" s="22" t="s">
        <v>36</v>
      </c>
      <c r="G11" s="23"/>
      <c r="H11" s="22" t="s">
        <v>37</v>
      </c>
      <c r="I11" s="22" t="s">
        <v>38</v>
      </c>
      <c r="J11" s="256"/>
    </row>
    <row r="12" spans="1:10" s="118" customFormat="1" x14ac:dyDescent="0.25">
      <c r="A12" s="20"/>
      <c r="B12" s="198" t="s">
        <v>32</v>
      </c>
      <c r="C12" s="125"/>
      <c r="D12" s="198" t="s">
        <v>32</v>
      </c>
      <c r="E12" s="220"/>
      <c r="F12" s="198" t="s">
        <v>32</v>
      </c>
      <c r="G12" s="220"/>
      <c r="H12" s="198" t="s">
        <v>32</v>
      </c>
      <c r="I12" s="198" t="s">
        <v>32</v>
      </c>
      <c r="J12" s="256"/>
    </row>
    <row r="13" spans="1:10" s="118" customFormat="1" x14ac:dyDescent="0.25">
      <c r="A13" s="258"/>
      <c r="B13" s="257"/>
      <c r="C13" s="120"/>
      <c r="D13" s="257"/>
      <c r="E13" s="259"/>
      <c r="F13" s="257"/>
      <c r="G13" s="259"/>
      <c r="H13" s="257"/>
      <c r="I13" s="249">
        <f>IF(H13&lt;0.2*B13,H13,0.2*B13)</f>
        <v>0</v>
      </c>
      <c r="J13" s="256"/>
    </row>
    <row r="14" spans="1:10" s="118" customFormat="1" ht="15.75" thickBot="1" x14ac:dyDescent="0.3">
      <c r="A14" s="258"/>
      <c r="B14" s="259"/>
      <c r="C14" s="120"/>
      <c r="D14" s="259"/>
      <c r="E14" s="259"/>
      <c r="F14" s="259"/>
      <c r="G14" s="259"/>
      <c r="H14" s="259"/>
      <c r="I14" s="259"/>
      <c r="J14" s="256"/>
    </row>
    <row r="15" spans="1:10" ht="15.75" thickBot="1" x14ac:dyDescent="0.3">
      <c r="A15" s="263"/>
      <c r="B15" s="287"/>
      <c r="C15" s="263"/>
      <c r="D15" s="287"/>
      <c r="E15" s="287"/>
      <c r="F15" s="287"/>
      <c r="G15" s="287"/>
      <c r="H15" s="287"/>
      <c r="I15" s="287"/>
      <c r="J15" s="265"/>
    </row>
    <row r="16" spans="1:10" ht="16.5" customHeight="1" thickBot="1" x14ac:dyDescent="0.3">
      <c r="A16" s="379" t="s">
        <v>57</v>
      </c>
      <c r="B16" s="380"/>
      <c r="C16" s="380"/>
      <c r="D16" s="380"/>
      <c r="E16" s="380"/>
      <c r="F16" s="380"/>
      <c r="G16" s="380"/>
      <c r="H16" s="380"/>
      <c r="I16" s="380"/>
      <c r="J16" s="381"/>
    </row>
    <row r="17" spans="1:10" ht="16.5" customHeight="1" x14ac:dyDescent="0.25">
      <c r="A17" s="266"/>
      <c r="B17" s="267"/>
      <c r="C17" s="236"/>
      <c r="D17" s="267"/>
      <c r="E17" s="236"/>
      <c r="F17" s="267"/>
      <c r="G17" s="236"/>
      <c r="H17" s="236"/>
      <c r="I17" s="236"/>
      <c r="J17" s="262"/>
    </row>
    <row r="18" spans="1:10" ht="16.5" customHeight="1" x14ac:dyDescent="0.25">
      <c r="A18" s="56"/>
      <c r="B18" s="21" t="s">
        <v>58</v>
      </c>
      <c r="C18" s="77"/>
      <c r="D18" s="21" t="s">
        <v>59</v>
      </c>
      <c r="E18" s="74"/>
      <c r="F18" s="22" t="s">
        <v>60</v>
      </c>
      <c r="G18" s="74"/>
      <c r="H18" s="236"/>
      <c r="I18" s="236"/>
      <c r="J18" s="262"/>
    </row>
    <row r="19" spans="1:10" ht="16.5" customHeight="1" x14ac:dyDescent="0.25">
      <c r="A19" s="56"/>
      <c r="B19" s="198" t="s">
        <v>32</v>
      </c>
      <c r="C19" s="77"/>
      <c r="D19" s="198" t="s">
        <v>32</v>
      </c>
      <c r="E19" s="199"/>
      <c r="F19" s="198" t="s">
        <v>32</v>
      </c>
      <c r="G19" s="199"/>
      <c r="H19" s="236"/>
      <c r="I19" s="236"/>
      <c r="J19" s="262"/>
    </row>
    <row r="20" spans="1:10" ht="16.5" customHeight="1" x14ac:dyDescent="0.25">
      <c r="A20" s="260"/>
      <c r="B20" s="257"/>
      <c r="C20" s="197"/>
      <c r="D20" s="257"/>
      <c r="E20" s="268"/>
      <c r="F20" s="257"/>
      <c r="G20" s="268"/>
      <c r="H20" s="236"/>
      <c r="I20" s="236"/>
      <c r="J20" s="262"/>
    </row>
    <row r="21" spans="1:10" ht="16.5" customHeight="1" x14ac:dyDescent="0.25">
      <c r="A21" s="260"/>
      <c r="B21" s="268"/>
      <c r="C21" s="197"/>
      <c r="D21" s="236"/>
      <c r="E21" s="268"/>
      <c r="F21" s="268"/>
      <c r="G21" s="268"/>
      <c r="H21" s="236"/>
      <c r="I21" s="236"/>
      <c r="J21" s="262"/>
    </row>
    <row r="22" spans="1:10" ht="16.5" customHeight="1" x14ac:dyDescent="0.25">
      <c r="A22" s="260"/>
      <c r="B22" s="21" t="s">
        <v>61</v>
      </c>
      <c r="C22" s="197"/>
      <c r="D22" s="22" t="s">
        <v>62</v>
      </c>
      <c r="E22" s="268"/>
      <c r="F22" s="268"/>
      <c r="G22" s="268"/>
      <c r="H22" s="236"/>
      <c r="I22" s="236"/>
      <c r="J22" s="262"/>
    </row>
    <row r="23" spans="1:10" ht="16.5" customHeight="1" x14ac:dyDescent="0.25">
      <c r="A23" s="260"/>
      <c r="B23" s="198" t="s">
        <v>32</v>
      </c>
      <c r="C23" s="197"/>
      <c r="D23" s="198" t="s">
        <v>32</v>
      </c>
      <c r="E23" s="268"/>
      <c r="F23" s="268"/>
      <c r="G23" s="268"/>
      <c r="H23" s="268"/>
      <c r="I23" s="268"/>
      <c r="J23" s="269"/>
    </row>
    <row r="24" spans="1:10" ht="16.5" customHeight="1" x14ac:dyDescent="0.25">
      <c r="A24" s="260"/>
      <c r="B24" s="257"/>
      <c r="C24" s="197"/>
      <c r="D24" s="257"/>
      <c r="E24" s="268"/>
      <c r="F24" s="268"/>
      <c r="G24" s="268"/>
      <c r="H24" s="268"/>
      <c r="I24" s="268"/>
      <c r="J24" s="269"/>
    </row>
    <row r="25" spans="1:10" s="274" customFormat="1" ht="16.5" customHeight="1" x14ac:dyDescent="0.25">
      <c r="A25" s="260"/>
      <c r="B25" s="268"/>
      <c r="C25" s="197"/>
      <c r="D25" s="268"/>
      <c r="E25" s="268"/>
      <c r="F25" s="268"/>
      <c r="G25" s="268"/>
      <c r="H25" s="268"/>
      <c r="I25" s="268"/>
      <c r="J25" s="269"/>
    </row>
    <row r="26" spans="1:10" ht="17.25" x14ac:dyDescent="0.25">
      <c r="A26" s="260"/>
      <c r="B26" s="22" t="s">
        <v>63</v>
      </c>
      <c r="C26" s="197"/>
      <c r="D26" s="62"/>
      <c r="E26" s="268"/>
      <c r="F26" s="268"/>
      <c r="G26" s="268"/>
      <c r="H26" s="268"/>
      <c r="I26" s="268"/>
      <c r="J26" s="269"/>
    </row>
    <row r="27" spans="1:10" x14ac:dyDescent="0.25">
      <c r="A27" s="260"/>
      <c r="B27" s="198" t="s">
        <v>32</v>
      </c>
      <c r="C27" s="197"/>
      <c r="D27" s="199"/>
      <c r="E27" s="268"/>
      <c r="F27" s="268"/>
      <c r="G27" s="268"/>
      <c r="H27" s="268"/>
      <c r="I27" s="268"/>
      <c r="J27" s="269"/>
    </row>
    <row r="28" spans="1:10" x14ac:dyDescent="0.25">
      <c r="A28" s="260"/>
      <c r="B28" s="257"/>
      <c r="C28" s="197"/>
      <c r="D28" s="268"/>
      <c r="E28" s="268"/>
      <c r="F28" s="268"/>
      <c r="G28" s="268"/>
      <c r="H28" s="268"/>
      <c r="I28" s="268"/>
      <c r="J28" s="269"/>
    </row>
    <row r="29" spans="1:10" x14ac:dyDescent="0.25">
      <c r="A29" s="266"/>
      <c r="B29" s="268"/>
      <c r="C29" s="236"/>
      <c r="D29" s="236"/>
      <c r="E29" s="236"/>
      <c r="F29" s="236"/>
      <c r="G29" s="236"/>
      <c r="H29" s="236"/>
      <c r="I29" s="236"/>
      <c r="J29" s="262"/>
    </row>
    <row r="30" spans="1:10" ht="18" x14ac:dyDescent="0.25">
      <c r="A30" s="56"/>
      <c r="B30" s="22" t="s">
        <v>64</v>
      </c>
      <c r="C30" s="77"/>
      <c r="D30" s="270"/>
      <c r="E30" s="270"/>
      <c r="F30" s="270"/>
      <c r="G30" s="270"/>
      <c r="H30" s="236"/>
      <c r="I30" s="236"/>
      <c r="J30" s="262"/>
    </row>
    <row r="31" spans="1:10" x14ac:dyDescent="0.25">
      <c r="A31" s="266"/>
      <c r="B31" s="198" t="s">
        <v>32</v>
      </c>
      <c r="C31" s="236"/>
      <c r="D31" s="236"/>
      <c r="E31" s="236"/>
      <c r="F31" s="236"/>
      <c r="G31" s="236"/>
      <c r="H31" s="236"/>
      <c r="I31" s="236"/>
      <c r="J31" s="262"/>
    </row>
    <row r="32" spans="1:10" x14ac:dyDescent="0.25">
      <c r="A32" s="266"/>
      <c r="B32" s="257"/>
      <c r="C32" s="236"/>
      <c r="D32" s="236"/>
      <c r="E32" s="236"/>
      <c r="F32" s="236"/>
      <c r="G32" s="236"/>
      <c r="H32" s="236"/>
      <c r="I32" s="236"/>
      <c r="J32" s="262"/>
    </row>
    <row r="33" spans="1:10" x14ac:dyDescent="0.25">
      <c r="A33" s="266"/>
      <c r="B33" s="236"/>
      <c r="C33" s="236"/>
      <c r="D33" s="236"/>
      <c r="E33" s="236"/>
      <c r="F33" s="236"/>
      <c r="G33" s="236"/>
      <c r="H33" s="236"/>
      <c r="I33" s="236"/>
      <c r="J33" s="262"/>
    </row>
    <row r="34" spans="1:10" ht="15.75" thickBot="1" x14ac:dyDescent="0.3">
      <c r="A34" s="271"/>
      <c r="B34" s="211"/>
      <c r="C34" s="272"/>
      <c r="D34" s="211"/>
      <c r="E34" s="211"/>
      <c r="F34" s="211"/>
      <c r="G34" s="211"/>
      <c r="H34" s="211"/>
      <c r="I34" s="211"/>
      <c r="J34" s="273"/>
    </row>
    <row r="35" spans="1:10" x14ac:dyDescent="0.25">
      <c r="A35" s="260"/>
      <c r="B35" s="268"/>
      <c r="C35" s="197"/>
      <c r="D35" s="268"/>
      <c r="E35" s="268"/>
      <c r="F35" s="268"/>
      <c r="G35" s="268"/>
      <c r="H35" s="268"/>
      <c r="I35" s="268"/>
      <c r="J35" s="262"/>
    </row>
    <row r="36" spans="1:10" x14ac:dyDescent="0.25">
      <c r="A36" s="56"/>
      <c r="B36" s="77"/>
      <c r="C36" s="77"/>
      <c r="D36" s="270"/>
      <c r="E36" s="270"/>
      <c r="F36" s="270"/>
      <c r="G36" s="270"/>
      <c r="H36" s="236"/>
      <c r="I36" s="236"/>
      <c r="J36" s="262"/>
    </row>
    <row r="37" spans="1:10" s="281" customFormat="1" x14ac:dyDescent="0.25">
      <c r="A37" s="459" t="s">
        <v>39</v>
      </c>
      <c r="B37" s="460"/>
      <c r="C37" s="460"/>
      <c r="D37" s="460"/>
      <c r="E37" s="460"/>
      <c r="F37" s="460"/>
      <c r="G37" s="460"/>
      <c r="H37" s="460"/>
      <c r="I37" s="461"/>
      <c r="J37" s="280"/>
    </row>
    <row r="38" spans="1:10" s="281" customFormat="1" x14ac:dyDescent="0.25">
      <c r="A38" s="462"/>
      <c r="B38" s="444"/>
      <c r="C38" s="444"/>
      <c r="D38" s="444"/>
      <c r="E38" s="444"/>
      <c r="F38" s="444"/>
      <c r="G38" s="444"/>
      <c r="H38" s="444"/>
      <c r="I38" s="445"/>
      <c r="J38" s="280"/>
    </row>
    <row r="39" spans="1:10" s="281" customFormat="1" x14ac:dyDescent="0.25">
      <c r="A39" s="462"/>
      <c r="B39" s="444"/>
      <c r="C39" s="444"/>
      <c r="D39" s="444"/>
      <c r="E39" s="444"/>
      <c r="F39" s="444"/>
      <c r="G39" s="444"/>
      <c r="H39" s="444"/>
      <c r="I39" s="445"/>
      <c r="J39" s="280"/>
    </row>
    <row r="40" spans="1:10" s="281" customFormat="1" x14ac:dyDescent="0.25">
      <c r="A40" s="462"/>
      <c r="B40" s="444"/>
      <c r="C40" s="444"/>
      <c r="D40" s="444"/>
      <c r="E40" s="444"/>
      <c r="F40" s="444"/>
      <c r="G40" s="444"/>
      <c r="H40" s="444"/>
      <c r="I40" s="445"/>
      <c r="J40" s="280"/>
    </row>
    <row r="41" spans="1:10" s="281" customFormat="1" x14ac:dyDescent="0.25">
      <c r="A41" s="462" t="s">
        <v>40</v>
      </c>
      <c r="B41" s="444"/>
      <c r="C41" s="444"/>
      <c r="D41" s="444"/>
      <c r="E41" s="444"/>
      <c r="F41" s="444"/>
      <c r="G41" s="444"/>
      <c r="H41" s="444"/>
      <c r="I41" s="445"/>
      <c r="J41" s="280"/>
    </row>
    <row r="42" spans="1:10" s="281" customFormat="1" x14ac:dyDescent="0.25">
      <c r="A42" s="462"/>
      <c r="B42" s="444"/>
      <c r="C42" s="444"/>
      <c r="D42" s="444"/>
      <c r="E42" s="444"/>
      <c r="F42" s="444"/>
      <c r="G42" s="444"/>
      <c r="H42" s="444"/>
      <c r="I42" s="445"/>
      <c r="J42" s="280"/>
    </row>
    <row r="43" spans="1:10" s="281" customFormat="1" x14ac:dyDescent="0.25">
      <c r="A43" s="462" t="s">
        <v>41</v>
      </c>
      <c r="B43" s="444"/>
      <c r="C43" s="444"/>
      <c r="D43" s="444"/>
      <c r="E43" s="444"/>
      <c r="F43" s="444"/>
      <c r="G43" s="444"/>
      <c r="H43" s="444"/>
      <c r="I43" s="445"/>
      <c r="J43" s="280"/>
    </row>
    <row r="44" spans="1:10" s="281" customFormat="1" x14ac:dyDescent="0.25">
      <c r="A44" s="463"/>
      <c r="B44" s="464"/>
      <c r="C44" s="464"/>
      <c r="D44" s="464"/>
      <c r="E44" s="464"/>
      <c r="F44" s="464"/>
      <c r="G44" s="464"/>
      <c r="H44" s="464"/>
      <c r="I44" s="465"/>
      <c r="J44" s="280"/>
    </row>
    <row r="45" spans="1:10" s="281" customFormat="1" ht="15.75" thickBot="1" x14ac:dyDescent="0.3">
      <c r="A45" s="282"/>
      <c r="B45" s="108"/>
      <c r="C45" s="108"/>
      <c r="D45" s="108"/>
      <c r="E45" s="108"/>
      <c r="F45" s="108"/>
      <c r="G45" s="108"/>
      <c r="H45" s="108"/>
      <c r="I45" s="108"/>
      <c r="J45" s="283"/>
    </row>
    <row r="46" spans="1:10" s="281" customFormat="1" ht="15.75" thickBot="1" x14ac:dyDescent="0.3">
      <c r="A46" s="284" t="s">
        <v>77</v>
      </c>
      <c r="B46" s="466" t="s">
        <v>120</v>
      </c>
      <c r="C46" s="466"/>
      <c r="D46" s="466"/>
      <c r="E46" s="466"/>
      <c r="F46" s="466"/>
      <c r="G46" s="466"/>
      <c r="H46" s="466"/>
      <c r="I46" s="467"/>
      <c r="J46" s="285"/>
    </row>
    <row r="47" spans="1:10" x14ac:dyDescent="0.25">
      <c r="A47" s="266"/>
      <c r="B47" s="236"/>
      <c r="C47" s="236"/>
      <c r="D47" s="236"/>
      <c r="E47" s="236"/>
      <c r="F47" s="236"/>
      <c r="G47" s="236"/>
      <c r="H47" s="236"/>
      <c r="I47" s="236"/>
      <c r="J47" s="262"/>
    </row>
    <row r="48" spans="1:10" x14ac:dyDescent="0.25">
      <c r="A48" s="266"/>
      <c r="B48" s="236"/>
      <c r="C48" s="236"/>
      <c r="D48" s="236"/>
      <c r="E48" s="236"/>
      <c r="F48" s="236"/>
      <c r="G48" s="236"/>
      <c r="H48" s="236"/>
      <c r="I48" s="236"/>
      <c r="J48" s="262"/>
    </row>
    <row r="49" spans="1:10" x14ac:dyDescent="0.25">
      <c r="A49" s="275"/>
      <c r="B49" s="276" t="s">
        <v>52</v>
      </c>
      <c r="C49" s="236"/>
      <c r="D49" s="236"/>
      <c r="E49" s="236"/>
      <c r="F49" s="236"/>
      <c r="G49" s="236"/>
      <c r="H49" s="236"/>
      <c r="I49" s="236"/>
      <c r="J49" s="262"/>
    </row>
    <row r="50" spans="1:10" ht="15.75" thickBot="1" x14ac:dyDescent="0.3">
      <c r="A50" s="277"/>
      <c r="B50" s="278"/>
      <c r="C50" s="278"/>
      <c r="D50" s="278"/>
      <c r="E50" s="278"/>
      <c r="F50" s="278"/>
      <c r="G50" s="278"/>
      <c r="H50" s="278"/>
      <c r="I50" s="278"/>
      <c r="J50" s="279"/>
    </row>
  </sheetData>
  <sheetProtection password="D6D7" sheet="1" objects="1" scenarios="1" selectLockedCells="1"/>
  <mergeCells count="12">
    <mergeCell ref="A1:I1"/>
    <mergeCell ref="A2:E2"/>
    <mergeCell ref="F2:I2"/>
    <mergeCell ref="A3:E3"/>
    <mergeCell ref="F3:I3"/>
    <mergeCell ref="A37:I40"/>
    <mergeCell ref="A41:I42"/>
    <mergeCell ref="A43:I44"/>
    <mergeCell ref="B46:I46"/>
    <mergeCell ref="A4:E4"/>
    <mergeCell ref="F4:I4"/>
    <mergeCell ref="A16:J16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="90" zoomScaleNormal="90" zoomScaleSheetLayoutView="85" workbookViewId="0">
      <selection activeCell="D20" sqref="D20"/>
    </sheetView>
  </sheetViews>
  <sheetFormatPr defaultRowHeight="15" x14ac:dyDescent="0.25"/>
  <cols>
    <col min="1" max="1" width="17.85546875" style="253" customWidth="1"/>
    <col min="2" max="2" width="19.7109375" style="253" customWidth="1"/>
    <col min="3" max="3" width="5.140625" style="253" customWidth="1"/>
    <col min="4" max="4" width="22" style="253" customWidth="1"/>
    <col min="5" max="5" width="5.140625" style="253" customWidth="1"/>
    <col min="6" max="6" width="18.140625" style="253" customWidth="1"/>
    <col min="7" max="7" width="5.140625" style="253" customWidth="1"/>
    <col min="8" max="9" width="17.140625" style="253" customWidth="1"/>
    <col min="10" max="10" width="9.140625" style="118"/>
    <col min="11" max="16384" width="9.140625" style="253"/>
  </cols>
  <sheetData>
    <row r="1" spans="1:10" ht="76.5" customHeight="1" x14ac:dyDescent="0.25">
      <c r="A1" s="472" t="s">
        <v>73</v>
      </c>
      <c r="B1" s="473"/>
      <c r="C1" s="473"/>
      <c r="D1" s="473"/>
      <c r="E1" s="473"/>
      <c r="F1" s="473"/>
      <c r="G1" s="473"/>
      <c r="H1" s="473"/>
      <c r="I1" s="474"/>
      <c r="J1" s="252"/>
    </row>
    <row r="2" spans="1:10" ht="20.25" customHeight="1" x14ac:dyDescent="0.25">
      <c r="A2" s="468" t="s">
        <v>26</v>
      </c>
      <c r="B2" s="469"/>
      <c r="C2" s="469"/>
      <c r="D2" s="469"/>
      <c r="E2" s="469"/>
      <c r="F2" s="475"/>
      <c r="G2" s="476"/>
      <c r="H2" s="476"/>
      <c r="I2" s="476"/>
      <c r="J2" s="254"/>
    </row>
    <row r="3" spans="1:10" ht="20.25" customHeight="1" x14ac:dyDescent="0.25">
      <c r="A3" s="468" t="s">
        <v>74</v>
      </c>
      <c r="B3" s="469"/>
      <c r="C3" s="469"/>
      <c r="D3" s="469"/>
      <c r="E3" s="469"/>
      <c r="F3" s="470" t="s">
        <v>75</v>
      </c>
      <c r="G3" s="471"/>
      <c r="H3" s="471"/>
      <c r="I3" s="471"/>
      <c r="J3" s="254"/>
    </row>
    <row r="4" spans="1:10" ht="20.25" customHeight="1" x14ac:dyDescent="0.25">
      <c r="A4" s="468" t="s">
        <v>135</v>
      </c>
      <c r="B4" s="469"/>
      <c r="C4" s="469"/>
      <c r="D4" s="469"/>
      <c r="E4" s="469"/>
      <c r="F4" s="470" t="s">
        <v>76</v>
      </c>
      <c r="G4" s="471"/>
      <c r="H4" s="471"/>
      <c r="I4" s="471"/>
      <c r="J4" s="254"/>
    </row>
    <row r="5" spans="1:10" x14ac:dyDescent="0.25">
      <c r="A5" s="255"/>
      <c r="B5" s="118"/>
      <c r="C5" s="118"/>
      <c r="D5" s="118"/>
      <c r="E5" s="118"/>
      <c r="F5" s="118"/>
      <c r="G5" s="118"/>
      <c r="H5" s="118"/>
      <c r="I5" s="118"/>
      <c r="J5" s="256"/>
    </row>
    <row r="6" spans="1:10" ht="18" x14ac:dyDescent="0.25">
      <c r="A6" s="255"/>
      <c r="B6" s="22" t="s">
        <v>30</v>
      </c>
      <c r="C6" s="120"/>
      <c r="D6" s="22" t="s">
        <v>31</v>
      </c>
      <c r="E6" s="118"/>
      <c r="F6" s="118"/>
      <c r="G6" s="118"/>
      <c r="H6" s="118"/>
      <c r="I6" s="118"/>
      <c r="J6" s="256"/>
    </row>
    <row r="7" spans="1:10" x14ac:dyDescent="0.25">
      <c r="A7" s="255"/>
      <c r="B7" s="198" t="s">
        <v>33</v>
      </c>
      <c r="C7" s="120"/>
      <c r="D7" s="198" t="s">
        <v>33</v>
      </c>
      <c r="E7" s="118"/>
      <c r="F7" s="118"/>
      <c r="G7" s="118"/>
      <c r="H7" s="118"/>
      <c r="I7" s="118"/>
      <c r="J7" s="256"/>
    </row>
    <row r="8" spans="1:10" x14ac:dyDescent="0.25">
      <c r="A8" s="255"/>
      <c r="B8" s="257"/>
      <c r="C8" s="118"/>
      <c r="D8" s="257"/>
      <c r="E8" s="118"/>
      <c r="F8" s="118"/>
      <c r="G8" s="118"/>
      <c r="H8" s="118"/>
      <c r="I8" s="118"/>
      <c r="J8" s="256"/>
    </row>
    <row r="9" spans="1:10" x14ac:dyDescent="0.25">
      <c r="A9" s="255"/>
      <c r="B9" s="118"/>
      <c r="C9" s="118"/>
      <c r="D9" s="118"/>
      <c r="E9" s="118"/>
      <c r="F9" s="118"/>
      <c r="G9" s="118"/>
      <c r="H9" s="118"/>
      <c r="I9" s="118"/>
      <c r="J9" s="256"/>
    </row>
    <row r="10" spans="1:10" x14ac:dyDescent="0.25">
      <c r="A10" s="255"/>
      <c r="B10" s="118"/>
      <c r="C10" s="118"/>
      <c r="D10" s="118"/>
      <c r="E10" s="118"/>
      <c r="F10" s="118"/>
      <c r="G10" s="118"/>
      <c r="H10" s="118"/>
      <c r="I10" s="118"/>
      <c r="J10" s="256"/>
    </row>
    <row r="11" spans="1:10" s="118" customFormat="1" ht="18" x14ac:dyDescent="0.25">
      <c r="A11" s="20"/>
      <c r="B11" s="21" t="s">
        <v>34</v>
      </c>
      <c r="C11" s="125"/>
      <c r="D11" s="22" t="s">
        <v>35</v>
      </c>
      <c r="E11" s="23"/>
      <c r="F11" s="22" t="s">
        <v>36</v>
      </c>
      <c r="G11" s="23"/>
      <c r="H11" s="22" t="s">
        <v>37</v>
      </c>
      <c r="I11" s="22" t="s">
        <v>38</v>
      </c>
      <c r="J11" s="256"/>
    </row>
    <row r="12" spans="1:10" s="118" customFormat="1" x14ac:dyDescent="0.25">
      <c r="A12" s="20"/>
      <c r="B12" s="198" t="s">
        <v>32</v>
      </c>
      <c r="C12" s="125"/>
      <c r="D12" s="198" t="s">
        <v>32</v>
      </c>
      <c r="E12" s="220"/>
      <c r="F12" s="198" t="s">
        <v>32</v>
      </c>
      <c r="G12" s="220"/>
      <c r="H12" s="198" t="s">
        <v>32</v>
      </c>
      <c r="I12" s="198" t="s">
        <v>32</v>
      </c>
      <c r="J12" s="256"/>
    </row>
    <row r="13" spans="1:10" s="118" customFormat="1" x14ac:dyDescent="0.25">
      <c r="A13" s="258"/>
      <c r="B13" s="257"/>
      <c r="C13" s="120"/>
      <c r="D13" s="257"/>
      <c r="E13" s="259"/>
      <c r="F13" s="257"/>
      <c r="G13" s="259"/>
      <c r="H13" s="257"/>
      <c r="I13" s="249">
        <f>IF(H13&lt;0.2*B13,H13,0.2*B13)</f>
        <v>0</v>
      </c>
      <c r="J13" s="256"/>
    </row>
    <row r="14" spans="1:10" s="118" customFormat="1" ht="15.75" thickBot="1" x14ac:dyDescent="0.3">
      <c r="A14" s="260"/>
      <c r="B14" s="250"/>
      <c r="C14" s="261"/>
      <c r="D14" s="250"/>
      <c r="E14" s="250"/>
      <c r="F14" s="250"/>
      <c r="G14" s="250"/>
      <c r="H14" s="250"/>
      <c r="I14" s="250"/>
      <c r="J14" s="262"/>
    </row>
    <row r="15" spans="1:10" s="118" customFormat="1" ht="15.75" thickBot="1" x14ac:dyDescent="0.3">
      <c r="A15" s="263"/>
      <c r="B15" s="251"/>
      <c r="C15" s="264"/>
      <c r="D15" s="251"/>
      <c r="E15" s="251"/>
      <c r="F15" s="251"/>
      <c r="G15" s="251"/>
      <c r="H15" s="251"/>
      <c r="I15" s="251"/>
      <c r="J15" s="265"/>
    </row>
    <row r="16" spans="1:10" s="118" customFormat="1" ht="15.75" thickBot="1" x14ac:dyDescent="0.3">
      <c r="A16" s="379" t="s">
        <v>57</v>
      </c>
      <c r="B16" s="380"/>
      <c r="C16" s="380"/>
      <c r="D16" s="380"/>
      <c r="E16" s="380"/>
      <c r="F16" s="380"/>
      <c r="G16" s="380"/>
      <c r="H16" s="380"/>
      <c r="I16" s="380"/>
      <c r="J16" s="381"/>
    </row>
    <row r="17" spans="1:10" s="118" customFormat="1" x14ac:dyDescent="0.25">
      <c r="A17" s="266"/>
      <c r="B17" s="267"/>
      <c r="C17" s="236"/>
      <c r="D17" s="267"/>
      <c r="E17" s="236"/>
      <c r="F17" s="267"/>
      <c r="G17" s="236"/>
      <c r="H17" s="236"/>
      <c r="I17" s="236"/>
      <c r="J17" s="262"/>
    </row>
    <row r="18" spans="1:10" s="118" customFormat="1" ht="18" x14ac:dyDescent="0.25">
      <c r="A18" s="56"/>
      <c r="B18" s="21" t="s">
        <v>58</v>
      </c>
      <c r="C18" s="77"/>
      <c r="D18" s="21" t="s">
        <v>59</v>
      </c>
      <c r="E18" s="74"/>
      <c r="F18" s="22" t="s">
        <v>60</v>
      </c>
      <c r="G18" s="74"/>
      <c r="H18" s="236"/>
      <c r="I18" s="236"/>
      <c r="J18" s="262"/>
    </row>
    <row r="19" spans="1:10" s="118" customFormat="1" x14ac:dyDescent="0.25">
      <c r="A19" s="56"/>
      <c r="B19" s="198" t="s">
        <v>32</v>
      </c>
      <c r="C19" s="77"/>
      <c r="D19" s="198" t="s">
        <v>32</v>
      </c>
      <c r="E19" s="199"/>
      <c r="F19" s="198" t="s">
        <v>32</v>
      </c>
      <c r="G19" s="199"/>
      <c r="H19" s="236"/>
      <c r="I19" s="236"/>
      <c r="J19" s="262"/>
    </row>
    <row r="20" spans="1:10" s="118" customFormat="1" x14ac:dyDescent="0.25">
      <c r="A20" s="260"/>
      <c r="B20" s="257"/>
      <c r="C20" s="197"/>
      <c r="D20" s="257"/>
      <c r="E20" s="268"/>
      <c r="F20" s="257"/>
      <c r="G20" s="268"/>
      <c r="H20" s="236"/>
      <c r="I20" s="236"/>
      <c r="J20" s="262"/>
    </row>
    <row r="21" spans="1:10" s="118" customFormat="1" x14ac:dyDescent="0.25">
      <c r="A21" s="260"/>
      <c r="B21" s="268"/>
      <c r="C21" s="197"/>
      <c r="D21" s="236"/>
      <c r="E21" s="268"/>
      <c r="F21" s="268"/>
      <c r="G21" s="268"/>
      <c r="H21" s="236"/>
      <c r="I21" s="236"/>
      <c r="J21" s="262"/>
    </row>
    <row r="22" spans="1:10" s="118" customFormat="1" ht="18.75" x14ac:dyDescent="0.25">
      <c r="A22" s="260"/>
      <c r="B22" s="21" t="s">
        <v>61</v>
      </c>
      <c r="C22" s="197"/>
      <c r="D22" s="22" t="s">
        <v>62</v>
      </c>
      <c r="E22" s="268"/>
      <c r="F22" s="268"/>
      <c r="G22" s="268"/>
      <c r="H22" s="236"/>
      <c r="I22" s="236"/>
      <c r="J22" s="262"/>
    </row>
    <row r="23" spans="1:10" s="118" customFormat="1" x14ac:dyDescent="0.25">
      <c r="A23" s="260"/>
      <c r="B23" s="198" t="s">
        <v>32</v>
      </c>
      <c r="C23" s="197"/>
      <c r="D23" s="198" t="s">
        <v>32</v>
      </c>
      <c r="E23" s="268"/>
      <c r="F23" s="268"/>
      <c r="G23" s="268"/>
      <c r="H23" s="268"/>
      <c r="I23" s="268"/>
      <c r="J23" s="269"/>
    </row>
    <row r="24" spans="1:10" s="118" customFormat="1" x14ac:dyDescent="0.25">
      <c r="A24" s="260"/>
      <c r="B24" s="257"/>
      <c r="C24" s="197"/>
      <c r="D24" s="257"/>
      <c r="E24" s="268"/>
      <c r="F24" s="268"/>
      <c r="G24" s="268"/>
      <c r="H24" s="268"/>
      <c r="I24" s="268"/>
      <c r="J24" s="269"/>
    </row>
    <row r="25" spans="1:10" s="118" customFormat="1" x14ac:dyDescent="0.25">
      <c r="A25" s="260"/>
      <c r="B25" s="268"/>
      <c r="C25" s="197"/>
      <c r="D25" s="268"/>
      <c r="E25" s="268"/>
      <c r="F25" s="268"/>
      <c r="G25" s="268"/>
      <c r="H25" s="268"/>
      <c r="I25" s="268"/>
      <c r="J25" s="269"/>
    </row>
    <row r="26" spans="1:10" s="118" customFormat="1" ht="17.25" x14ac:dyDescent="0.25">
      <c r="A26" s="260"/>
      <c r="B26" s="22" t="s">
        <v>63</v>
      </c>
      <c r="C26" s="197"/>
      <c r="D26" s="62"/>
      <c r="E26" s="268"/>
      <c r="F26" s="268"/>
      <c r="G26" s="268"/>
      <c r="H26" s="268"/>
      <c r="I26" s="268"/>
      <c r="J26" s="269"/>
    </row>
    <row r="27" spans="1:10" s="118" customFormat="1" x14ac:dyDescent="0.25">
      <c r="A27" s="260"/>
      <c r="B27" s="198" t="s">
        <v>32</v>
      </c>
      <c r="C27" s="197"/>
      <c r="D27" s="199"/>
      <c r="E27" s="268"/>
      <c r="F27" s="268"/>
      <c r="G27" s="268"/>
      <c r="H27" s="268"/>
      <c r="I27" s="268"/>
      <c r="J27" s="269"/>
    </row>
    <row r="28" spans="1:10" s="118" customFormat="1" x14ac:dyDescent="0.25">
      <c r="A28" s="260"/>
      <c r="B28" s="257"/>
      <c r="C28" s="197"/>
      <c r="D28" s="268"/>
      <c r="E28" s="268"/>
      <c r="F28" s="268"/>
      <c r="G28" s="268"/>
      <c r="H28" s="268"/>
      <c r="I28" s="268"/>
      <c r="J28" s="269"/>
    </row>
    <row r="29" spans="1:10" s="118" customFormat="1" x14ac:dyDescent="0.25">
      <c r="A29" s="266"/>
      <c r="B29" s="268"/>
      <c r="C29" s="236"/>
      <c r="D29" s="236"/>
      <c r="E29" s="236"/>
      <c r="F29" s="236"/>
      <c r="G29" s="236"/>
      <c r="H29" s="236"/>
      <c r="I29" s="236"/>
      <c r="J29" s="262"/>
    </row>
    <row r="30" spans="1:10" s="118" customFormat="1" ht="18" x14ac:dyDescent="0.25">
      <c r="A30" s="56"/>
      <c r="B30" s="22" t="s">
        <v>64</v>
      </c>
      <c r="C30" s="77"/>
      <c r="D30" s="270"/>
      <c r="E30" s="270"/>
      <c r="F30" s="270"/>
      <c r="G30" s="270"/>
      <c r="H30" s="236"/>
      <c r="I30" s="236"/>
      <c r="J30" s="262"/>
    </row>
    <row r="31" spans="1:10" s="118" customFormat="1" x14ac:dyDescent="0.25">
      <c r="A31" s="266"/>
      <c r="B31" s="198" t="s">
        <v>32</v>
      </c>
      <c r="C31" s="236"/>
      <c r="D31" s="236"/>
      <c r="E31" s="236"/>
      <c r="F31" s="236"/>
      <c r="G31" s="236"/>
      <c r="H31" s="236"/>
      <c r="I31" s="236"/>
      <c r="J31" s="262"/>
    </row>
    <row r="32" spans="1:10" s="118" customFormat="1" x14ac:dyDescent="0.25">
      <c r="A32" s="266"/>
      <c r="B32" s="257"/>
      <c r="C32" s="236"/>
      <c r="D32" s="236"/>
      <c r="E32" s="236"/>
      <c r="F32" s="236"/>
      <c r="G32" s="236"/>
      <c r="H32" s="236"/>
      <c r="I32" s="236"/>
      <c r="J32" s="262"/>
    </row>
    <row r="33" spans="1:10" s="118" customFormat="1" x14ac:dyDescent="0.25">
      <c r="A33" s="266"/>
      <c r="B33" s="236"/>
      <c r="C33" s="236"/>
      <c r="D33" s="236"/>
      <c r="E33" s="236"/>
      <c r="F33" s="236"/>
      <c r="G33" s="236"/>
      <c r="H33" s="236"/>
      <c r="I33" s="236"/>
      <c r="J33" s="262"/>
    </row>
    <row r="34" spans="1:10" s="118" customFormat="1" ht="15.75" thickBot="1" x14ac:dyDescent="0.3">
      <c r="A34" s="271"/>
      <c r="B34" s="211"/>
      <c r="C34" s="272"/>
      <c r="D34" s="211"/>
      <c r="E34" s="211"/>
      <c r="F34" s="211"/>
      <c r="G34" s="211"/>
      <c r="H34" s="211"/>
      <c r="I34" s="211"/>
      <c r="J34" s="273"/>
    </row>
    <row r="35" spans="1:10" s="118" customFormat="1" x14ac:dyDescent="0.25">
      <c r="A35" s="260"/>
      <c r="B35" s="250"/>
      <c r="C35" s="261"/>
      <c r="D35" s="250"/>
      <c r="E35" s="250"/>
      <c r="F35" s="250"/>
      <c r="G35" s="250"/>
      <c r="H35" s="250"/>
      <c r="I35" s="250"/>
      <c r="J35" s="262"/>
    </row>
    <row r="36" spans="1:10" x14ac:dyDescent="0.25">
      <c r="A36" s="56"/>
      <c r="B36" s="77"/>
      <c r="C36" s="77"/>
      <c r="D36" s="270"/>
      <c r="E36" s="270"/>
      <c r="F36" s="270"/>
      <c r="G36" s="270"/>
      <c r="H36" s="236"/>
      <c r="I36" s="236"/>
      <c r="J36" s="262"/>
    </row>
    <row r="37" spans="1:10" s="281" customFormat="1" ht="16.5" customHeight="1" x14ac:dyDescent="0.25">
      <c r="A37" s="459" t="s">
        <v>39</v>
      </c>
      <c r="B37" s="460"/>
      <c r="C37" s="460"/>
      <c r="D37" s="460"/>
      <c r="E37" s="460"/>
      <c r="F37" s="460"/>
      <c r="G37" s="460"/>
      <c r="H37" s="460"/>
      <c r="I37" s="461"/>
      <c r="J37" s="280"/>
    </row>
    <row r="38" spans="1:10" s="281" customFormat="1" ht="16.5" customHeight="1" x14ac:dyDescent="0.25">
      <c r="A38" s="462"/>
      <c r="B38" s="444"/>
      <c r="C38" s="444"/>
      <c r="D38" s="444"/>
      <c r="E38" s="444"/>
      <c r="F38" s="444"/>
      <c r="G38" s="444"/>
      <c r="H38" s="444"/>
      <c r="I38" s="445"/>
      <c r="J38" s="280"/>
    </row>
    <row r="39" spans="1:10" s="281" customFormat="1" ht="16.5" customHeight="1" x14ac:dyDescent="0.25">
      <c r="A39" s="462"/>
      <c r="B39" s="444"/>
      <c r="C39" s="444"/>
      <c r="D39" s="444"/>
      <c r="E39" s="444"/>
      <c r="F39" s="444"/>
      <c r="G39" s="444"/>
      <c r="H39" s="444"/>
      <c r="I39" s="445"/>
      <c r="J39" s="280"/>
    </row>
    <row r="40" spans="1:10" s="281" customFormat="1" ht="8.25" customHeight="1" x14ac:dyDescent="0.25">
      <c r="A40" s="462"/>
      <c r="B40" s="444"/>
      <c r="C40" s="444"/>
      <c r="D40" s="444"/>
      <c r="E40" s="444"/>
      <c r="F40" s="444"/>
      <c r="G40" s="444"/>
      <c r="H40" s="444"/>
      <c r="I40" s="445"/>
      <c r="J40" s="280"/>
    </row>
    <row r="41" spans="1:10" s="281" customFormat="1" ht="18.75" customHeight="1" x14ac:dyDescent="0.25">
      <c r="A41" s="462" t="s">
        <v>40</v>
      </c>
      <c r="B41" s="444"/>
      <c r="C41" s="444"/>
      <c r="D41" s="444"/>
      <c r="E41" s="444"/>
      <c r="F41" s="444"/>
      <c r="G41" s="444"/>
      <c r="H41" s="444"/>
      <c r="I41" s="445"/>
      <c r="J41" s="280"/>
    </row>
    <row r="42" spans="1:10" s="281" customFormat="1" ht="18.75" customHeight="1" x14ac:dyDescent="0.25">
      <c r="A42" s="462"/>
      <c r="B42" s="444"/>
      <c r="C42" s="444"/>
      <c r="D42" s="444"/>
      <c r="E42" s="444"/>
      <c r="F42" s="444"/>
      <c r="G42" s="444"/>
      <c r="H42" s="444"/>
      <c r="I42" s="445"/>
      <c r="J42" s="280"/>
    </row>
    <row r="43" spans="1:10" s="281" customFormat="1" ht="18.75" customHeight="1" x14ac:dyDescent="0.25">
      <c r="A43" s="462" t="s">
        <v>41</v>
      </c>
      <c r="B43" s="444"/>
      <c r="C43" s="444"/>
      <c r="D43" s="444"/>
      <c r="E43" s="444"/>
      <c r="F43" s="444"/>
      <c r="G43" s="444"/>
      <c r="H43" s="444"/>
      <c r="I43" s="445"/>
      <c r="J43" s="280"/>
    </row>
    <row r="44" spans="1:10" s="281" customFormat="1" ht="18.75" customHeight="1" x14ac:dyDescent="0.25">
      <c r="A44" s="463"/>
      <c r="B44" s="464"/>
      <c r="C44" s="464"/>
      <c r="D44" s="464"/>
      <c r="E44" s="464"/>
      <c r="F44" s="464"/>
      <c r="G44" s="464"/>
      <c r="H44" s="464"/>
      <c r="I44" s="465"/>
      <c r="J44" s="280"/>
    </row>
    <row r="45" spans="1:10" s="281" customFormat="1" ht="27" customHeight="1" thickBot="1" x14ac:dyDescent="0.3">
      <c r="A45" s="282"/>
      <c r="B45" s="108"/>
      <c r="C45" s="108"/>
      <c r="D45" s="108"/>
      <c r="E45" s="108"/>
      <c r="F45" s="108"/>
      <c r="G45" s="108"/>
      <c r="H45" s="108"/>
      <c r="I45" s="108"/>
      <c r="J45" s="283"/>
    </row>
    <row r="46" spans="1:10" s="286" customFormat="1" ht="18.600000000000001" customHeight="1" thickBot="1" x14ac:dyDescent="0.3">
      <c r="A46" s="284" t="s">
        <v>77</v>
      </c>
      <c r="B46" s="466" t="s">
        <v>126</v>
      </c>
      <c r="C46" s="466"/>
      <c r="D46" s="466"/>
      <c r="E46" s="466"/>
      <c r="F46" s="466"/>
      <c r="G46" s="466"/>
      <c r="H46" s="466"/>
      <c r="I46" s="467"/>
      <c r="J46" s="285"/>
    </row>
    <row r="47" spans="1:10" x14ac:dyDescent="0.25">
      <c r="A47" s="266"/>
      <c r="B47" s="236"/>
      <c r="C47" s="236"/>
      <c r="D47" s="236"/>
      <c r="E47" s="236"/>
      <c r="F47" s="236"/>
      <c r="G47" s="236"/>
      <c r="H47" s="236"/>
      <c r="I47" s="236"/>
      <c r="J47" s="262"/>
    </row>
    <row r="48" spans="1:10" x14ac:dyDescent="0.25">
      <c r="A48" s="266"/>
      <c r="B48" s="236"/>
      <c r="C48" s="236"/>
      <c r="D48" s="236"/>
      <c r="E48" s="236"/>
      <c r="F48" s="236"/>
      <c r="G48" s="236"/>
      <c r="H48" s="236"/>
      <c r="I48" s="236"/>
      <c r="J48" s="262"/>
    </row>
    <row r="49" spans="1:10" x14ac:dyDescent="0.25">
      <c r="A49" s="275"/>
      <c r="B49" s="276" t="s">
        <v>52</v>
      </c>
      <c r="C49" s="236"/>
      <c r="D49" s="236"/>
      <c r="E49" s="236"/>
      <c r="F49" s="236"/>
      <c r="G49" s="236"/>
      <c r="H49" s="236"/>
      <c r="I49" s="236"/>
      <c r="J49" s="262"/>
    </row>
    <row r="50" spans="1:10" ht="15.75" thickBot="1" x14ac:dyDescent="0.3">
      <c r="A50" s="277"/>
      <c r="B50" s="278"/>
      <c r="C50" s="278"/>
      <c r="D50" s="278"/>
      <c r="E50" s="278"/>
      <c r="F50" s="278"/>
      <c r="G50" s="278"/>
      <c r="H50" s="278"/>
      <c r="I50" s="278"/>
      <c r="J50" s="279"/>
    </row>
  </sheetData>
  <sheetProtection password="D6D7" sheet="1" objects="1" scenarios="1" selectLockedCells="1"/>
  <mergeCells count="12">
    <mergeCell ref="B46:I46"/>
    <mergeCell ref="A37:I40"/>
    <mergeCell ref="A41:I42"/>
    <mergeCell ref="A43:I44"/>
    <mergeCell ref="A4:E4"/>
    <mergeCell ref="F4:I4"/>
    <mergeCell ref="A16:J16"/>
    <mergeCell ref="A1:I1"/>
    <mergeCell ref="A2:E2"/>
    <mergeCell ref="F2:I2"/>
    <mergeCell ref="A3:E3"/>
    <mergeCell ref="F3:I3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9"/>
  <sheetViews>
    <sheetView showGridLines="0" zoomScaleNormal="100" zoomScaleSheetLayoutView="100" workbookViewId="0">
      <selection activeCell="D4" sqref="D4:L4"/>
    </sheetView>
  </sheetViews>
  <sheetFormatPr defaultRowHeight="15" x14ac:dyDescent="0.25"/>
  <cols>
    <col min="1" max="1" width="6.28515625" customWidth="1"/>
    <col min="3" max="3" width="20.5703125" customWidth="1"/>
  </cols>
  <sheetData>
    <row r="1" spans="2:27" ht="15.75" thickBot="1" x14ac:dyDescent="0.3"/>
    <row r="2" spans="2:27" x14ac:dyDescent="0.25">
      <c r="B2" s="14"/>
      <c r="C2" s="104"/>
      <c r="D2" s="105"/>
      <c r="E2" s="104"/>
      <c r="F2" s="106"/>
      <c r="G2" s="105"/>
      <c r="H2" s="106"/>
      <c r="I2" s="105"/>
      <c r="J2" s="106"/>
      <c r="K2" s="105"/>
      <c r="L2" s="105"/>
      <c r="M2" s="43"/>
    </row>
    <row r="3" spans="2:27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2:27" ht="48.75" customHeight="1" x14ac:dyDescent="0.25">
      <c r="B4" s="3"/>
      <c r="C4" s="22" t="s">
        <v>30</v>
      </c>
      <c r="D4" s="304" t="s">
        <v>42</v>
      </c>
      <c r="E4" s="305"/>
      <c r="F4" s="305"/>
      <c r="G4" s="305"/>
      <c r="H4" s="305"/>
      <c r="I4" s="305"/>
      <c r="J4" s="305"/>
      <c r="K4" s="305"/>
      <c r="L4" s="306"/>
      <c r="M4" s="4"/>
    </row>
    <row r="5" spans="2:27" ht="49.5" customHeight="1" x14ac:dyDescent="0.25">
      <c r="B5" s="3"/>
      <c r="C5" s="22" t="s">
        <v>31</v>
      </c>
      <c r="D5" s="304" t="s">
        <v>43</v>
      </c>
      <c r="E5" s="305"/>
      <c r="F5" s="305"/>
      <c r="G5" s="305"/>
      <c r="H5" s="305"/>
      <c r="I5" s="305"/>
      <c r="J5" s="305"/>
      <c r="K5" s="305"/>
      <c r="L5" s="306"/>
      <c r="M5" s="4"/>
    </row>
    <row r="6" spans="2:27" ht="29.25" customHeight="1" x14ac:dyDescent="0.25">
      <c r="B6" s="3"/>
      <c r="C6" s="94" t="s">
        <v>44</v>
      </c>
      <c r="D6" s="307" t="s">
        <v>65</v>
      </c>
      <c r="E6" s="308"/>
      <c r="F6" s="308"/>
      <c r="G6" s="308"/>
      <c r="H6" s="308"/>
      <c r="I6" s="308"/>
      <c r="J6" s="308"/>
      <c r="K6" s="308"/>
      <c r="L6" s="309"/>
      <c r="M6" s="4"/>
    </row>
    <row r="7" spans="2:27" ht="18" customHeight="1" x14ac:dyDescent="0.25">
      <c r="B7" s="3"/>
      <c r="C7" s="95"/>
      <c r="D7" s="310" t="s">
        <v>132</v>
      </c>
      <c r="E7" s="311"/>
      <c r="F7" s="311"/>
      <c r="G7" s="311"/>
      <c r="H7" s="311"/>
      <c r="I7" s="311"/>
      <c r="J7" s="311"/>
      <c r="K7" s="311"/>
      <c r="L7" s="312"/>
      <c r="M7" s="4"/>
    </row>
    <row r="8" spans="2:27" ht="36.75" customHeight="1" x14ac:dyDescent="0.25">
      <c r="B8" s="3"/>
      <c r="C8" s="95"/>
      <c r="D8" s="310" t="s">
        <v>131</v>
      </c>
      <c r="E8" s="311"/>
      <c r="F8" s="311"/>
      <c r="G8" s="311"/>
      <c r="H8" s="311"/>
      <c r="I8" s="311"/>
      <c r="J8" s="311"/>
      <c r="K8" s="311"/>
      <c r="L8" s="312"/>
      <c r="M8" s="4"/>
    </row>
    <row r="9" spans="2:27" ht="25.5" customHeight="1" x14ac:dyDescent="0.25">
      <c r="B9" s="3"/>
      <c r="C9" s="95"/>
      <c r="D9" s="310" t="s">
        <v>130</v>
      </c>
      <c r="E9" s="311"/>
      <c r="F9" s="311"/>
      <c r="G9" s="311"/>
      <c r="H9" s="311"/>
      <c r="I9" s="311"/>
      <c r="J9" s="311"/>
      <c r="K9" s="311"/>
      <c r="L9" s="312"/>
      <c r="M9" s="4"/>
    </row>
    <row r="10" spans="2:27" ht="18" customHeight="1" x14ac:dyDescent="0.25">
      <c r="B10" s="3"/>
      <c r="C10" s="95"/>
      <c r="D10" s="310" t="s">
        <v>129</v>
      </c>
      <c r="E10" s="311"/>
      <c r="F10" s="311"/>
      <c r="G10" s="311"/>
      <c r="H10" s="311"/>
      <c r="I10" s="311"/>
      <c r="J10" s="311"/>
      <c r="K10" s="311"/>
      <c r="L10" s="312"/>
      <c r="M10" s="4"/>
    </row>
    <row r="11" spans="2:27" ht="65.25" customHeight="1" x14ac:dyDescent="0.25">
      <c r="B11" s="3"/>
      <c r="C11" s="95"/>
      <c r="D11" s="313" t="s">
        <v>138</v>
      </c>
      <c r="E11" s="314"/>
      <c r="F11" s="314"/>
      <c r="G11" s="314"/>
      <c r="H11" s="314"/>
      <c r="I11" s="314"/>
      <c r="J11" s="314"/>
      <c r="K11" s="314"/>
      <c r="L11" s="315"/>
      <c r="M11" s="4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</row>
    <row r="12" spans="2:27" ht="57.75" customHeight="1" x14ac:dyDescent="0.25">
      <c r="B12" s="3"/>
      <c r="C12" s="94" t="s">
        <v>88</v>
      </c>
      <c r="D12" s="304" t="s">
        <v>89</v>
      </c>
      <c r="E12" s="305"/>
      <c r="F12" s="305"/>
      <c r="G12" s="305"/>
      <c r="H12" s="305"/>
      <c r="I12" s="305"/>
      <c r="J12" s="305"/>
      <c r="K12" s="305"/>
      <c r="L12" s="306"/>
      <c r="M12" s="4"/>
    </row>
    <row r="13" spans="2:27" ht="35.25" customHeight="1" x14ac:dyDescent="0.25">
      <c r="B13" s="3"/>
      <c r="C13" s="22" t="s">
        <v>45</v>
      </c>
      <c r="D13" s="298" t="s">
        <v>110</v>
      </c>
      <c r="E13" s="299"/>
      <c r="F13" s="299"/>
      <c r="G13" s="299"/>
      <c r="H13" s="299"/>
      <c r="I13" s="299"/>
      <c r="J13" s="299"/>
      <c r="K13" s="299"/>
      <c r="L13" s="300"/>
      <c r="M13" s="4"/>
    </row>
    <row r="14" spans="2:27" ht="96" customHeight="1" x14ac:dyDescent="0.25">
      <c r="B14" s="3"/>
      <c r="C14" s="22" t="s">
        <v>46</v>
      </c>
      <c r="D14" s="298" t="s">
        <v>47</v>
      </c>
      <c r="E14" s="299"/>
      <c r="F14" s="299"/>
      <c r="G14" s="299"/>
      <c r="H14" s="299"/>
      <c r="I14" s="299"/>
      <c r="J14" s="299"/>
      <c r="K14" s="299"/>
      <c r="L14" s="300"/>
      <c r="M14" s="37"/>
    </row>
    <row r="15" spans="2:27" ht="34.5" customHeight="1" x14ac:dyDescent="0.25">
      <c r="B15" s="3"/>
      <c r="C15" s="22" t="s">
        <v>48</v>
      </c>
      <c r="D15" s="298" t="s">
        <v>49</v>
      </c>
      <c r="E15" s="299"/>
      <c r="F15" s="299"/>
      <c r="G15" s="299"/>
      <c r="H15" s="299"/>
      <c r="I15" s="299"/>
      <c r="J15" s="299"/>
      <c r="K15" s="299"/>
      <c r="L15" s="300"/>
      <c r="M15" s="37"/>
    </row>
    <row r="16" spans="2:27" ht="51" customHeight="1" x14ac:dyDescent="0.25">
      <c r="B16" s="3"/>
      <c r="C16" s="22" t="s">
        <v>50</v>
      </c>
      <c r="D16" s="298" t="s">
        <v>51</v>
      </c>
      <c r="E16" s="299"/>
      <c r="F16" s="299"/>
      <c r="G16" s="299"/>
      <c r="H16" s="299"/>
      <c r="I16" s="299"/>
      <c r="J16" s="299"/>
      <c r="K16" s="299"/>
      <c r="L16" s="300"/>
      <c r="M16" s="37"/>
    </row>
    <row r="17" spans="2:13" ht="124.5" customHeight="1" x14ac:dyDescent="0.25">
      <c r="B17" s="3"/>
      <c r="C17" s="22" t="s">
        <v>66</v>
      </c>
      <c r="D17" s="298" t="s">
        <v>91</v>
      </c>
      <c r="E17" s="299"/>
      <c r="F17" s="299"/>
      <c r="G17" s="299"/>
      <c r="H17" s="299"/>
      <c r="I17" s="299"/>
      <c r="J17" s="299"/>
      <c r="K17" s="299"/>
      <c r="L17" s="300"/>
      <c r="M17" s="37"/>
    </row>
    <row r="18" spans="2:13" ht="49.5" customHeight="1" x14ac:dyDescent="0.25">
      <c r="B18" s="3"/>
      <c r="C18" s="22" t="s">
        <v>67</v>
      </c>
      <c r="D18" s="298" t="s">
        <v>128</v>
      </c>
      <c r="E18" s="299"/>
      <c r="F18" s="299"/>
      <c r="G18" s="299"/>
      <c r="H18" s="299"/>
      <c r="I18" s="299"/>
      <c r="J18" s="299"/>
      <c r="K18" s="299"/>
      <c r="L18" s="300"/>
      <c r="M18" s="37"/>
    </row>
    <row r="19" spans="2:13" ht="66" customHeight="1" x14ac:dyDescent="0.25">
      <c r="B19" s="3"/>
      <c r="C19" s="22" t="s">
        <v>90</v>
      </c>
      <c r="D19" s="301" t="s">
        <v>133</v>
      </c>
      <c r="E19" s="302"/>
      <c r="F19" s="302"/>
      <c r="G19" s="302"/>
      <c r="H19" s="302"/>
      <c r="I19" s="302"/>
      <c r="J19" s="302"/>
      <c r="K19" s="302"/>
      <c r="L19" s="303"/>
      <c r="M19" s="37"/>
    </row>
    <row r="20" spans="2:13" ht="186.75" customHeight="1" x14ac:dyDescent="0.25">
      <c r="B20" s="3"/>
      <c r="C20" s="22" t="s">
        <v>68</v>
      </c>
      <c r="D20" s="301" t="s">
        <v>139</v>
      </c>
      <c r="E20" s="302"/>
      <c r="F20" s="302"/>
      <c r="G20" s="302"/>
      <c r="H20" s="302"/>
      <c r="I20" s="302"/>
      <c r="J20" s="302"/>
      <c r="K20" s="302"/>
      <c r="L20" s="303"/>
      <c r="M20" s="37"/>
    </row>
    <row r="21" spans="2:13" ht="61.5" customHeight="1" x14ac:dyDescent="0.25">
      <c r="B21" s="3"/>
      <c r="C21" s="22" t="s">
        <v>69</v>
      </c>
      <c r="D21" s="301" t="s">
        <v>134</v>
      </c>
      <c r="E21" s="302"/>
      <c r="F21" s="302"/>
      <c r="G21" s="302"/>
      <c r="H21" s="302"/>
      <c r="I21" s="302"/>
      <c r="J21" s="302"/>
      <c r="K21" s="302"/>
      <c r="L21" s="303"/>
      <c r="M21" s="37"/>
    </row>
    <row r="22" spans="2:13" ht="36.75" customHeight="1" x14ac:dyDescent="0.25">
      <c r="B22" s="3"/>
      <c r="C22" s="22" t="s">
        <v>60</v>
      </c>
      <c r="D22" s="298" t="s">
        <v>70</v>
      </c>
      <c r="E22" s="299"/>
      <c r="F22" s="299"/>
      <c r="G22" s="299"/>
      <c r="H22" s="299"/>
      <c r="I22" s="299"/>
      <c r="J22" s="299"/>
      <c r="K22" s="299"/>
      <c r="L22" s="300"/>
      <c r="M22" s="37"/>
    </row>
    <row r="23" spans="2:13" ht="18" customHeight="1" x14ac:dyDescent="0.25">
      <c r="B23" s="3"/>
      <c r="C23" s="22" t="s">
        <v>71</v>
      </c>
      <c r="D23" s="298" t="s">
        <v>92</v>
      </c>
      <c r="E23" s="299"/>
      <c r="F23" s="299"/>
      <c r="G23" s="299"/>
      <c r="H23" s="299"/>
      <c r="I23" s="299"/>
      <c r="J23" s="299"/>
      <c r="K23" s="299"/>
      <c r="L23" s="300"/>
      <c r="M23" s="4"/>
    </row>
    <row r="24" spans="2:13" ht="36.75" customHeight="1" x14ac:dyDescent="0.25">
      <c r="B24" s="3"/>
      <c r="C24" s="22" t="s">
        <v>102</v>
      </c>
      <c r="D24" s="298" t="s">
        <v>104</v>
      </c>
      <c r="E24" s="299"/>
      <c r="F24" s="299"/>
      <c r="G24" s="299"/>
      <c r="H24" s="299"/>
      <c r="I24" s="299"/>
      <c r="J24" s="299"/>
      <c r="K24" s="299"/>
      <c r="L24" s="300"/>
      <c r="M24" s="37"/>
    </row>
    <row r="25" spans="2:13" ht="69" customHeight="1" x14ac:dyDescent="0.25">
      <c r="B25" s="3"/>
      <c r="C25" s="22" t="s">
        <v>103</v>
      </c>
      <c r="D25" s="298" t="s">
        <v>127</v>
      </c>
      <c r="E25" s="299"/>
      <c r="F25" s="299"/>
      <c r="G25" s="299"/>
      <c r="H25" s="299"/>
      <c r="I25" s="299"/>
      <c r="J25" s="299"/>
      <c r="K25" s="299"/>
      <c r="L25" s="300"/>
      <c r="M25" s="37"/>
    </row>
    <row r="26" spans="2:13" ht="36" customHeight="1" x14ac:dyDescent="0.25">
      <c r="B26" s="3"/>
      <c r="C26" s="22" t="s">
        <v>100</v>
      </c>
      <c r="D26" s="298" t="s">
        <v>101</v>
      </c>
      <c r="E26" s="299"/>
      <c r="F26" s="299"/>
      <c r="G26" s="299"/>
      <c r="H26" s="299"/>
      <c r="I26" s="299"/>
      <c r="J26" s="299"/>
      <c r="K26" s="299"/>
      <c r="L26" s="300"/>
      <c r="M26" s="37"/>
    </row>
    <row r="27" spans="2:13" x14ac:dyDescent="0.25">
      <c r="B27" s="3"/>
      <c r="C27" s="93"/>
      <c r="D27" s="97"/>
      <c r="E27" s="97"/>
      <c r="F27" s="97"/>
      <c r="G27" s="97"/>
      <c r="H27" s="97"/>
      <c r="I27" s="97"/>
      <c r="J27" s="97"/>
      <c r="K27" s="97"/>
      <c r="L27" s="98"/>
      <c r="M27" s="37"/>
    </row>
    <row r="28" spans="2:13" x14ac:dyDescent="0.25"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37"/>
    </row>
    <row r="29" spans="2:13" ht="15.75" thickBot="1" x14ac:dyDescent="0.3">
      <c r="B29" s="36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sheetProtection password="D6D7" sheet="1" objects="1" scenarios="1" selectLockedCells="1" selectUnlockedCells="1"/>
  <mergeCells count="24">
    <mergeCell ref="D4:L4"/>
    <mergeCell ref="D5:L5"/>
    <mergeCell ref="D6:L6"/>
    <mergeCell ref="D19:L19"/>
    <mergeCell ref="D7:L7"/>
    <mergeCell ref="D8:L8"/>
    <mergeCell ref="D9:L9"/>
    <mergeCell ref="D10:L10"/>
    <mergeCell ref="D12:L12"/>
    <mergeCell ref="D13:L13"/>
    <mergeCell ref="D14:L14"/>
    <mergeCell ref="D15:L15"/>
    <mergeCell ref="D16:L16"/>
    <mergeCell ref="D17:L17"/>
    <mergeCell ref="D18:L18"/>
    <mergeCell ref="D11:L11"/>
    <mergeCell ref="P11:AA11"/>
    <mergeCell ref="D26:L26"/>
    <mergeCell ref="D20:L20"/>
    <mergeCell ref="D21:L21"/>
    <mergeCell ref="D22:L22"/>
    <mergeCell ref="D23:L23"/>
    <mergeCell ref="D24:L24"/>
    <mergeCell ref="D25:L25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zoomScale="90" zoomScaleNormal="90" zoomScaleSheetLayoutView="115" workbookViewId="0">
      <selection activeCell="Q8" sqref="Q8"/>
    </sheetView>
  </sheetViews>
  <sheetFormatPr defaultRowHeight="15" x14ac:dyDescent="0.25"/>
  <cols>
    <col min="1" max="1" width="12.7109375" style="2" customWidth="1"/>
    <col min="2" max="2" width="21.28515625" style="2" customWidth="1"/>
    <col min="3" max="3" width="5.140625" style="2" customWidth="1"/>
    <col min="4" max="4" width="22.7109375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1" width="9.140625" style="2"/>
    <col min="12" max="13" width="9.140625" style="38"/>
    <col min="14" max="14" width="12.42578125" style="38" customWidth="1"/>
    <col min="15" max="19" width="13.42578125" style="38" customWidth="1"/>
    <col min="20" max="20" width="13.42578125" style="1" customWidth="1"/>
    <col min="21" max="21" width="5.42578125" style="1" customWidth="1"/>
    <col min="22" max="22" width="9.140625" style="2"/>
    <col min="23" max="23" width="11.7109375" style="2" customWidth="1"/>
    <col min="24" max="29" width="13.42578125" style="2" customWidth="1"/>
    <col min="30" max="16384" width="9.140625" style="2"/>
  </cols>
  <sheetData>
    <row r="1" spans="1:30" ht="51.75" customHeight="1" x14ac:dyDescent="0.25">
      <c r="A1" s="348" t="s">
        <v>25</v>
      </c>
      <c r="B1" s="349"/>
      <c r="C1" s="349"/>
      <c r="D1" s="349"/>
      <c r="E1" s="349"/>
      <c r="F1" s="349"/>
      <c r="G1" s="349"/>
      <c r="H1" s="349"/>
      <c r="I1" s="350"/>
      <c r="J1" s="13"/>
      <c r="L1" s="45"/>
      <c r="M1" s="351" t="s">
        <v>137</v>
      </c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43"/>
    </row>
    <row r="2" spans="1:30" ht="20.25" customHeight="1" x14ac:dyDescent="0.25">
      <c r="A2" s="342" t="s">
        <v>26</v>
      </c>
      <c r="B2" s="343"/>
      <c r="C2" s="343"/>
      <c r="D2" s="343"/>
      <c r="E2" s="343"/>
      <c r="F2" s="352"/>
      <c r="G2" s="353"/>
      <c r="H2" s="353"/>
      <c r="I2" s="353"/>
      <c r="J2" s="15"/>
      <c r="L2" s="46"/>
      <c r="M2" s="1"/>
      <c r="N2" s="1"/>
      <c r="O2" s="354" t="s">
        <v>142</v>
      </c>
      <c r="P2" s="355"/>
      <c r="Q2" s="355"/>
      <c r="R2" s="355"/>
      <c r="S2" s="355"/>
      <c r="T2" s="356"/>
      <c r="V2" s="1"/>
      <c r="W2" s="1"/>
      <c r="X2" s="354" t="s">
        <v>142</v>
      </c>
      <c r="Y2" s="355"/>
      <c r="Z2" s="355"/>
      <c r="AA2" s="355"/>
      <c r="AB2" s="355"/>
      <c r="AC2" s="356"/>
      <c r="AD2" s="4"/>
    </row>
    <row r="3" spans="1:30" ht="20.25" customHeight="1" x14ac:dyDescent="0.25">
      <c r="A3" s="342" t="s">
        <v>27</v>
      </c>
      <c r="B3" s="343"/>
      <c r="C3" s="343"/>
      <c r="D3" s="343"/>
      <c r="E3" s="344"/>
      <c r="F3" s="345" t="s">
        <v>124</v>
      </c>
      <c r="G3" s="346"/>
      <c r="H3" s="346"/>
      <c r="I3" s="347"/>
      <c r="J3" s="15"/>
      <c r="L3" s="46"/>
      <c r="M3" s="357" t="s">
        <v>79</v>
      </c>
      <c r="N3" s="358"/>
      <c r="O3" s="339" t="s">
        <v>1</v>
      </c>
      <c r="P3" s="340"/>
      <c r="Q3" s="340"/>
      <c r="R3" s="340"/>
      <c r="S3" s="340"/>
      <c r="T3" s="341"/>
      <c r="V3" s="357" t="s">
        <v>80</v>
      </c>
      <c r="W3" s="358"/>
      <c r="X3" s="339" t="s">
        <v>1</v>
      </c>
      <c r="Y3" s="340"/>
      <c r="Z3" s="340"/>
      <c r="AA3" s="340"/>
      <c r="AB3" s="340"/>
      <c r="AC3" s="341"/>
      <c r="AD3" s="4"/>
    </row>
    <row r="4" spans="1:30" ht="20.25" customHeight="1" x14ac:dyDescent="0.25">
      <c r="A4" s="342" t="s">
        <v>29</v>
      </c>
      <c r="B4" s="343"/>
      <c r="C4" s="343"/>
      <c r="D4" s="343"/>
      <c r="E4" s="344"/>
      <c r="F4" s="345" t="s">
        <v>141</v>
      </c>
      <c r="G4" s="346"/>
      <c r="H4" s="346"/>
      <c r="I4" s="347"/>
      <c r="J4" s="15"/>
      <c r="L4" s="46"/>
      <c r="M4" s="359"/>
      <c r="N4" s="360"/>
      <c r="O4" s="96">
        <v>42095</v>
      </c>
      <c r="P4" s="96">
        <v>42125</v>
      </c>
      <c r="Q4" s="96">
        <v>42156</v>
      </c>
      <c r="R4" s="96">
        <v>42186</v>
      </c>
      <c r="S4" s="96">
        <v>42217</v>
      </c>
      <c r="T4" s="96">
        <v>42248</v>
      </c>
      <c r="V4" s="359"/>
      <c r="W4" s="360"/>
      <c r="X4" s="96">
        <v>42095</v>
      </c>
      <c r="Y4" s="96">
        <v>42125</v>
      </c>
      <c r="Z4" s="96">
        <v>42156</v>
      </c>
      <c r="AA4" s="96">
        <v>42186</v>
      </c>
      <c r="AB4" s="96">
        <v>42217</v>
      </c>
      <c r="AC4" s="96">
        <v>42248</v>
      </c>
      <c r="AD4" s="4"/>
    </row>
    <row r="5" spans="1:30" ht="18.600000000000001" customHeight="1" x14ac:dyDescent="0.25">
      <c r="A5" s="3"/>
      <c r="B5" s="1"/>
      <c r="C5" s="1"/>
      <c r="D5" s="1"/>
      <c r="E5" s="1"/>
      <c r="F5" s="1"/>
      <c r="G5" s="1"/>
      <c r="H5" s="1"/>
      <c r="I5" s="1"/>
      <c r="J5" s="4"/>
      <c r="L5" s="46"/>
      <c r="M5" s="325" t="s">
        <v>0</v>
      </c>
      <c r="N5" s="40">
        <v>42125</v>
      </c>
      <c r="O5" s="19"/>
      <c r="P5" s="41"/>
      <c r="Q5" s="41"/>
      <c r="R5" s="41"/>
      <c r="S5" s="41"/>
      <c r="T5" s="41"/>
      <c r="V5" s="325" t="s">
        <v>0</v>
      </c>
      <c r="W5" s="40">
        <v>42125</v>
      </c>
      <c r="X5" s="19"/>
      <c r="Y5" s="41"/>
      <c r="Z5" s="41"/>
      <c r="AA5" s="41"/>
      <c r="AB5" s="41"/>
      <c r="AC5" s="41"/>
      <c r="AD5" s="4"/>
    </row>
    <row r="6" spans="1:30" ht="18.600000000000001" customHeight="1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  <c r="L6" s="46"/>
      <c r="M6" s="326"/>
      <c r="N6" s="40">
        <v>42156</v>
      </c>
      <c r="O6" s="19"/>
      <c r="P6" s="19"/>
      <c r="Q6" s="41"/>
      <c r="R6" s="41"/>
      <c r="S6" s="41"/>
      <c r="T6" s="41"/>
      <c r="V6" s="326"/>
      <c r="W6" s="40">
        <v>42156</v>
      </c>
      <c r="X6" s="19"/>
      <c r="Y6" s="19"/>
      <c r="Z6" s="41"/>
      <c r="AA6" s="41"/>
      <c r="AB6" s="41"/>
      <c r="AC6" s="41"/>
      <c r="AD6" s="4"/>
    </row>
    <row r="7" spans="1:30" ht="18.600000000000001" customHeight="1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  <c r="L7" s="46"/>
      <c r="M7" s="326"/>
      <c r="N7" s="40">
        <v>42186</v>
      </c>
      <c r="O7" s="19"/>
      <c r="P7" s="19"/>
      <c r="Q7" s="19"/>
      <c r="R7" s="41"/>
      <c r="S7" s="41"/>
      <c r="T7" s="41"/>
      <c r="V7" s="326"/>
      <c r="W7" s="40">
        <v>42186</v>
      </c>
      <c r="X7" s="19"/>
      <c r="Y7" s="19"/>
      <c r="Z7" s="19"/>
      <c r="AA7" s="41"/>
      <c r="AB7" s="41"/>
      <c r="AC7" s="41"/>
      <c r="AD7" s="4"/>
    </row>
    <row r="8" spans="1:30" ht="18.600000000000001" customHeight="1" x14ac:dyDescent="0.25">
      <c r="A8" s="3"/>
      <c r="B8" s="19"/>
      <c r="C8" s="1"/>
      <c r="D8" s="19"/>
      <c r="E8" s="1"/>
      <c r="F8" s="1"/>
      <c r="G8" s="1"/>
      <c r="H8" s="1"/>
      <c r="I8" s="1"/>
      <c r="J8" s="4"/>
      <c r="L8" s="46"/>
      <c r="M8" s="326"/>
      <c r="N8" s="40">
        <v>42217</v>
      </c>
      <c r="O8" s="19"/>
      <c r="P8" s="19"/>
      <c r="Q8" s="19"/>
      <c r="R8" s="19"/>
      <c r="S8" s="41"/>
      <c r="T8" s="41"/>
      <c r="V8" s="326"/>
      <c r="W8" s="40">
        <v>42217</v>
      </c>
      <c r="X8" s="19"/>
      <c r="Y8" s="19"/>
      <c r="Z8" s="19"/>
      <c r="AA8" s="19"/>
      <c r="AB8" s="41"/>
      <c r="AC8" s="41"/>
      <c r="AD8" s="4"/>
    </row>
    <row r="9" spans="1:30" ht="18.600000000000001" customHeight="1" x14ac:dyDescent="0.25">
      <c r="A9" s="3"/>
      <c r="B9" s="1"/>
      <c r="C9" s="1"/>
      <c r="D9" s="1"/>
      <c r="E9" s="1"/>
      <c r="F9" s="1"/>
      <c r="G9" s="1"/>
      <c r="H9" s="1"/>
      <c r="I9" s="1"/>
      <c r="J9" s="4"/>
      <c r="L9" s="46"/>
      <c r="M9" s="326"/>
      <c r="N9" s="40">
        <v>42248</v>
      </c>
      <c r="O9" s="19"/>
      <c r="P9" s="19"/>
      <c r="Q9" s="19"/>
      <c r="R9" s="19"/>
      <c r="S9" s="19"/>
      <c r="T9" s="42"/>
      <c r="V9" s="326"/>
      <c r="W9" s="40">
        <v>42248</v>
      </c>
      <c r="X9" s="19"/>
      <c r="Y9" s="19"/>
      <c r="Z9" s="19"/>
      <c r="AA9" s="19"/>
      <c r="AB9" s="19"/>
      <c r="AC9" s="42"/>
      <c r="AD9" s="4"/>
    </row>
    <row r="10" spans="1:30" ht="18.600000000000001" customHeight="1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  <c r="L10" s="46"/>
      <c r="M10" s="327"/>
      <c r="N10" s="40">
        <v>42278</v>
      </c>
      <c r="O10" s="19"/>
      <c r="P10" s="19"/>
      <c r="Q10" s="19"/>
      <c r="R10" s="19"/>
      <c r="S10" s="19"/>
      <c r="T10" s="19"/>
      <c r="V10" s="327"/>
      <c r="W10" s="40">
        <v>42278</v>
      </c>
      <c r="X10" s="19"/>
      <c r="Y10" s="19"/>
      <c r="Z10" s="19"/>
      <c r="AA10" s="19"/>
      <c r="AB10" s="19"/>
      <c r="AC10" s="19"/>
      <c r="AD10" s="4"/>
    </row>
    <row r="11" spans="1:30" s="39" customFormat="1" ht="18.600000000000001" customHeight="1" x14ac:dyDescent="0.25">
      <c r="A11" s="20"/>
      <c r="B11" s="21" t="s">
        <v>34</v>
      </c>
      <c r="C11" s="113"/>
      <c r="D11" s="22" t="s">
        <v>35</v>
      </c>
      <c r="E11" s="23"/>
      <c r="F11" s="22" t="s">
        <v>36</v>
      </c>
      <c r="G11" s="23"/>
      <c r="H11" s="22" t="s">
        <v>37</v>
      </c>
      <c r="I11" s="22" t="s">
        <v>38</v>
      </c>
      <c r="J11" s="24"/>
      <c r="L11" s="25"/>
      <c r="M11" s="328" t="s">
        <v>78</v>
      </c>
      <c r="N11" s="329"/>
      <c r="O11" s="31">
        <f>SUM(O5:O10)</f>
        <v>0</v>
      </c>
      <c r="P11" s="31">
        <f>SUM(P6:P10)</f>
        <v>0</v>
      </c>
      <c r="Q11" s="31">
        <f>SUM(Q7:Q10)</f>
        <v>0</v>
      </c>
      <c r="R11" s="31">
        <f>SUM(R8:R10)</f>
        <v>0</v>
      </c>
      <c r="S11" s="31">
        <f>SUM(S9:S10)</f>
        <v>0</v>
      </c>
      <c r="T11" s="31">
        <f>SUM(T10:T10)</f>
        <v>0</v>
      </c>
      <c r="V11" s="328" t="s">
        <v>78</v>
      </c>
      <c r="W11" s="329"/>
      <c r="X11" s="31">
        <f>SUM(X5:X10)</f>
        <v>0</v>
      </c>
      <c r="Y11" s="31">
        <f>SUM(Y6:Y10)</f>
        <v>0</v>
      </c>
      <c r="Z11" s="31">
        <f>SUM(Z7:Z10)</f>
        <v>0</v>
      </c>
      <c r="AA11" s="31">
        <f>SUM(AA8:AA10)</f>
        <v>0</v>
      </c>
      <c r="AB11" s="31">
        <f>SUM(AB9:AB10)</f>
        <v>0</v>
      </c>
      <c r="AC11" s="31">
        <f>SUM(AC10:AC10)</f>
        <v>0</v>
      </c>
      <c r="AD11" s="24"/>
    </row>
    <row r="12" spans="1:30" s="1" customFormat="1" x14ac:dyDescent="0.25">
      <c r="A12" s="20"/>
      <c r="B12" s="18" t="s">
        <v>32</v>
      </c>
      <c r="C12" s="113"/>
      <c r="D12" s="18" t="s">
        <v>32</v>
      </c>
      <c r="E12" s="26"/>
      <c r="F12" s="18" t="s">
        <v>32</v>
      </c>
      <c r="G12" s="26"/>
      <c r="H12" s="18" t="s">
        <v>32</v>
      </c>
      <c r="I12" s="18" t="s">
        <v>32</v>
      </c>
      <c r="J12" s="4"/>
      <c r="L12" s="46"/>
      <c r="AD12" s="4"/>
    </row>
    <row r="13" spans="1:30" s="1" customFormat="1" ht="15" customHeight="1" x14ac:dyDescent="0.25">
      <c r="A13" s="27"/>
      <c r="B13" s="30">
        <f>SUM(X11:AC11)</f>
        <v>0</v>
      </c>
      <c r="C13" s="28"/>
      <c r="D13" s="30">
        <f>SUM(O11:T11)</f>
        <v>0</v>
      </c>
      <c r="E13" s="29"/>
      <c r="F13" s="19"/>
      <c r="G13" s="29"/>
      <c r="H13" s="19"/>
      <c r="I13" s="30">
        <f>IF(H13&lt;0.2*B13,H13,0.2*B13)</f>
        <v>0</v>
      </c>
      <c r="J13" s="4"/>
      <c r="L13" s="46"/>
      <c r="M13" s="330" t="s">
        <v>114</v>
      </c>
      <c r="N13" s="331"/>
      <c r="O13" s="331"/>
      <c r="P13" s="331"/>
      <c r="Q13" s="331"/>
      <c r="R13" s="331"/>
      <c r="S13" s="331"/>
      <c r="T13" s="332"/>
      <c r="V13" s="330" t="s">
        <v>115</v>
      </c>
      <c r="W13" s="331"/>
      <c r="X13" s="331"/>
      <c r="Y13" s="331"/>
      <c r="Z13" s="331"/>
      <c r="AA13" s="331"/>
      <c r="AB13" s="331"/>
      <c r="AC13" s="332"/>
      <c r="AD13" s="4"/>
    </row>
    <row r="14" spans="1:30" s="1" customFormat="1" ht="20.25" customHeight="1" x14ac:dyDescent="0.25">
      <c r="A14" s="27"/>
      <c r="B14" s="29"/>
      <c r="C14" s="28"/>
      <c r="D14" s="32"/>
      <c r="E14" s="29"/>
      <c r="F14" s="32"/>
      <c r="G14" s="29"/>
      <c r="H14" s="32"/>
      <c r="I14" s="29"/>
      <c r="J14" s="4"/>
      <c r="L14" s="46"/>
      <c r="M14" s="333"/>
      <c r="N14" s="334"/>
      <c r="O14" s="334"/>
      <c r="P14" s="334"/>
      <c r="Q14" s="334"/>
      <c r="R14" s="334"/>
      <c r="S14" s="334"/>
      <c r="T14" s="335"/>
      <c r="V14" s="333"/>
      <c r="W14" s="334"/>
      <c r="X14" s="334"/>
      <c r="Y14" s="334"/>
      <c r="Z14" s="334"/>
      <c r="AA14" s="334"/>
      <c r="AB14" s="334"/>
      <c r="AC14" s="335"/>
      <c r="AD14" s="4"/>
    </row>
    <row r="15" spans="1:30" ht="20.25" customHeight="1" x14ac:dyDescent="0.25">
      <c r="A15" s="33"/>
      <c r="B15" s="34"/>
      <c r="C15" s="34"/>
      <c r="D15" s="35"/>
      <c r="E15" s="35"/>
      <c r="F15" s="35"/>
      <c r="G15" s="35"/>
      <c r="H15" s="1"/>
      <c r="I15" s="1"/>
      <c r="J15" s="4"/>
      <c r="L15" s="46"/>
      <c r="M15" s="333"/>
      <c r="N15" s="334"/>
      <c r="O15" s="334"/>
      <c r="P15" s="334"/>
      <c r="Q15" s="334"/>
      <c r="R15" s="334"/>
      <c r="S15" s="334"/>
      <c r="T15" s="335"/>
      <c r="V15" s="333"/>
      <c r="W15" s="334"/>
      <c r="X15" s="334"/>
      <c r="Y15" s="334"/>
      <c r="Z15" s="334"/>
      <c r="AA15" s="334"/>
      <c r="AB15" s="334"/>
      <c r="AC15" s="335"/>
      <c r="AD15" s="4"/>
    </row>
    <row r="16" spans="1:30" ht="15" customHeight="1" x14ac:dyDescent="0.25">
      <c r="A16" s="316" t="s">
        <v>39</v>
      </c>
      <c r="B16" s="317"/>
      <c r="C16" s="317"/>
      <c r="D16" s="317"/>
      <c r="E16" s="317"/>
      <c r="F16" s="317"/>
      <c r="G16" s="317"/>
      <c r="H16" s="317"/>
      <c r="I16" s="318"/>
      <c r="J16" s="4"/>
      <c r="L16" s="46"/>
      <c r="M16" s="336"/>
      <c r="N16" s="337"/>
      <c r="O16" s="337"/>
      <c r="P16" s="337"/>
      <c r="Q16" s="337"/>
      <c r="R16" s="337"/>
      <c r="S16" s="337"/>
      <c r="T16" s="338"/>
      <c r="V16" s="336"/>
      <c r="W16" s="337"/>
      <c r="X16" s="337"/>
      <c r="Y16" s="337"/>
      <c r="Z16" s="337"/>
      <c r="AA16" s="337"/>
      <c r="AB16" s="337"/>
      <c r="AC16" s="338"/>
      <c r="AD16" s="4"/>
    </row>
    <row r="17" spans="1:30" ht="15" customHeight="1" x14ac:dyDescent="0.25">
      <c r="A17" s="319"/>
      <c r="B17" s="320"/>
      <c r="C17" s="320"/>
      <c r="D17" s="320"/>
      <c r="E17" s="320"/>
      <c r="F17" s="320"/>
      <c r="G17" s="320"/>
      <c r="H17" s="320"/>
      <c r="I17" s="321"/>
      <c r="J17" s="4"/>
      <c r="L17" s="46"/>
      <c r="O17" s="1"/>
      <c r="P17" s="1"/>
      <c r="Q17" s="1"/>
      <c r="R17" s="1"/>
      <c r="S17" s="1"/>
      <c r="V17" s="1"/>
      <c r="W17" s="1"/>
      <c r="X17" s="1"/>
      <c r="Y17" s="1"/>
      <c r="Z17" s="1"/>
      <c r="AA17" s="1"/>
      <c r="AB17" s="1"/>
      <c r="AC17" s="1"/>
      <c r="AD17" s="4"/>
    </row>
    <row r="18" spans="1:30" ht="15" customHeight="1" x14ac:dyDescent="0.25">
      <c r="A18" s="319"/>
      <c r="B18" s="320"/>
      <c r="C18" s="320"/>
      <c r="D18" s="320"/>
      <c r="E18" s="320"/>
      <c r="F18" s="320"/>
      <c r="G18" s="320"/>
      <c r="H18" s="320"/>
      <c r="I18" s="321"/>
      <c r="J18" s="4"/>
      <c r="L18" s="46"/>
      <c r="M18" s="48" t="s">
        <v>143</v>
      </c>
      <c r="V18" s="1"/>
      <c r="W18" s="1"/>
      <c r="X18" s="1"/>
      <c r="Y18" s="1"/>
      <c r="Z18" s="1"/>
      <c r="AA18" s="1"/>
      <c r="AB18" s="1"/>
      <c r="AC18" s="1"/>
      <c r="AD18" s="4"/>
    </row>
    <row r="19" spans="1:30" ht="15" customHeight="1" thickBot="1" x14ac:dyDescent="0.3">
      <c r="A19" s="319" t="s">
        <v>40</v>
      </c>
      <c r="B19" s="320"/>
      <c r="C19" s="320"/>
      <c r="D19" s="320"/>
      <c r="E19" s="320"/>
      <c r="F19" s="320"/>
      <c r="G19" s="320"/>
      <c r="H19" s="320"/>
      <c r="I19" s="321"/>
      <c r="J19" s="4"/>
      <c r="L19" s="47"/>
      <c r="M19" s="44"/>
      <c r="N19" s="9"/>
      <c r="O19" s="44"/>
      <c r="P19" s="44"/>
      <c r="Q19" s="44"/>
      <c r="R19" s="44"/>
      <c r="S19" s="44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</row>
    <row r="20" spans="1:30" x14ac:dyDescent="0.25">
      <c r="A20" s="319"/>
      <c r="B20" s="320"/>
      <c r="C20" s="320"/>
      <c r="D20" s="320"/>
      <c r="E20" s="320"/>
      <c r="F20" s="320"/>
      <c r="G20" s="320"/>
      <c r="H20" s="320"/>
      <c r="I20" s="321"/>
      <c r="J20" s="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customHeight="1" x14ac:dyDescent="0.25">
      <c r="A21" s="319" t="s">
        <v>109</v>
      </c>
      <c r="B21" s="320"/>
      <c r="C21" s="320"/>
      <c r="D21" s="320"/>
      <c r="E21" s="320"/>
      <c r="F21" s="320"/>
      <c r="G21" s="320"/>
      <c r="H21" s="320"/>
      <c r="I21" s="321"/>
      <c r="J21" s="4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322"/>
      <c r="B22" s="323"/>
      <c r="C22" s="323"/>
      <c r="D22" s="323"/>
      <c r="E22" s="323"/>
      <c r="F22" s="323"/>
      <c r="G22" s="323"/>
      <c r="H22" s="323"/>
      <c r="I22" s="324"/>
      <c r="J22" s="4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3"/>
      <c r="B23" s="1"/>
      <c r="C23" s="1"/>
      <c r="D23" s="1"/>
      <c r="E23" s="1"/>
      <c r="F23" s="1"/>
      <c r="G23" s="1"/>
      <c r="H23" s="1"/>
      <c r="I23" s="1"/>
      <c r="J23" s="4"/>
    </row>
    <row r="24" spans="1:30" x14ac:dyDescent="0.25">
      <c r="A24" s="3"/>
      <c r="B24" s="1"/>
      <c r="C24" s="1"/>
      <c r="D24" s="1"/>
      <c r="E24" s="1"/>
      <c r="F24" s="1"/>
      <c r="G24" s="1"/>
      <c r="H24" s="1"/>
      <c r="I24" s="1"/>
      <c r="J24" s="4"/>
    </row>
    <row r="25" spans="1:30" x14ac:dyDescent="0.25">
      <c r="A25" s="11"/>
      <c r="B25" s="124" t="s">
        <v>52</v>
      </c>
      <c r="C25" s="1"/>
      <c r="D25" s="1"/>
      <c r="E25" s="1"/>
      <c r="F25" s="1"/>
      <c r="G25" s="1"/>
      <c r="H25" s="1"/>
      <c r="I25" s="1"/>
      <c r="J25" s="4"/>
    </row>
    <row r="26" spans="1:30" x14ac:dyDescent="0.25">
      <c r="A26" s="130"/>
      <c r="B26" s="124" t="s">
        <v>111</v>
      </c>
      <c r="C26" s="116"/>
      <c r="D26" s="1"/>
      <c r="E26" s="1"/>
      <c r="F26" s="1"/>
      <c r="G26" s="1"/>
      <c r="H26" s="1"/>
      <c r="I26" s="1"/>
      <c r="J26" s="4"/>
    </row>
    <row r="27" spans="1:30" ht="15.75" thickBot="1" x14ac:dyDescent="0.3">
      <c r="A27" s="36"/>
      <c r="B27" s="9"/>
      <c r="C27" s="9"/>
      <c r="D27" s="9"/>
      <c r="E27" s="9"/>
      <c r="F27" s="9"/>
      <c r="G27" s="9"/>
      <c r="H27" s="9"/>
      <c r="I27" s="9"/>
      <c r="J27" s="10"/>
    </row>
  </sheetData>
  <sheetProtection password="A914" sheet="1" objects="1" scenarios="1" selectLockedCells="1"/>
  <mergeCells count="23">
    <mergeCell ref="X3:AC3"/>
    <mergeCell ref="A4:E4"/>
    <mergeCell ref="F4:I4"/>
    <mergeCell ref="A1:I1"/>
    <mergeCell ref="M1:AC1"/>
    <mergeCell ref="A2:E2"/>
    <mergeCell ref="F2:I2"/>
    <mergeCell ref="O2:T2"/>
    <mergeCell ref="X2:AC2"/>
    <mergeCell ref="A3:E3"/>
    <mergeCell ref="F3:I3"/>
    <mergeCell ref="M3:N4"/>
    <mergeCell ref="O3:T3"/>
    <mergeCell ref="V3:W4"/>
    <mergeCell ref="A16:I18"/>
    <mergeCell ref="A19:I20"/>
    <mergeCell ref="A21:I22"/>
    <mergeCell ref="M5:M10"/>
    <mergeCell ref="V5:V10"/>
    <mergeCell ref="M11:N11"/>
    <mergeCell ref="V11:W11"/>
    <mergeCell ref="M13:T16"/>
    <mergeCell ref="V13:AC16"/>
  </mergeCells>
  <pageMargins left="0.11811023622047245" right="0.11811023622047245" top="0.15748031496062992" bottom="0.15748031496062992" header="0.31496062992125984" footer="0.31496062992125984"/>
  <pageSetup paperSize="9" scale="39" orientation="landscape" verticalDpi="1200" r:id="rId1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zoomScale="90" zoomScaleNormal="90" workbookViewId="0">
      <selection activeCell="G3" sqref="G3:J3"/>
    </sheetView>
  </sheetViews>
  <sheetFormatPr defaultColWidth="9.140625" defaultRowHeight="15" x14ac:dyDescent="0.25"/>
  <cols>
    <col min="1" max="1" width="9.140625" style="134"/>
    <col min="2" max="2" width="17.85546875" style="134" customWidth="1"/>
    <col min="3" max="3" width="21.5703125" style="134" customWidth="1"/>
    <col min="4" max="4" width="5.140625" style="134" customWidth="1"/>
    <col min="5" max="5" width="23.42578125" style="134" customWidth="1"/>
    <col min="6" max="6" width="5.140625" style="134" customWidth="1"/>
    <col min="7" max="7" width="18.140625" style="134" customWidth="1"/>
    <col min="8" max="8" width="5.140625" style="134" customWidth="1"/>
    <col min="9" max="10" width="17.140625" style="134" customWidth="1"/>
    <col min="11" max="11" width="10.7109375" style="134" customWidth="1"/>
    <col min="12" max="12" width="9.140625" style="60"/>
    <col min="13" max="13" width="9.140625" style="134"/>
    <col min="14" max="14" width="9.140625" style="60"/>
    <col min="15" max="15" width="9.140625" style="135"/>
    <col min="16" max="16" width="12.42578125" style="135" customWidth="1"/>
    <col min="17" max="31" width="15.7109375" style="135" customWidth="1"/>
    <col min="32" max="34" width="15.7109375" style="60" customWidth="1"/>
    <col min="35" max="35" width="5.42578125" style="60" customWidth="1"/>
    <col min="36" max="36" width="9.140625" style="60"/>
    <col min="37" max="37" width="11.7109375" style="60" customWidth="1"/>
    <col min="38" max="55" width="15.7109375" style="60" customWidth="1"/>
    <col min="56" max="56" width="9.140625" style="60"/>
    <col min="57" max="16384" width="9.140625" style="134"/>
  </cols>
  <sheetData>
    <row r="1" spans="1:56" ht="45" customHeight="1" thickBot="1" x14ac:dyDescent="0.3">
      <c r="A1" s="131"/>
      <c r="B1" s="407" t="s">
        <v>25</v>
      </c>
      <c r="C1" s="408"/>
      <c r="D1" s="408"/>
      <c r="E1" s="408"/>
      <c r="F1" s="408"/>
      <c r="G1" s="408"/>
      <c r="H1" s="408"/>
      <c r="I1" s="408"/>
      <c r="J1" s="409"/>
      <c r="K1" s="132"/>
      <c r="L1" s="133"/>
    </row>
    <row r="2" spans="1:56" ht="21" x14ac:dyDescent="0.25">
      <c r="A2" s="55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76"/>
    </row>
    <row r="3" spans="1:56" ht="20.25" customHeight="1" x14ac:dyDescent="0.25">
      <c r="A3" s="55"/>
      <c r="B3" s="60"/>
      <c r="C3" s="402" t="s">
        <v>26</v>
      </c>
      <c r="D3" s="403"/>
      <c r="E3" s="403"/>
      <c r="F3" s="404"/>
      <c r="G3" s="352"/>
      <c r="H3" s="353"/>
      <c r="I3" s="353"/>
      <c r="J3" s="353"/>
      <c r="K3" s="75"/>
      <c r="L3" s="138"/>
    </row>
    <row r="4" spans="1:56" ht="20.25" customHeight="1" x14ac:dyDescent="0.25">
      <c r="A4" s="55"/>
      <c r="B4" s="60"/>
      <c r="C4" s="402" t="s">
        <v>27</v>
      </c>
      <c r="D4" s="403"/>
      <c r="E4" s="403"/>
      <c r="F4" s="404"/>
      <c r="G4" s="405" t="s">
        <v>124</v>
      </c>
      <c r="H4" s="406"/>
      <c r="I4" s="406"/>
      <c r="J4" s="406"/>
      <c r="K4" s="75"/>
      <c r="L4" s="138"/>
    </row>
    <row r="5" spans="1:56" ht="19.5" customHeight="1" x14ac:dyDescent="0.25">
      <c r="A5" s="55"/>
      <c r="B5" s="60"/>
      <c r="C5" s="402" t="s">
        <v>54</v>
      </c>
      <c r="D5" s="403"/>
      <c r="E5" s="403"/>
      <c r="F5" s="404"/>
      <c r="G5" s="405" t="s">
        <v>144</v>
      </c>
      <c r="H5" s="406"/>
      <c r="I5" s="406"/>
      <c r="J5" s="406"/>
      <c r="K5" s="75"/>
      <c r="L5" s="138"/>
    </row>
    <row r="6" spans="1:56" ht="20.25" customHeight="1" thickBot="1" x14ac:dyDescent="0.3">
      <c r="A6" s="55"/>
      <c r="B6" s="139"/>
      <c r="C6" s="140"/>
      <c r="D6" s="140"/>
      <c r="E6" s="140"/>
      <c r="F6" s="140"/>
      <c r="G6" s="141"/>
      <c r="H6" s="75"/>
      <c r="I6" s="75"/>
      <c r="J6" s="75"/>
      <c r="K6" s="75"/>
      <c r="L6" s="138"/>
    </row>
    <row r="7" spans="1:56" ht="16.5" thickBot="1" x14ac:dyDescent="0.3">
      <c r="A7" s="55"/>
      <c r="B7" s="384" t="s">
        <v>56</v>
      </c>
      <c r="C7" s="385"/>
      <c r="D7" s="385"/>
      <c r="E7" s="385"/>
      <c r="F7" s="385"/>
      <c r="G7" s="385"/>
      <c r="H7" s="385"/>
      <c r="I7" s="385"/>
      <c r="J7" s="385"/>
      <c r="K7" s="386"/>
      <c r="L7" s="61"/>
    </row>
    <row r="8" spans="1:56" ht="15.75" x14ac:dyDescent="0.25">
      <c r="A8" s="55"/>
      <c r="B8" s="81"/>
      <c r="C8" s="82"/>
      <c r="D8" s="82"/>
      <c r="E8" s="83"/>
      <c r="F8" s="82"/>
      <c r="G8" s="60"/>
      <c r="H8" s="60"/>
      <c r="I8" s="60"/>
      <c r="J8" s="60"/>
      <c r="K8" s="61"/>
      <c r="L8" s="138"/>
      <c r="M8" s="60"/>
    </row>
    <row r="9" spans="1:56" ht="18" x14ac:dyDescent="0.35">
      <c r="A9" s="55"/>
      <c r="B9" s="85"/>
      <c r="C9" s="142" t="s">
        <v>30</v>
      </c>
      <c r="D9" s="86"/>
      <c r="E9" s="142" t="s">
        <v>31</v>
      </c>
      <c r="F9" s="60"/>
      <c r="G9" s="60"/>
      <c r="H9" s="60"/>
      <c r="I9" s="60"/>
      <c r="J9" s="60"/>
      <c r="K9" s="61"/>
      <c r="L9" s="138"/>
      <c r="M9" s="60"/>
    </row>
    <row r="10" spans="1:56" ht="15.75" x14ac:dyDescent="0.25">
      <c r="A10" s="55"/>
      <c r="B10" s="55"/>
      <c r="C10" s="143" t="s">
        <v>33</v>
      </c>
      <c r="D10" s="86"/>
      <c r="E10" s="143" t="s">
        <v>33</v>
      </c>
      <c r="F10" s="60"/>
      <c r="G10" s="60"/>
      <c r="H10" s="60"/>
      <c r="I10" s="60"/>
      <c r="J10" s="60"/>
      <c r="K10" s="61"/>
      <c r="L10" s="138"/>
    </row>
    <row r="11" spans="1:56" ht="15.75" x14ac:dyDescent="0.25">
      <c r="A11" s="55"/>
      <c r="B11" s="55"/>
      <c r="C11" s="19"/>
      <c r="D11" s="60"/>
      <c r="E11" s="19"/>
      <c r="F11" s="60"/>
      <c r="G11" s="60"/>
      <c r="H11" s="60"/>
      <c r="I11" s="60"/>
      <c r="J11" s="60"/>
      <c r="K11" s="61"/>
      <c r="L11" s="138"/>
      <c r="M11" s="60"/>
      <c r="AI11" s="75"/>
    </row>
    <row r="12" spans="1:56" ht="15.75" x14ac:dyDescent="0.25">
      <c r="A12" s="55"/>
      <c r="B12" s="55"/>
      <c r="C12" s="60"/>
      <c r="D12" s="60"/>
      <c r="E12" s="60"/>
      <c r="F12" s="60"/>
      <c r="G12" s="60"/>
      <c r="H12" s="60"/>
      <c r="I12" s="60"/>
      <c r="J12" s="60"/>
      <c r="K12" s="61"/>
      <c r="L12" s="138"/>
    </row>
    <row r="13" spans="1:56" s="75" customFormat="1" ht="18" x14ac:dyDescent="0.25">
      <c r="A13" s="145"/>
      <c r="B13" s="56"/>
      <c r="C13" s="146" t="s">
        <v>34</v>
      </c>
      <c r="D13" s="77"/>
      <c r="E13" s="147" t="s">
        <v>35</v>
      </c>
      <c r="F13" s="74"/>
      <c r="G13" s="147" t="s">
        <v>36</v>
      </c>
      <c r="H13" s="74"/>
      <c r="I13" s="147" t="s">
        <v>37</v>
      </c>
      <c r="J13" s="147" t="s">
        <v>38</v>
      </c>
      <c r="K13" s="121"/>
      <c r="L13" s="138"/>
      <c r="AI13" s="60"/>
    </row>
    <row r="14" spans="1:56" s="60" customFormat="1" ht="15.75" customHeight="1" thickBot="1" x14ac:dyDescent="0.3">
      <c r="A14" s="55"/>
      <c r="B14" s="56"/>
      <c r="C14" s="143" t="s">
        <v>32</v>
      </c>
      <c r="D14" s="77"/>
      <c r="E14" s="143" t="s">
        <v>32</v>
      </c>
      <c r="F14" s="63"/>
      <c r="G14" s="143" t="s">
        <v>32</v>
      </c>
      <c r="H14" s="63"/>
      <c r="I14" s="143" t="s">
        <v>32</v>
      </c>
      <c r="J14" s="143" t="s">
        <v>32</v>
      </c>
      <c r="K14" s="122"/>
      <c r="L14" s="138"/>
    </row>
    <row r="15" spans="1:56" s="60" customFormat="1" ht="15.75" x14ac:dyDescent="0.25">
      <c r="A15" s="55"/>
      <c r="B15" s="57"/>
      <c r="C15" s="19"/>
      <c r="D15" s="68"/>
      <c r="E15" s="19"/>
      <c r="F15" s="69"/>
      <c r="G15" s="19"/>
      <c r="H15" s="69"/>
      <c r="I15" s="19"/>
      <c r="J15" s="54">
        <f>IF(I15&lt;0.2*C15,I15,0.2*C15)</f>
        <v>0</v>
      </c>
      <c r="K15" s="123"/>
      <c r="L15" s="138"/>
      <c r="N15" s="131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148"/>
    </row>
    <row r="16" spans="1:56" s="60" customFormat="1" ht="21.75" customHeight="1" x14ac:dyDescent="0.25">
      <c r="A16" s="55"/>
      <c r="B16" s="55"/>
      <c r="K16" s="61"/>
      <c r="L16" s="138"/>
      <c r="N16" s="55"/>
      <c r="O16" s="387" t="s">
        <v>137</v>
      </c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61"/>
    </row>
    <row r="17" spans="1:56" s="60" customFormat="1" ht="18" x14ac:dyDescent="0.25">
      <c r="A17" s="55"/>
      <c r="B17" s="55"/>
      <c r="C17" s="146" t="s">
        <v>88</v>
      </c>
      <c r="K17" s="61"/>
      <c r="L17" s="61"/>
      <c r="N17" s="55"/>
      <c r="BD17" s="61"/>
    </row>
    <row r="18" spans="1:56" s="60" customFormat="1" x14ac:dyDescent="0.25">
      <c r="A18" s="55"/>
      <c r="B18" s="55"/>
      <c r="C18" s="143" t="s">
        <v>32</v>
      </c>
      <c r="K18" s="61"/>
      <c r="L18" s="76"/>
      <c r="N18" s="55"/>
      <c r="Q18" s="390" t="s">
        <v>145</v>
      </c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83"/>
      <c r="AL18" s="390" t="s">
        <v>145</v>
      </c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83"/>
      <c r="BD18" s="61"/>
    </row>
    <row r="19" spans="1:56" ht="15" customHeight="1" x14ac:dyDescent="0.25">
      <c r="A19" s="55"/>
      <c r="B19" s="55"/>
      <c r="C19" s="54">
        <f>C15-(C26-SUM(AL35,AO35,AR35,AU35,AX35,BA35))+(C34-SUM(AN35,AQ35,AT35,AW35,AZ35,BC35))</f>
        <v>0</v>
      </c>
      <c r="D19" s="60"/>
      <c r="E19" s="60"/>
      <c r="F19" s="60"/>
      <c r="G19" s="60"/>
      <c r="H19" s="60"/>
      <c r="I19" s="60"/>
      <c r="J19" s="60"/>
      <c r="K19" s="61"/>
      <c r="L19" s="61"/>
      <c r="N19" s="55"/>
      <c r="O19" s="391" t="s">
        <v>79</v>
      </c>
      <c r="P19" s="392"/>
      <c r="Q19" s="383" t="s">
        <v>1</v>
      </c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J19" s="391" t="s">
        <v>80</v>
      </c>
      <c r="AK19" s="397"/>
      <c r="AL19" s="383" t="s">
        <v>1</v>
      </c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61"/>
    </row>
    <row r="20" spans="1:56" s="75" customFormat="1" ht="15.75" thickBot="1" x14ac:dyDescent="0.3">
      <c r="A20" s="145"/>
      <c r="B20" s="59"/>
      <c r="C20" s="65"/>
      <c r="D20" s="66"/>
      <c r="E20" s="67"/>
      <c r="F20" s="65"/>
      <c r="G20" s="67"/>
      <c r="H20" s="65"/>
      <c r="I20" s="67"/>
      <c r="J20" s="79"/>
      <c r="K20" s="80"/>
      <c r="L20" s="76"/>
      <c r="N20" s="145"/>
      <c r="O20" s="393"/>
      <c r="P20" s="394"/>
      <c r="Q20" s="382">
        <v>41913</v>
      </c>
      <c r="R20" s="382"/>
      <c r="S20" s="383"/>
      <c r="T20" s="382">
        <v>41944</v>
      </c>
      <c r="U20" s="382"/>
      <c r="V20" s="383"/>
      <c r="W20" s="382">
        <v>41974</v>
      </c>
      <c r="X20" s="382"/>
      <c r="Y20" s="383"/>
      <c r="Z20" s="382">
        <v>42005</v>
      </c>
      <c r="AA20" s="382"/>
      <c r="AB20" s="383"/>
      <c r="AC20" s="382">
        <v>42036</v>
      </c>
      <c r="AD20" s="382"/>
      <c r="AE20" s="383"/>
      <c r="AF20" s="382">
        <v>42064</v>
      </c>
      <c r="AG20" s="382"/>
      <c r="AH20" s="383"/>
      <c r="AI20" s="60"/>
      <c r="AJ20" s="398"/>
      <c r="AK20" s="399"/>
      <c r="AL20" s="382">
        <v>41913</v>
      </c>
      <c r="AM20" s="382"/>
      <c r="AN20" s="383"/>
      <c r="AO20" s="382">
        <v>41944</v>
      </c>
      <c r="AP20" s="382"/>
      <c r="AQ20" s="383"/>
      <c r="AR20" s="382">
        <v>41974</v>
      </c>
      <c r="AS20" s="382"/>
      <c r="AT20" s="383"/>
      <c r="AU20" s="382">
        <v>42005</v>
      </c>
      <c r="AV20" s="382"/>
      <c r="AW20" s="383"/>
      <c r="AX20" s="382">
        <v>42036</v>
      </c>
      <c r="AY20" s="382"/>
      <c r="AZ20" s="383"/>
      <c r="BA20" s="382">
        <v>42064</v>
      </c>
      <c r="BB20" s="382"/>
      <c r="BC20" s="383"/>
      <c r="BD20" s="76"/>
    </row>
    <row r="21" spans="1:56" s="60" customFormat="1" ht="18.600000000000001" customHeight="1" thickBot="1" x14ac:dyDescent="0.3">
      <c r="A21" s="55"/>
      <c r="L21" s="61"/>
      <c r="N21" s="55"/>
      <c r="O21" s="395"/>
      <c r="P21" s="396"/>
      <c r="Q21" s="149" t="s">
        <v>94</v>
      </c>
      <c r="R21" s="149" t="s">
        <v>95</v>
      </c>
      <c r="S21" s="149" t="s">
        <v>96</v>
      </c>
      <c r="T21" s="149" t="s">
        <v>94</v>
      </c>
      <c r="U21" s="149" t="s">
        <v>95</v>
      </c>
      <c r="V21" s="149" t="s">
        <v>96</v>
      </c>
      <c r="W21" s="149" t="s">
        <v>94</v>
      </c>
      <c r="X21" s="149" t="s">
        <v>95</v>
      </c>
      <c r="Y21" s="149" t="s">
        <v>96</v>
      </c>
      <c r="Z21" s="149" t="s">
        <v>94</v>
      </c>
      <c r="AA21" s="149" t="s">
        <v>95</v>
      </c>
      <c r="AB21" s="149" t="s">
        <v>96</v>
      </c>
      <c r="AC21" s="149" t="s">
        <v>94</v>
      </c>
      <c r="AD21" s="149" t="s">
        <v>95</v>
      </c>
      <c r="AE21" s="149" t="s">
        <v>96</v>
      </c>
      <c r="AF21" s="149" t="s">
        <v>94</v>
      </c>
      <c r="AG21" s="149" t="s">
        <v>95</v>
      </c>
      <c r="AH21" s="149" t="s">
        <v>96</v>
      </c>
      <c r="AJ21" s="400"/>
      <c r="AK21" s="401"/>
      <c r="AL21" s="149" t="s">
        <v>97</v>
      </c>
      <c r="AM21" s="149" t="s">
        <v>98</v>
      </c>
      <c r="AN21" s="149" t="s">
        <v>99</v>
      </c>
      <c r="AO21" s="149" t="s">
        <v>97</v>
      </c>
      <c r="AP21" s="149" t="s">
        <v>98</v>
      </c>
      <c r="AQ21" s="149" t="s">
        <v>99</v>
      </c>
      <c r="AR21" s="149" t="s">
        <v>97</v>
      </c>
      <c r="AS21" s="149" t="s">
        <v>98</v>
      </c>
      <c r="AT21" s="149" t="s">
        <v>99</v>
      </c>
      <c r="AU21" s="149" t="s">
        <v>97</v>
      </c>
      <c r="AV21" s="149" t="s">
        <v>98</v>
      </c>
      <c r="AW21" s="149" t="s">
        <v>99</v>
      </c>
      <c r="AX21" s="149" t="s">
        <v>97</v>
      </c>
      <c r="AY21" s="149" t="s">
        <v>98</v>
      </c>
      <c r="AZ21" s="149" t="s">
        <v>99</v>
      </c>
      <c r="BA21" s="149" t="s">
        <v>97</v>
      </c>
      <c r="BB21" s="149" t="s">
        <v>98</v>
      </c>
      <c r="BC21" s="149" t="s">
        <v>99</v>
      </c>
      <c r="BD21" s="61"/>
    </row>
    <row r="22" spans="1:56" s="60" customFormat="1" ht="15" customHeight="1" thickBot="1" x14ac:dyDescent="0.3">
      <c r="A22" s="55"/>
      <c r="B22" s="379" t="s">
        <v>57</v>
      </c>
      <c r="C22" s="380"/>
      <c r="D22" s="380"/>
      <c r="E22" s="380"/>
      <c r="F22" s="380"/>
      <c r="G22" s="380"/>
      <c r="H22" s="380"/>
      <c r="I22" s="380"/>
      <c r="J22" s="380"/>
      <c r="K22" s="381"/>
      <c r="L22" s="61"/>
      <c r="N22" s="55"/>
      <c r="O22" s="364" t="s">
        <v>0</v>
      </c>
      <c r="P22" s="150">
        <v>41944</v>
      </c>
      <c r="Q22" s="19"/>
      <c r="R22" s="19"/>
      <c r="S22" s="19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J22" s="364" t="s">
        <v>0</v>
      </c>
      <c r="AK22" s="150">
        <v>41944</v>
      </c>
      <c r="AL22" s="19"/>
      <c r="AM22" s="19"/>
      <c r="AN22" s="19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61"/>
    </row>
    <row r="23" spans="1:56" s="60" customFormat="1" x14ac:dyDescent="0.25">
      <c r="A23" s="55"/>
      <c r="B23" s="55"/>
      <c r="C23" s="78"/>
      <c r="E23" s="78"/>
      <c r="G23" s="78"/>
      <c r="K23" s="61"/>
      <c r="L23" s="61"/>
      <c r="N23" s="55"/>
      <c r="O23" s="364"/>
      <c r="P23" s="150">
        <v>41975</v>
      </c>
      <c r="Q23" s="19"/>
      <c r="R23" s="19"/>
      <c r="S23" s="19"/>
      <c r="T23" s="19"/>
      <c r="U23" s="19"/>
      <c r="V23" s="19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J23" s="364"/>
      <c r="AK23" s="150">
        <v>41975</v>
      </c>
      <c r="AL23" s="19"/>
      <c r="AM23" s="19"/>
      <c r="AN23" s="19"/>
      <c r="AO23" s="19"/>
      <c r="AP23" s="19"/>
      <c r="AQ23" s="19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61"/>
    </row>
    <row r="24" spans="1:56" s="60" customFormat="1" ht="18.600000000000001" customHeight="1" x14ac:dyDescent="0.25">
      <c r="A24" s="55"/>
      <c r="B24" s="56"/>
      <c r="C24" s="146" t="s">
        <v>58</v>
      </c>
      <c r="D24" s="77"/>
      <c r="E24" s="146" t="s">
        <v>59</v>
      </c>
      <c r="F24" s="74"/>
      <c r="G24" s="147" t="s">
        <v>60</v>
      </c>
      <c r="H24" s="74"/>
      <c r="I24" s="75"/>
      <c r="J24" s="75"/>
      <c r="K24" s="76"/>
      <c r="L24" s="61"/>
      <c r="N24" s="55"/>
      <c r="O24" s="364"/>
      <c r="P24" s="150">
        <v>42006</v>
      </c>
      <c r="Q24" s="19"/>
      <c r="R24" s="19"/>
      <c r="S24" s="19"/>
      <c r="T24" s="19"/>
      <c r="U24" s="19"/>
      <c r="V24" s="19"/>
      <c r="W24" s="19"/>
      <c r="X24" s="19"/>
      <c r="Y24" s="19"/>
      <c r="Z24" s="151"/>
      <c r="AA24" s="151"/>
      <c r="AB24" s="151"/>
      <c r="AC24" s="151"/>
      <c r="AD24" s="151"/>
      <c r="AE24" s="151"/>
      <c r="AF24" s="151"/>
      <c r="AG24" s="151"/>
      <c r="AH24" s="151"/>
      <c r="AJ24" s="364"/>
      <c r="AK24" s="150">
        <v>42006</v>
      </c>
      <c r="AL24" s="19"/>
      <c r="AM24" s="19"/>
      <c r="AN24" s="19"/>
      <c r="AO24" s="19"/>
      <c r="AP24" s="19"/>
      <c r="AQ24" s="19"/>
      <c r="AR24" s="19"/>
      <c r="AS24" s="19"/>
      <c r="AT24" s="19"/>
      <c r="AU24" s="151"/>
      <c r="AV24" s="151"/>
      <c r="AW24" s="151"/>
      <c r="AX24" s="151"/>
      <c r="AY24" s="151"/>
      <c r="AZ24" s="151"/>
      <c r="BA24" s="151"/>
      <c r="BB24" s="151"/>
      <c r="BC24" s="151"/>
      <c r="BD24" s="61"/>
    </row>
    <row r="25" spans="1:56" s="60" customFormat="1" ht="18.600000000000001" customHeight="1" x14ac:dyDescent="0.25">
      <c r="A25" s="55"/>
      <c r="B25" s="56"/>
      <c r="C25" s="143" t="s">
        <v>32</v>
      </c>
      <c r="D25" s="77"/>
      <c r="E25" s="143" t="s">
        <v>32</v>
      </c>
      <c r="F25" s="63"/>
      <c r="G25" s="143" t="s">
        <v>32</v>
      </c>
      <c r="H25" s="63"/>
      <c r="K25" s="61"/>
      <c r="L25" s="61"/>
      <c r="N25" s="55"/>
      <c r="O25" s="364"/>
      <c r="P25" s="150">
        <v>42037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51"/>
      <c r="AD25" s="151"/>
      <c r="AE25" s="151"/>
      <c r="AF25" s="151"/>
      <c r="AG25" s="151"/>
      <c r="AH25" s="151"/>
      <c r="AJ25" s="364"/>
      <c r="AK25" s="150">
        <v>42037</v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51"/>
      <c r="AY25" s="151"/>
      <c r="AZ25" s="151"/>
      <c r="BA25" s="151"/>
      <c r="BB25" s="151"/>
      <c r="BC25" s="151"/>
      <c r="BD25" s="61"/>
    </row>
    <row r="26" spans="1:56" s="60" customFormat="1" ht="18.600000000000001" customHeight="1" x14ac:dyDescent="0.25">
      <c r="A26" s="55"/>
      <c r="B26" s="57"/>
      <c r="C26" s="54">
        <f>SUM(AL34,AO34,AR34,AU34,AX34,BA34)</f>
        <v>0</v>
      </c>
      <c r="D26" s="68"/>
      <c r="E26" s="54">
        <f>SUM(Q34,T34,W34,Z34,AC34,AF34)</f>
        <v>0</v>
      </c>
      <c r="F26" s="69"/>
      <c r="G26" s="19"/>
      <c r="H26" s="69"/>
      <c r="K26" s="61"/>
      <c r="L26" s="61"/>
      <c r="N26" s="55"/>
      <c r="O26" s="364"/>
      <c r="P26" s="150">
        <v>42068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51"/>
      <c r="AG26" s="151"/>
      <c r="AH26" s="151"/>
      <c r="AJ26" s="364"/>
      <c r="AK26" s="150">
        <v>42068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51"/>
      <c r="BB26" s="151"/>
      <c r="BC26" s="151"/>
      <c r="BD26" s="61"/>
    </row>
    <row r="27" spans="1:56" s="60" customFormat="1" ht="18.600000000000001" customHeight="1" x14ac:dyDescent="0.25">
      <c r="A27" s="55"/>
      <c r="B27" s="57"/>
      <c r="C27" s="69"/>
      <c r="D27" s="68"/>
      <c r="F27" s="69"/>
      <c r="G27" s="70"/>
      <c r="H27" s="69"/>
      <c r="K27" s="61"/>
      <c r="L27" s="61"/>
      <c r="N27" s="55"/>
      <c r="O27" s="364"/>
      <c r="P27" s="150">
        <v>42099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J27" s="364"/>
      <c r="AK27" s="150">
        <v>42099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61"/>
    </row>
    <row r="28" spans="1:56" s="60" customFormat="1" ht="18.600000000000001" customHeight="1" x14ac:dyDescent="0.25">
      <c r="A28" s="55"/>
      <c r="B28" s="57"/>
      <c r="C28" s="146" t="s">
        <v>61</v>
      </c>
      <c r="D28" s="68"/>
      <c r="E28" s="146" t="s">
        <v>106</v>
      </c>
      <c r="F28" s="69"/>
      <c r="G28" s="70"/>
      <c r="H28" s="69"/>
      <c r="K28" s="61"/>
      <c r="L28" s="61"/>
      <c r="N28" s="55"/>
      <c r="O28" s="364"/>
      <c r="P28" s="150">
        <v>42130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J28" s="364"/>
      <c r="AK28" s="150">
        <v>42130</v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61"/>
    </row>
    <row r="29" spans="1:56" s="60" customFormat="1" ht="18.600000000000001" customHeight="1" x14ac:dyDescent="0.25">
      <c r="A29" s="55"/>
      <c r="B29" s="57"/>
      <c r="C29" s="143" t="s">
        <v>32</v>
      </c>
      <c r="D29" s="68"/>
      <c r="E29" s="143" t="s">
        <v>32</v>
      </c>
      <c r="F29" s="69"/>
      <c r="G29" s="70"/>
      <c r="H29" s="69"/>
      <c r="I29" s="70"/>
      <c r="J29" s="69"/>
      <c r="K29" s="71"/>
      <c r="L29" s="61"/>
      <c r="N29" s="55"/>
      <c r="O29" s="364"/>
      <c r="P29" s="150">
        <v>42161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J29" s="364"/>
      <c r="AK29" s="150">
        <v>42161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61"/>
    </row>
    <row r="30" spans="1:56" s="60" customFormat="1" ht="18.600000000000001" customHeight="1" x14ac:dyDescent="0.25">
      <c r="A30" s="55"/>
      <c r="B30" s="57"/>
      <c r="C30" s="54">
        <f>SUM(AM34,AP34,AS34,AV34,AY34,BB34)</f>
        <v>0</v>
      </c>
      <c r="D30" s="68"/>
      <c r="E30" s="54">
        <f>SUM(R34,U34,X34,AA34,AD34,AG34)</f>
        <v>0</v>
      </c>
      <c r="F30" s="69"/>
      <c r="G30" s="70"/>
      <c r="H30" s="69"/>
      <c r="I30" s="70"/>
      <c r="J30" s="69"/>
      <c r="K30" s="71"/>
      <c r="L30" s="61"/>
      <c r="N30" s="55"/>
      <c r="O30" s="364"/>
      <c r="P30" s="150">
        <v>42192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J30" s="364"/>
      <c r="AK30" s="150">
        <v>42192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61"/>
    </row>
    <row r="31" spans="1:56" s="60" customFormat="1" ht="18.600000000000001" customHeight="1" x14ac:dyDescent="0.25">
      <c r="A31" s="55"/>
      <c r="B31" s="57"/>
      <c r="C31" s="69"/>
      <c r="D31" s="68"/>
      <c r="E31" s="69"/>
      <c r="F31" s="69"/>
      <c r="G31" s="70"/>
      <c r="H31" s="69"/>
      <c r="I31" s="70"/>
      <c r="J31" s="69"/>
      <c r="K31" s="71"/>
      <c r="L31" s="61"/>
      <c r="N31" s="55"/>
      <c r="O31" s="364"/>
      <c r="P31" s="150">
        <v>42223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J31" s="364"/>
      <c r="AK31" s="150">
        <v>42223</v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52"/>
    </row>
    <row r="32" spans="1:56" s="60" customFormat="1" ht="18.600000000000001" customHeight="1" x14ac:dyDescent="0.25">
      <c r="A32" s="55"/>
      <c r="B32" s="57"/>
      <c r="C32" s="146" t="s">
        <v>86</v>
      </c>
      <c r="D32" s="68"/>
      <c r="E32" s="146" t="s">
        <v>107</v>
      </c>
      <c r="F32" s="69"/>
      <c r="G32" s="70"/>
      <c r="H32" s="69"/>
      <c r="I32" s="70"/>
      <c r="J32" s="69"/>
      <c r="K32" s="71"/>
      <c r="L32" s="61"/>
      <c r="N32" s="55"/>
      <c r="O32" s="364"/>
      <c r="P32" s="150">
        <v>42254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J32" s="364"/>
      <c r="AK32" s="150">
        <v>42254</v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52"/>
    </row>
    <row r="33" spans="1:57" s="60" customFormat="1" ht="18.600000000000001" customHeight="1" x14ac:dyDescent="0.25">
      <c r="A33" s="55"/>
      <c r="B33" s="57"/>
      <c r="C33" s="143" t="s">
        <v>32</v>
      </c>
      <c r="D33" s="68"/>
      <c r="E33" s="143" t="s">
        <v>32</v>
      </c>
      <c r="F33" s="69"/>
      <c r="G33" s="70"/>
      <c r="H33" s="69"/>
      <c r="I33" s="70"/>
      <c r="J33" s="69"/>
      <c r="K33" s="71"/>
      <c r="L33" s="61"/>
      <c r="N33" s="55"/>
      <c r="O33" s="364"/>
      <c r="P33" s="150">
        <v>42285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J33" s="364"/>
      <c r="AK33" s="150">
        <v>42285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52"/>
    </row>
    <row r="34" spans="1:57" s="60" customFormat="1" ht="18.600000000000001" customHeight="1" x14ac:dyDescent="0.25">
      <c r="A34" s="55"/>
      <c r="B34" s="57"/>
      <c r="C34" s="54">
        <f>SUM(AN34,AQ34,AT34,AW34,AZ34,BC34)</f>
        <v>0</v>
      </c>
      <c r="D34" s="68"/>
      <c r="E34" s="54">
        <f>SUM(S34,V34,Y34,AB34,AE34,AH34)</f>
        <v>0</v>
      </c>
      <c r="F34" s="69"/>
      <c r="G34" s="70"/>
      <c r="H34" s="69"/>
      <c r="I34" s="70"/>
      <c r="J34" s="69"/>
      <c r="K34" s="71"/>
      <c r="L34" s="61"/>
      <c r="N34" s="55"/>
      <c r="O34" s="153"/>
      <c r="P34" s="154" t="s">
        <v>78</v>
      </c>
      <c r="Q34" s="155">
        <f>SUM(Q22:Q33)</f>
        <v>0</v>
      </c>
      <c r="R34" s="155">
        <f t="shared" ref="R34:AH34" si="0">SUM(R22:R33)</f>
        <v>0</v>
      </c>
      <c r="S34" s="155">
        <f t="shared" si="0"/>
        <v>0</v>
      </c>
      <c r="T34" s="155">
        <f t="shared" si="0"/>
        <v>0</v>
      </c>
      <c r="U34" s="155">
        <f t="shared" si="0"/>
        <v>0</v>
      </c>
      <c r="V34" s="155">
        <f t="shared" si="0"/>
        <v>0</v>
      </c>
      <c r="W34" s="155">
        <f t="shared" si="0"/>
        <v>0</v>
      </c>
      <c r="X34" s="155">
        <f t="shared" si="0"/>
        <v>0</v>
      </c>
      <c r="Y34" s="155">
        <f t="shared" si="0"/>
        <v>0</v>
      </c>
      <c r="Z34" s="155">
        <f t="shared" si="0"/>
        <v>0</v>
      </c>
      <c r="AA34" s="155">
        <f t="shared" si="0"/>
        <v>0</v>
      </c>
      <c r="AB34" s="155">
        <f t="shared" si="0"/>
        <v>0</v>
      </c>
      <c r="AC34" s="155">
        <f t="shared" si="0"/>
        <v>0</v>
      </c>
      <c r="AD34" s="155">
        <f t="shared" si="0"/>
        <v>0</v>
      </c>
      <c r="AE34" s="155">
        <f t="shared" si="0"/>
        <v>0</v>
      </c>
      <c r="AF34" s="155">
        <f t="shared" si="0"/>
        <v>0</v>
      </c>
      <c r="AG34" s="155">
        <f t="shared" si="0"/>
        <v>0</v>
      </c>
      <c r="AH34" s="155">
        <f t="shared" si="0"/>
        <v>0</v>
      </c>
      <c r="AJ34" s="153"/>
      <c r="AK34" s="156" t="s">
        <v>78</v>
      </c>
      <c r="AL34" s="155">
        <f>SUM(AL22:AL33)</f>
        <v>0</v>
      </c>
      <c r="AM34" s="155">
        <f t="shared" ref="AM34:BC34" si="1">SUM(AM22:AM33)</f>
        <v>0</v>
      </c>
      <c r="AN34" s="155">
        <f t="shared" si="1"/>
        <v>0</v>
      </c>
      <c r="AO34" s="155">
        <f t="shared" si="1"/>
        <v>0</v>
      </c>
      <c r="AP34" s="155">
        <f t="shared" si="1"/>
        <v>0</v>
      </c>
      <c r="AQ34" s="155">
        <f t="shared" si="1"/>
        <v>0</v>
      </c>
      <c r="AR34" s="155">
        <f t="shared" si="1"/>
        <v>0</v>
      </c>
      <c r="AS34" s="155">
        <f t="shared" si="1"/>
        <v>0</v>
      </c>
      <c r="AT34" s="155">
        <f t="shared" si="1"/>
        <v>0</v>
      </c>
      <c r="AU34" s="155">
        <f t="shared" si="1"/>
        <v>0</v>
      </c>
      <c r="AV34" s="155">
        <f t="shared" si="1"/>
        <v>0</v>
      </c>
      <c r="AW34" s="155">
        <f t="shared" si="1"/>
        <v>0</v>
      </c>
      <c r="AX34" s="155">
        <f t="shared" si="1"/>
        <v>0</v>
      </c>
      <c r="AY34" s="155">
        <f t="shared" si="1"/>
        <v>0</v>
      </c>
      <c r="AZ34" s="155">
        <f t="shared" si="1"/>
        <v>0</v>
      </c>
      <c r="BA34" s="155">
        <f t="shared" si="1"/>
        <v>0</v>
      </c>
      <c r="BB34" s="155">
        <f t="shared" si="1"/>
        <v>0</v>
      </c>
      <c r="BC34" s="155">
        <f t="shared" si="1"/>
        <v>0</v>
      </c>
      <c r="BD34" s="152"/>
    </row>
    <row r="35" spans="1:57" s="60" customFormat="1" ht="18.600000000000001" hidden="1" customHeight="1" x14ac:dyDescent="0.25">
      <c r="A35" s="55"/>
      <c r="B35" s="57"/>
      <c r="C35" s="60" t="s">
        <v>87</v>
      </c>
      <c r="D35" s="68"/>
      <c r="E35" s="70"/>
      <c r="F35" s="69"/>
      <c r="G35" s="70"/>
      <c r="H35" s="69"/>
      <c r="I35" s="70"/>
      <c r="J35" s="69"/>
      <c r="K35" s="71"/>
      <c r="L35" s="61"/>
      <c r="N35" s="5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K35" s="154" t="s">
        <v>93</v>
      </c>
      <c r="AL35" s="54">
        <f>SUM(AL22:AL33)</f>
        <v>0</v>
      </c>
      <c r="AM35" s="54">
        <f>SUM(AM22:AM33)</f>
        <v>0</v>
      </c>
      <c r="AN35" s="54">
        <f>SUM(AN22:AN33)</f>
        <v>0</v>
      </c>
      <c r="AO35" s="54">
        <f t="shared" ref="AO35:BC35" si="2">SUM(AO22:AO33)</f>
        <v>0</v>
      </c>
      <c r="AP35" s="54">
        <f t="shared" si="2"/>
        <v>0</v>
      </c>
      <c r="AQ35" s="54">
        <f t="shared" si="2"/>
        <v>0</v>
      </c>
      <c r="AR35" s="54">
        <f t="shared" si="2"/>
        <v>0</v>
      </c>
      <c r="AS35" s="54">
        <f>SUM(AS22:AS33)</f>
        <v>0</v>
      </c>
      <c r="AT35" s="54">
        <f t="shared" si="2"/>
        <v>0</v>
      </c>
      <c r="AU35" s="54">
        <f t="shared" si="2"/>
        <v>0</v>
      </c>
      <c r="AV35" s="54">
        <f t="shared" si="2"/>
        <v>0</v>
      </c>
      <c r="AW35" s="54">
        <f t="shared" si="2"/>
        <v>0</v>
      </c>
      <c r="AX35" s="54">
        <f t="shared" si="2"/>
        <v>0</v>
      </c>
      <c r="AY35" s="54">
        <f t="shared" si="2"/>
        <v>0</v>
      </c>
      <c r="AZ35" s="54">
        <f t="shared" si="2"/>
        <v>0</v>
      </c>
      <c r="BA35" s="54">
        <f t="shared" si="2"/>
        <v>0</v>
      </c>
      <c r="BB35" s="54">
        <f t="shared" si="2"/>
        <v>0</v>
      </c>
      <c r="BC35" s="54">
        <f t="shared" si="2"/>
        <v>0</v>
      </c>
      <c r="BD35" s="152"/>
    </row>
    <row r="36" spans="1:57" s="60" customFormat="1" x14ac:dyDescent="0.25">
      <c r="A36" s="55"/>
      <c r="B36" s="57"/>
      <c r="F36" s="69"/>
      <c r="G36" s="70"/>
      <c r="H36" s="69"/>
      <c r="I36" s="70"/>
      <c r="J36" s="69"/>
      <c r="K36" s="71"/>
      <c r="L36" s="61"/>
      <c r="N36" s="5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BD36" s="61"/>
    </row>
    <row r="37" spans="1:57" ht="16.5" customHeight="1" x14ac:dyDescent="0.25">
      <c r="A37" s="55"/>
      <c r="B37" s="57"/>
      <c r="C37" s="147" t="s">
        <v>63</v>
      </c>
      <c r="D37" s="68"/>
      <c r="E37" s="147" t="s">
        <v>62</v>
      </c>
      <c r="F37" s="69"/>
      <c r="G37" s="70"/>
      <c r="H37" s="69"/>
      <c r="I37" s="70"/>
      <c r="J37" s="69"/>
      <c r="K37" s="71"/>
      <c r="L37" s="61"/>
      <c r="N37" s="55"/>
      <c r="AL37" s="70"/>
      <c r="AM37" s="70"/>
      <c r="AN37" s="70"/>
      <c r="BD37" s="61"/>
    </row>
    <row r="38" spans="1:57" ht="16.5" customHeight="1" x14ac:dyDescent="0.25">
      <c r="A38" s="55"/>
      <c r="B38" s="57"/>
      <c r="C38" s="143" t="s">
        <v>32</v>
      </c>
      <c r="D38" s="68"/>
      <c r="E38" s="143" t="s">
        <v>32</v>
      </c>
      <c r="F38" s="69"/>
      <c r="G38" s="70"/>
      <c r="H38" s="69"/>
      <c r="I38" s="70"/>
      <c r="J38" s="69"/>
      <c r="K38" s="71"/>
      <c r="L38" s="61"/>
      <c r="N38" s="55"/>
      <c r="O38" s="90"/>
      <c r="P38" s="376" t="s">
        <v>83</v>
      </c>
      <c r="Q38" s="377"/>
      <c r="R38" s="377"/>
      <c r="S38" s="377"/>
      <c r="T38" s="377"/>
      <c r="U38" s="377"/>
      <c r="V38" s="377"/>
      <c r="W38" s="377"/>
      <c r="X38" s="377"/>
      <c r="Y38" s="378"/>
      <c r="AL38" s="70"/>
      <c r="BD38" s="61"/>
    </row>
    <row r="39" spans="1:57" ht="16.5" customHeight="1" x14ac:dyDescent="0.25">
      <c r="A39" s="55"/>
      <c r="B39" s="55"/>
      <c r="C39" s="19"/>
      <c r="D39" s="68"/>
      <c r="E39" s="19"/>
      <c r="F39" s="60"/>
      <c r="G39" s="60"/>
      <c r="H39" s="60"/>
      <c r="I39" s="60"/>
      <c r="J39" s="60"/>
      <c r="K39" s="61"/>
      <c r="L39" s="61"/>
      <c r="N39" s="55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L39" s="70"/>
      <c r="BD39" s="61"/>
    </row>
    <row r="40" spans="1:57" ht="17.25" customHeight="1" x14ac:dyDescent="0.25">
      <c r="A40" s="55"/>
      <c r="B40" s="58"/>
      <c r="C40" s="70"/>
      <c r="D40" s="60"/>
      <c r="E40" s="60"/>
      <c r="F40" s="73"/>
      <c r="G40" s="73"/>
      <c r="H40" s="73"/>
      <c r="I40" s="60"/>
      <c r="J40" s="60"/>
      <c r="K40" s="61"/>
      <c r="L40" s="61"/>
      <c r="N40" s="55"/>
      <c r="O40" s="365" t="s">
        <v>112</v>
      </c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7"/>
      <c r="AJ40" s="365" t="s">
        <v>113</v>
      </c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7"/>
      <c r="BD40" s="61"/>
    </row>
    <row r="41" spans="1:57" ht="18.600000000000001" customHeight="1" x14ac:dyDescent="0.25">
      <c r="A41" s="55"/>
      <c r="B41" s="55"/>
      <c r="C41" s="147" t="s">
        <v>64</v>
      </c>
      <c r="D41" s="72"/>
      <c r="E41" s="73"/>
      <c r="F41" s="60"/>
      <c r="G41" s="60"/>
      <c r="H41" s="60"/>
      <c r="I41" s="60"/>
      <c r="J41" s="60"/>
      <c r="K41" s="61"/>
      <c r="L41" s="61"/>
      <c r="N41" s="55"/>
      <c r="O41" s="134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61"/>
    </row>
    <row r="42" spans="1:57" ht="15" customHeight="1" x14ac:dyDescent="0.25">
      <c r="A42" s="55"/>
      <c r="B42" s="55"/>
      <c r="C42" s="143" t="s">
        <v>32</v>
      </c>
      <c r="D42" s="60"/>
      <c r="E42" s="60"/>
      <c r="F42" s="60"/>
      <c r="G42" s="60"/>
      <c r="H42" s="60"/>
      <c r="I42" s="60"/>
      <c r="J42" s="60"/>
      <c r="K42" s="61"/>
      <c r="L42" s="61"/>
      <c r="N42" s="55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61"/>
    </row>
    <row r="43" spans="1:57" ht="15" customHeight="1" x14ac:dyDescent="0.25">
      <c r="A43" s="55"/>
      <c r="B43" s="55"/>
      <c r="C43" s="19"/>
      <c r="D43" s="60"/>
      <c r="E43" s="60"/>
      <c r="F43" s="60"/>
      <c r="G43" s="60"/>
      <c r="H43" s="60"/>
      <c r="I43" s="60"/>
      <c r="J43" s="60"/>
      <c r="K43" s="61"/>
      <c r="L43" s="61"/>
      <c r="N43" s="55"/>
      <c r="O43" s="158" t="s">
        <v>146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61"/>
    </row>
    <row r="44" spans="1:57" ht="15.75" thickBot="1" x14ac:dyDescent="0.3">
      <c r="A44" s="55"/>
      <c r="B44" s="55"/>
      <c r="C44" s="62"/>
      <c r="D44" s="60"/>
      <c r="E44" s="60"/>
      <c r="F44" s="60"/>
      <c r="G44" s="60"/>
      <c r="H44" s="60"/>
      <c r="I44" s="60"/>
      <c r="J44" s="60"/>
      <c r="K44" s="61"/>
      <c r="L44" s="61"/>
      <c r="N44" s="110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2"/>
    </row>
    <row r="45" spans="1:57" x14ac:dyDescent="0.25">
      <c r="A45" s="55"/>
      <c r="B45" s="99"/>
      <c r="C45" s="107"/>
      <c r="D45" s="99"/>
      <c r="E45" s="99"/>
      <c r="F45" s="99"/>
      <c r="G45" s="99"/>
      <c r="H45" s="99"/>
      <c r="I45" s="99"/>
      <c r="J45" s="99"/>
      <c r="K45" s="99"/>
      <c r="L45" s="61"/>
      <c r="BE45" s="60"/>
    </row>
    <row r="46" spans="1:57" x14ac:dyDescent="0.25">
      <c r="A46" s="55"/>
      <c r="B46" s="60"/>
      <c r="C46" s="160"/>
      <c r="D46" s="368" t="s">
        <v>52</v>
      </c>
      <c r="E46" s="369"/>
      <c r="F46" s="60"/>
      <c r="G46" s="60"/>
      <c r="H46" s="60"/>
      <c r="I46" s="60"/>
      <c r="J46" s="60"/>
      <c r="K46" s="60"/>
      <c r="L46" s="61"/>
      <c r="O46" s="158"/>
      <c r="P46" s="60"/>
      <c r="BE46" s="60"/>
    </row>
    <row r="47" spans="1:57" x14ac:dyDescent="0.25">
      <c r="A47" s="55"/>
      <c r="B47" s="68"/>
      <c r="C47" s="161"/>
      <c r="D47" s="368" t="s">
        <v>111</v>
      </c>
      <c r="E47" s="369"/>
      <c r="F47" s="69"/>
      <c r="G47" s="70"/>
      <c r="H47" s="69"/>
      <c r="I47" s="70"/>
      <c r="J47" s="69"/>
      <c r="K47" s="69"/>
      <c r="L47" s="61"/>
      <c r="O47" s="70"/>
      <c r="P47" s="60"/>
      <c r="BE47" s="60"/>
    </row>
    <row r="48" spans="1:57" x14ac:dyDescent="0.25">
      <c r="A48" s="55"/>
      <c r="L48" s="61"/>
      <c r="O48" s="70"/>
      <c r="P48" s="60"/>
      <c r="BE48" s="60"/>
    </row>
    <row r="49" spans="1:57" ht="18.600000000000001" customHeight="1" x14ac:dyDescent="0.25">
      <c r="A49" s="55"/>
      <c r="B49" s="370" t="s">
        <v>39</v>
      </c>
      <c r="C49" s="371"/>
      <c r="D49" s="371"/>
      <c r="E49" s="371"/>
      <c r="F49" s="371"/>
      <c r="G49" s="371"/>
      <c r="H49" s="371"/>
      <c r="I49" s="371"/>
      <c r="J49" s="371"/>
      <c r="K49" s="372"/>
      <c r="L49" s="61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BE49" s="60"/>
    </row>
    <row r="50" spans="1:57" ht="18.600000000000001" customHeight="1" x14ac:dyDescent="0.25">
      <c r="A50" s="55"/>
      <c r="B50" s="373"/>
      <c r="C50" s="374"/>
      <c r="D50" s="374"/>
      <c r="E50" s="374"/>
      <c r="F50" s="374"/>
      <c r="G50" s="374"/>
      <c r="H50" s="374"/>
      <c r="I50" s="374"/>
      <c r="J50" s="374"/>
      <c r="K50" s="375"/>
      <c r="L50" s="61"/>
      <c r="O50" s="60"/>
      <c r="BE50" s="60"/>
    </row>
    <row r="51" spans="1:57" ht="18.600000000000001" customHeight="1" x14ac:dyDescent="0.25">
      <c r="A51" s="55"/>
      <c r="B51" s="373"/>
      <c r="C51" s="374"/>
      <c r="D51" s="374"/>
      <c r="E51" s="374"/>
      <c r="F51" s="374"/>
      <c r="G51" s="374"/>
      <c r="H51" s="374"/>
      <c r="I51" s="374"/>
      <c r="J51" s="374"/>
      <c r="K51" s="375"/>
      <c r="L51" s="61"/>
      <c r="BE51" s="60"/>
    </row>
    <row r="52" spans="1:57" ht="18.600000000000001" customHeight="1" x14ac:dyDescent="0.25">
      <c r="A52" s="55"/>
      <c r="B52" s="361" t="s">
        <v>40</v>
      </c>
      <c r="C52" s="362"/>
      <c r="D52" s="362"/>
      <c r="E52" s="362"/>
      <c r="F52" s="362"/>
      <c r="G52" s="362"/>
      <c r="H52" s="362"/>
      <c r="I52" s="362"/>
      <c r="J52" s="362"/>
      <c r="K52" s="363"/>
      <c r="L52" s="61"/>
      <c r="BE52" s="60"/>
    </row>
    <row r="53" spans="1:57" ht="28.5" customHeight="1" x14ac:dyDescent="0.25">
      <c r="A53" s="55"/>
      <c r="B53" s="361" t="s">
        <v>41</v>
      </c>
      <c r="C53" s="362"/>
      <c r="D53" s="362"/>
      <c r="E53" s="362"/>
      <c r="F53" s="362"/>
      <c r="G53" s="362"/>
      <c r="H53" s="362"/>
      <c r="I53" s="362"/>
      <c r="J53" s="362"/>
      <c r="K53" s="363"/>
      <c r="L53" s="61"/>
      <c r="BE53" s="60"/>
    </row>
    <row r="54" spans="1:57" x14ac:dyDescent="0.25">
      <c r="A54" s="55"/>
      <c r="B54" s="162"/>
      <c r="C54" s="163"/>
      <c r="D54" s="163"/>
      <c r="E54" s="163"/>
      <c r="F54" s="163"/>
      <c r="G54" s="163"/>
      <c r="H54" s="163"/>
      <c r="I54" s="163"/>
      <c r="J54" s="163"/>
      <c r="K54" s="164"/>
      <c r="L54" s="61"/>
    </row>
    <row r="55" spans="1:57" x14ac:dyDescent="0.25">
      <c r="A55" s="55"/>
      <c r="B55" s="165"/>
      <c r="C55" s="128"/>
      <c r="D55" s="128"/>
      <c r="E55" s="128"/>
      <c r="F55" s="128"/>
      <c r="G55" s="128"/>
      <c r="H55" s="128"/>
      <c r="I55" s="128"/>
      <c r="J55" s="128"/>
      <c r="K55" s="129"/>
      <c r="L55" s="109"/>
    </row>
    <row r="56" spans="1:57" x14ac:dyDescent="0.25">
      <c r="A56" s="55"/>
      <c r="L56" s="109"/>
    </row>
    <row r="57" spans="1:57" ht="15.75" thickBot="1" x14ac:dyDescent="0.3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2"/>
    </row>
  </sheetData>
  <sheetProtection password="A914" sheet="1" objects="1" scenarios="1" selectLockedCells="1"/>
  <mergeCells count="38">
    <mergeCell ref="B1:J1"/>
    <mergeCell ref="C3:F3"/>
    <mergeCell ref="G3:J3"/>
    <mergeCell ref="C4:F4"/>
    <mergeCell ref="G4:J4"/>
    <mergeCell ref="AX20:AZ20"/>
    <mergeCell ref="BA20:BC20"/>
    <mergeCell ref="AL20:AN20"/>
    <mergeCell ref="AO20:AQ20"/>
    <mergeCell ref="C5:F5"/>
    <mergeCell ref="G5:J5"/>
    <mergeCell ref="W20:Y20"/>
    <mergeCell ref="Z20:AB20"/>
    <mergeCell ref="AC20:AE20"/>
    <mergeCell ref="AF20:AH20"/>
    <mergeCell ref="B7:K7"/>
    <mergeCell ref="O16:BC16"/>
    <mergeCell ref="Q18:AH18"/>
    <mergeCell ref="AL18:BC18"/>
    <mergeCell ref="O19:P21"/>
    <mergeCell ref="Q19:AH19"/>
    <mergeCell ref="AJ19:AK21"/>
    <mergeCell ref="AL19:BC19"/>
    <mergeCell ref="Q20:S20"/>
    <mergeCell ref="T20:V20"/>
    <mergeCell ref="AR20:AT20"/>
    <mergeCell ref="AU20:AW20"/>
    <mergeCell ref="B53:K53"/>
    <mergeCell ref="O22:O33"/>
    <mergeCell ref="AJ22:AJ33"/>
    <mergeCell ref="O40:AH40"/>
    <mergeCell ref="AJ40:BC40"/>
    <mergeCell ref="D46:E46"/>
    <mergeCell ref="B49:K51"/>
    <mergeCell ref="B52:K52"/>
    <mergeCell ref="P38:Y38"/>
    <mergeCell ref="D47:E47"/>
    <mergeCell ref="B22:K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8"/>
  <sheetViews>
    <sheetView showGridLines="0" topLeftCell="A7" zoomScale="90" zoomScaleNormal="90" zoomScaleSheetLayoutView="100" workbookViewId="0">
      <selection activeCell="Q33" sqref="Q33"/>
    </sheetView>
  </sheetViews>
  <sheetFormatPr defaultColWidth="9.140625" defaultRowHeight="15" x14ac:dyDescent="0.25"/>
  <cols>
    <col min="1" max="1" width="9.140625" style="134"/>
    <col min="2" max="2" width="17.85546875" style="134" customWidth="1"/>
    <col min="3" max="3" width="21" style="134" customWidth="1"/>
    <col min="4" max="4" width="5.140625" style="134" customWidth="1"/>
    <col min="5" max="5" width="22.85546875" style="134" customWidth="1"/>
    <col min="6" max="6" width="5.140625" style="134" customWidth="1"/>
    <col min="7" max="7" width="18.140625" style="134" customWidth="1"/>
    <col min="8" max="8" width="5.140625" style="134" customWidth="1"/>
    <col min="9" max="10" width="17.140625" style="134" customWidth="1"/>
    <col min="11" max="11" width="10.7109375" style="134" customWidth="1"/>
    <col min="12" max="12" width="9.140625" style="60"/>
    <col min="13" max="13" width="9.140625" style="134"/>
    <col min="14" max="14" width="9.140625" style="60"/>
    <col min="15" max="15" width="9.140625" style="135"/>
    <col min="16" max="16" width="12.42578125" style="135" customWidth="1"/>
    <col min="17" max="31" width="15.7109375" style="135" customWidth="1"/>
    <col min="32" max="34" width="15.7109375" style="60" customWidth="1"/>
    <col min="35" max="35" width="5.42578125" style="60" customWidth="1"/>
    <col min="36" max="36" width="9.140625" style="60"/>
    <col min="37" max="37" width="11.7109375" style="60" customWidth="1"/>
    <col min="38" max="55" width="15.7109375" style="60" customWidth="1"/>
    <col min="56" max="56" width="9.140625" style="60"/>
    <col min="57" max="16384" width="9.140625" style="134"/>
  </cols>
  <sheetData>
    <row r="1" spans="1:56" ht="45" customHeight="1" thickBot="1" x14ac:dyDescent="0.3">
      <c r="A1" s="131"/>
      <c r="B1" s="407" t="s">
        <v>25</v>
      </c>
      <c r="C1" s="408"/>
      <c r="D1" s="408"/>
      <c r="E1" s="408"/>
      <c r="F1" s="408"/>
      <c r="G1" s="408"/>
      <c r="H1" s="408"/>
      <c r="I1" s="408"/>
      <c r="J1" s="409"/>
      <c r="K1" s="132"/>
      <c r="L1" s="133"/>
    </row>
    <row r="2" spans="1:56" ht="21" x14ac:dyDescent="0.25">
      <c r="A2" s="55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76"/>
    </row>
    <row r="3" spans="1:56" ht="20.25" customHeight="1" x14ac:dyDescent="0.25">
      <c r="A3" s="55"/>
      <c r="B3" s="60"/>
      <c r="C3" s="402" t="s">
        <v>26</v>
      </c>
      <c r="D3" s="403"/>
      <c r="E3" s="403"/>
      <c r="F3" s="404"/>
      <c r="G3" s="352"/>
      <c r="H3" s="353"/>
      <c r="I3" s="353"/>
      <c r="J3" s="353"/>
      <c r="K3" s="75"/>
      <c r="L3" s="138"/>
    </row>
    <row r="4" spans="1:56" ht="20.25" customHeight="1" x14ac:dyDescent="0.25">
      <c r="A4" s="55"/>
      <c r="B4" s="60"/>
      <c r="C4" s="402" t="s">
        <v>27</v>
      </c>
      <c r="D4" s="403"/>
      <c r="E4" s="403"/>
      <c r="F4" s="404"/>
      <c r="G4" s="405" t="s">
        <v>28</v>
      </c>
      <c r="H4" s="406"/>
      <c r="I4" s="406"/>
      <c r="J4" s="406"/>
      <c r="K4" s="75"/>
      <c r="L4" s="138"/>
    </row>
    <row r="5" spans="1:56" ht="19.5" customHeight="1" x14ac:dyDescent="0.25">
      <c r="A5" s="55"/>
      <c r="B5" s="60"/>
      <c r="C5" s="402" t="s">
        <v>54</v>
      </c>
      <c r="D5" s="403"/>
      <c r="E5" s="403"/>
      <c r="F5" s="404"/>
      <c r="G5" s="405" t="s">
        <v>147</v>
      </c>
      <c r="H5" s="406"/>
      <c r="I5" s="406"/>
      <c r="J5" s="406"/>
      <c r="K5" s="75"/>
      <c r="L5" s="138"/>
    </row>
    <row r="6" spans="1:56" ht="20.25" customHeight="1" thickBot="1" x14ac:dyDescent="0.3">
      <c r="A6" s="55"/>
      <c r="B6" s="139"/>
      <c r="C6" s="140"/>
      <c r="D6" s="140"/>
      <c r="E6" s="140"/>
      <c r="F6" s="140"/>
      <c r="G6" s="141"/>
      <c r="H6" s="75"/>
      <c r="I6" s="75"/>
      <c r="J6" s="75"/>
      <c r="K6" s="75"/>
      <c r="L6" s="138"/>
    </row>
    <row r="7" spans="1:56" ht="16.5" thickBot="1" x14ac:dyDescent="0.3">
      <c r="A7" s="55"/>
      <c r="B7" s="384" t="s">
        <v>56</v>
      </c>
      <c r="C7" s="385"/>
      <c r="D7" s="385"/>
      <c r="E7" s="385"/>
      <c r="F7" s="385"/>
      <c r="G7" s="385"/>
      <c r="H7" s="385"/>
      <c r="I7" s="385"/>
      <c r="J7" s="385"/>
      <c r="K7" s="386"/>
      <c r="L7" s="61"/>
    </row>
    <row r="8" spans="1:56" ht="15.75" x14ac:dyDescent="0.25">
      <c r="A8" s="55"/>
      <c r="B8" s="81"/>
      <c r="C8" s="82"/>
      <c r="D8" s="82"/>
      <c r="E8" s="83"/>
      <c r="F8" s="82"/>
      <c r="G8" s="82"/>
      <c r="H8" s="82"/>
      <c r="I8" s="82"/>
      <c r="J8" s="82"/>
      <c r="K8" s="84"/>
      <c r="L8" s="138"/>
      <c r="M8" s="60"/>
    </row>
    <row r="9" spans="1:56" ht="18" x14ac:dyDescent="0.35">
      <c r="A9" s="55"/>
      <c r="B9" s="85"/>
      <c r="C9" s="142" t="s">
        <v>30</v>
      </c>
      <c r="D9" s="86"/>
      <c r="E9" s="142" t="s">
        <v>31</v>
      </c>
      <c r="F9" s="60"/>
      <c r="G9" s="60"/>
      <c r="H9" s="60"/>
      <c r="I9" s="60"/>
      <c r="J9" s="60"/>
      <c r="K9" s="61"/>
      <c r="L9" s="138"/>
      <c r="M9" s="60"/>
    </row>
    <row r="10" spans="1:56" ht="15.75" x14ac:dyDescent="0.25">
      <c r="A10" s="55"/>
      <c r="B10" s="55"/>
      <c r="C10" s="143" t="s">
        <v>33</v>
      </c>
      <c r="D10" s="86"/>
      <c r="E10" s="143" t="s">
        <v>33</v>
      </c>
      <c r="F10" s="60"/>
      <c r="G10" s="60"/>
      <c r="H10" s="60"/>
      <c r="I10" s="60"/>
      <c r="J10" s="60"/>
      <c r="K10" s="61"/>
      <c r="L10" s="138"/>
    </row>
    <row r="11" spans="1:56" ht="15.75" x14ac:dyDescent="0.25">
      <c r="A11" s="55"/>
      <c r="B11" s="55"/>
      <c r="C11" s="19"/>
      <c r="D11" s="60"/>
      <c r="E11" s="19"/>
      <c r="F11" s="60"/>
      <c r="G11" s="60"/>
      <c r="H11" s="60"/>
      <c r="I11" s="60"/>
      <c r="J11" s="60"/>
      <c r="K11" s="61"/>
      <c r="L11" s="138"/>
      <c r="M11" s="60"/>
      <c r="AI11" s="75"/>
    </row>
    <row r="12" spans="1:56" ht="15.75" x14ac:dyDescent="0.25">
      <c r="A12" s="55"/>
      <c r="B12" s="55"/>
      <c r="C12" s="60"/>
      <c r="D12" s="60"/>
      <c r="E12" s="60"/>
      <c r="F12" s="60"/>
      <c r="G12" s="60"/>
      <c r="H12" s="60"/>
      <c r="I12" s="60"/>
      <c r="J12" s="60"/>
      <c r="K12" s="84"/>
      <c r="L12" s="138"/>
    </row>
    <row r="13" spans="1:56" s="75" customFormat="1" ht="18" x14ac:dyDescent="0.25">
      <c r="A13" s="145"/>
      <c r="B13" s="56"/>
      <c r="C13" s="146" t="s">
        <v>34</v>
      </c>
      <c r="D13" s="77"/>
      <c r="E13" s="147" t="s">
        <v>35</v>
      </c>
      <c r="F13" s="74"/>
      <c r="G13" s="147" t="s">
        <v>36</v>
      </c>
      <c r="H13" s="74"/>
      <c r="I13" s="147" t="s">
        <v>37</v>
      </c>
      <c r="J13" s="147" t="s">
        <v>38</v>
      </c>
      <c r="K13" s="87"/>
      <c r="L13" s="138"/>
      <c r="AI13" s="60"/>
    </row>
    <row r="14" spans="1:56" s="60" customFormat="1" ht="15.75" customHeight="1" thickBot="1" x14ac:dyDescent="0.3">
      <c r="A14" s="55"/>
      <c r="B14" s="56"/>
      <c r="C14" s="143" t="s">
        <v>32</v>
      </c>
      <c r="D14" s="77"/>
      <c r="E14" s="143" t="s">
        <v>32</v>
      </c>
      <c r="F14" s="63"/>
      <c r="G14" s="143" t="s">
        <v>32</v>
      </c>
      <c r="H14" s="63"/>
      <c r="I14" s="143" t="s">
        <v>32</v>
      </c>
      <c r="J14" s="143" t="s">
        <v>32</v>
      </c>
      <c r="K14" s="88"/>
      <c r="L14" s="138"/>
    </row>
    <row r="15" spans="1:56" s="60" customFormat="1" ht="15.75" x14ac:dyDescent="0.25">
      <c r="A15" s="55"/>
      <c r="B15" s="57"/>
      <c r="C15" s="19"/>
      <c r="D15" s="68"/>
      <c r="E15" s="19"/>
      <c r="F15" s="69"/>
      <c r="G15" s="19"/>
      <c r="H15" s="69"/>
      <c r="I15" s="19"/>
      <c r="J15" s="54">
        <f>IF(I15&lt;0.2*C15,I15,0.2*C15)</f>
        <v>0</v>
      </c>
      <c r="K15" s="89"/>
      <c r="L15" s="138"/>
      <c r="N15" s="131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148"/>
    </row>
    <row r="16" spans="1:56" s="60" customFormat="1" ht="21.75" customHeight="1" x14ac:dyDescent="0.25">
      <c r="A16" s="55"/>
      <c r="B16" s="55"/>
      <c r="K16" s="61"/>
      <c r="L16" s="138"/>
      <c r="N16" s="55"/>
      <c r="O16" s="387" t="s">
        <v>137</v>
      </c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61"/>
    </row>
    <row r="17" spans="1:56" s="60" customFormat="1" ht="18" x14ac:dyDescent="0.25">
      <c r="A17" s="55"/>
      <c r="B17" s="55"/>
      <c r="C17" s="146" t="s">
        <v>88</v>
      </c>
      <c r="K17" s="61"/>
      <c r="L17" s="61"/>
      <c r="N17" s="55"/>
      <c r="BD17" s="61"/>
    </row>
    <row r="18" spans="1:56" s="60" customFormat="1" x14ac:dyDescent="0.25">
      <c r="A18" s="55"/>
      <c r="B18" s="55"/>
      <c r="C18" s="143" t="s">
        <v>32</v>
      </c>
      <c r="K18" s="61"/>
      <c r="L18" s="76"/>
      <c r="N18" s="55"/>
      <c r="Q18" s="390" t="s">
        <v>125</v>
      </c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83"/>
      <c r="AL18" s="390" t="s">
        <v>125</v>
      </c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83"/>
      <c r="BD18" s="61"/>
    </row>
    <row r="19" spans="1:56" ht="15" customHeight="1" x14ac:dyDescent="0.25">
      <c r="A19" s="55"/>
      <c r="B19" s="55"/>
      <c r="C19" s="54">
        <f>C15-(C26-SUM(AL41,AO41,AR41,AU41,AX41,BA41))+(C34-SUM(AN41,AQ41,AT41,AW41,AZ41,BC41))</f>
        <v>0</v>
      </c>
      <c r="D19" s="60"/>
      <c r="E19" s="60"/>
      <c r="F19" s="60"/>
      <c r="G19" s="60"/>
      <c r="H19" s="60"/>
      <c r="I19" s="60"/>
      <c r="J19" s="60"/>
      <c r="K19" s="61"/>
      <c r="L19" s="61"/>
      <c r="N19" s="55"/>
      <c r="O19" s="391" t="s">
        <v>79</v>
      </c>
      <c r="P19" s="392"/>
      <c r="Q19" s="383" t="s">
        <v>1</v>
      </c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J19" s="391" t="s">
        <v>80</v>
      </c>
      <c r="AK19" s="397"/>
      <c r="AL19" s="383" t="s">
        <v>1</v>
      </c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61"/>
    </row>
    <row r="20" spans="1:56" s="75" customFormat="1" ht="18.75" customHeight="1" thickBot="1" x14ac:dyDescent="0.3">
      <c r="A20" s="145"/>
      <c r="B20" s="59"/>
      <c r="C20" s="65"/>
      <c r="D20" s="66"/>
      <c r="E20" s="67"/>
      <c r="F20" s="65"/>
      <c r="G20" s="67"/>
      <c r="H20" s="65"/>
      <c r="I20" s="67"/>
      <c r="J20" s="79"/>
      <c r="K20" s="80"/>
      <c r="L20" s="76"/>
      <c r="N20" s="145"/>
      <c r="O20" s="393"/>
      <c r="P20" s="394"/>
      <c r="Q20" s="382">
        <v>41730</v>
      </c>
      <c r="R20" s="382"/>
      <c r="S20" s="383"/>
      <c r="T20" s="382">
        <v>41760</v>
      </c>
      <c r="U20" s="382"/>
      <c r="V20" s="383"/>
      <c r="W20" s="382">
        <v>41791</v>
      </c>
      <c r="X20" s="382"/>
      <c r="Y20" s="383"/>
      <c r="Z20" s="382">
        <v>41821</v>
      </c>
      <c r="AA20" s="382"/>
      <c r="AB20" s="383"/>
      <c r="AC20" s="382">
        <v>41852</v>
      </c>
      <c r="AD20" s="382"/>
      <c r="AE20" s="383"/>
      <c r="AF20" s="382">
        <v>41883</v>
      </c>
      <c r="AG20" s="382"/>
      <c r="AH20" s="383"/>
      <c r="AI20" s="60"/>
      <c r="AJ20" s="398"/>
      <c r="AK20" s="399"/>
      <c r="AL20" s="382">
        <v>41730</v>
      </c>
      <c r="AM20" s="382"/>
      <c r="AN20" s="383"/>
      <c r="AO20" s="382">
        <v>41760</v>
      </c>
      <c r="AP20" s="382"/>
      <c r="AQ20" s="383"/>
      <c r="AR20" s="382">
        <v>41791</v>
      </c>
      <c r="AS20" s="382"/>
      <c r="AT20" s="383"/>
      <c r="AU20" s="382">
        <v>41821</v>
      </c>
      <c r="AV20" s="382"/>
      <c r="AW20" s="383"/>
      <c r="AX20" s="382">
        <v>41852</v>
      </c>
      <c r="AY20" s="382"/>
      <c r="AZ20" s="383"/>
      <c r="BA20" s="382">
        <v>41883</v>
      </c>
      <c r="BB20" s="382"/>
      <c r="BC20" s="383"/>
      <c r="BD20" s="76"/>
    </row>
    <row r="21" spans="1:56" s="60" customFormat="1" ht="18.75" customHeight="1" thickBot="1" x14ac:dyDescent="0.3">
      <c r="A21" s="55"/>
      <c r="L21" s="61"/>
      <c r="N21" s="55"/>
      <c r="O21" s="395"/>
      <c r="P21" s="396"/>
      <c r="Q21" s="149" t="s">
        <v>94</v>
      </c>
      <c r="R21" s="149" t="s">
        <v>95</v>
      </c>
      <c r="S21" s="149" t="s">
        <v>96</v>
      </c>
      <c r="T21" s="149" t="s">
        <v>94</v>
      </c>
      <c r="U21" s="149" t="s">
        <v>95</v>
      </c>
      <c r="V21" s="149" t="s">
        <v>96</v>
      </c>
      <c r="W21" s="149" t="s">
        <v>94</v>
      </c>
      <c r="X21" s="149" t="s">
        <v>95</v>
      </c>
      <c r="Y21" s="149" t="s">
        <v>96</v>
      </c>
      <c r="Z21" s="149" t="s">
        <v>94</v>
      </c>
      <c r="AA21" s="149" t="s">
        <v>95</v>
      </c>
      <c r="AB21" s="149" t="s">
        <v>96</v>
      </c>
      <c r="AC21" s="149" t="s">
        <v>94</v>
      </c>
      <c r="AD21" s="149" t="s">
        <v>95</v>
      </c>
      <c r="AE21" s="149" t="s">
        <v>96</v>
      </c>
      <c r="AF21" s="149" t="s">
        <v>94</v>
      </c>
      <c r="AG21" s="149" t="s">
        <v>95</v>
      </c>
      <c r="AH21" s="149" t="s">
        <v>96</v>
      </c>
      <c r="AJ21" s="400"/>
      <c r="AK21" s="401"/>
      <c r="AL21" s="149" t="s">
        <v>97</v>
      </c>
      <c r="AM21" s="149" t="s">
        <v>98</v>
      </c>
      <c r="AN21" s="149" t="s">
        <v>99</v>
      </c>
      <c r="AO21" s="149" t="s">
        <v>97</v>
      </c>
      <c r="AP21" s="149" t="s">
        <v>98</v>
      </c>
      <c r="AQ21" s="149" t="s">
        <v>99</v>
      </c>
      <c r="AR21" s="149" t="s">
        <v>97</v>
      </c>
      <c r="AS21" s="149" t="s">
        <v>98</v>
      </c>
      <c r="AT21" s="149" t="s">
        <v>99</v>
      </c>
      <c r="AU21" s="149" t="s">
        <v>97</v>
      </c>
      <c r="AV21" s="149" t="s">
        <v>98</v>
      </c>
      <c r="AW21" s="149" t="s">
        <v>99</v>
      </c>
      <c r="AX21" s="149" t="s">
        <v>97</v>
      </c>
      <c r="AY21" s="149" t="s">
        <v>98</v>
      </c>
      <c r="AZ21" s="149" t="s">
        <v>99</v>
      </c>
      <c r="BA21" s="149" t="s">
        <v>97</v>
      </c>
      <c r="BB21" s="149" t="s">
        <v>98</v>
      </c>
      <c r="BC21" s="149" t="s">
        <v>99</v>
      </c>
      <c r="BD21" s="61"/>
    </row>
    <row r="22" spans="1:56" s="60" customFormat="1" ht="18.75" customHeight="1" thickBot="1" x14ac:dyDescent="0.3">
      <c r="A22" s="55"/>
      <c r="B22" s="379" t="s">
        <v>57</v>
      </c>
      <c r="C22" s="380"/>
      <c r="D22" s="380"/>
      <c r="E22" s="380"/>
      <c r="F22" s="380"/>
      <c r="G22" s="380"/>
      <c r="H22" s="380"/>
      <c r="I22" s="380"/>
      <c r="J22" s="380"/>
      <c r="K22" s="381"/>
      <c r="L22" s="61"/>
      <c r="N22" s="55"/>
      <c r="O22" s="410" t="s">
        <v>0</v>
      </c>
      <c r="P22" s="166">
        <v>41760</v>
      </c>
      <c r="Q22" s="19"/>
      <c r="R22" s="19"/>
      <c r="S22" s="19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J22" s="364" t="s">
        <v>0</v>
      </c>
      <c r="AK22" s="166">
        <v>41760</v>
      </c>
      <c r="AL22" s="19"/>
      <c r="AM22" s="19"/>
      <c r="AN22" s="19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61"/>
    </row>
    <row r="23" spans="1:56" s="60" customFormat="1" ht="18.75" customHeight="1" x14ac:dyDescent="0.25">
      <c r="A23" s="55"/>
      <c r="B23" s="55"/>
      <c r="C23" s="78"/>
      <c r="E23" s="78"/>
      <c r="G23" s="78"/>
      <c r="K23" s="61"/>
      <c r="L23" s="61"/>
      <c r="N23" s="55"/>
      <c r="O23" s="411"/>
      <c r="P23" s="166">
        <v>41791</v>
      </c>
      <c r="Q23" s="19"/>
      <c r="R23" s="19"/>
      <c r="S23" s="19"/>
      <c r="T23" s="19"/>
      <c r="U23" s="19"/>
      <c r="V23" s="19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J23" s="364"/>
      <c r="AK23" s="166">
        <v>41791</v>
      </c>
      <c r="AL23" s="19"/>
      <c r="AM23" s="19"/>
      <c r="AN23" s="19"/>
      <c r="AO23" s="19"/>
      <c r="AP23" s="19"/>
      <c r="AQ23" s="19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61"/>
    </row>
    <row r="24" spans="1:56" s="60" customFormat="1" ht="18.75" customHeight="1" x14ac:dyDescent="0.25">
      <c r="A24" s="55"/>
      <c r="B24" s="56"/>
      <c r="C24" s="146" t="s">
        <v>58</v>
      </c>
      <c r="D24" s="77"/>
      <c r="E24" s="146" t="s">
        <v>59</v>
      </c>
      <c r="F24" s="74"/>
      <c r="G24" s="147" t="s">
        <v>60</v>
      </c>
      <c r="H24" s="74"/>
      <c r="I24" s="75"/>
      <c r="J24" s="75"/>
      <c r="K24" s="76"/>
      <c r="L24" s="61"/>
      <c r="N24" s="55"/>
      <c r="O24" s="411"/>
      <c r="P24" s="166">
        <v>41822</v>
      </c>
      <c r="Q24" s="19"/>
      <c r="R24" s="19"/>
      <c r="S24" s="19"/>
      <c r="T24" s="19"/>
      <c r="U24" s="19"/>
      <c r="V24" s="19"/>
      <c r="W24" s="19"/>
      <c r="X24" s="19"/>
      <c r="Y24" s="19"/>
      <c r="Z24" s="151"/>
      <c r="AA24" s="151"/>
      <c r="AB24" s="151"/>
      <c r="AC24" s="151"/>
      <c r="AD24" s="151"/>
      <c r="AE24" s="151"/>
      <c r="AF24" s="151"/>
      <c r="AG24" s="151"/>
      <c r="AH24" s="151"/>
      <c r="AJ24" s="364"/>
      <c r="AK24" s="166">
        <v>41822</v>
      </c>
      <c r="AL24" s="19"/>
      <c r="AM24" s="19"/>
      <c r="AN24" s="19"/>
      <c r="AO24" s="19"/>
      <c r="AP24" s="19"/>
      <c r="AQ24" s="19"/>
      <c r="AR24" s="19"/>
      <c r="AS24" s="19"/>
      <c r="AT24" s="19"/>
      <c r="AU24" s="151"/>
      <c r="AV24" s="151"/>
      <c r="AW24" s="151"/>
      <c r="AX24" s="151"/>
      <c r="AY24" s="151"/>
      <c r="AZ24" s="151"/>
      <c r="BA24" s="151"/>
      <c r="BB24" s="151"/>
      <c r="BC24" s="151"/>
      <c r="BD24" s="61"/>
    </row>
    <row r="25" spans="1:56" s="60" customFormat="1" ht="18.75" customHeight="1" x14ac:dyDescent="0.25">
      <c r="A25" s="55"/>
      <c r="B25" s="56"/>
      <c r="C25" s="143" t="s">
        <v>32</v>
      </c>
      <c r="D25" s="77"/>
      <c r="E25" s="143" t="s">
        <v>32</v>
      </c>
      <c r="F25" s="63"/>
      <c r="G25" s="143" t="s">
        <v>32</v>
      </c>
      <c r="H25" s="63"/>
      <c r="K25" s="61"/>
      <c r="L25" s="61"/>
      <c r="N25" s="55"/>
      <c r="O25" s="411"/>
      <c r="P25" s="166">
        <v>41853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51"/>
      <c r="AD25" s="151"/>
      <c r="AE25" s="151"/>
      <c r="AF25" s="151"/>
      <c r="AG25" s="151"/>
      <c r="AH25" s="151"/>
      <c r="AJ25" s="364"/>
      <c r="AK25" s="166">
        <v>41853</v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51"/>
      <c r="AY25" s="151"/>
      <c r="AZ25" s="151"/>
      <c r="BA25" s="151"/>
      <c r="BB25" s="151"/>
      <c r="BC25" s="151"/>
      <c r="BD25" s="61"/>
    </row>
    <row r="26" spans="1:56" s="60" customFormat="1" ht="18.75" customHeight="1" x14ac:dyDescent="0.25">
      <c r="A26" s="55"/>
      <c r="B26" s="57"/>
      <c r="C26" s="54">
        <f>SUM(AL40,AO40,AR40,AU40,AX40,BA40)</f>
        <v>0</v>
      </c>
      <c r="D26" s="68"/>
      <c r="E26" s="54">
        <f>SUM(Q40,T40,W40,Z40,AC40,AF40)</f>
        <v>0</v>
      </c>
      <c r="F26" s="69"/>
      <c r="G26" s="19"/>
      <c r="H26" s="69"/>
      <c r="K26" s="61"/>
      <c r="L26" s="61"/>
      <c r="N26" s="55"/>
      <c r="O26" s="411"/>
      <c r="P26" s="166">
        <v>41884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51"/>
      <c r="AG26" s="151"/>
      <c r="AH26" s="151"/>
      <c r="AJ26" s="364"/>
      <c r="AK26" s="166">
        <v>41884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51"/>
      <c r="BB26" s="151"/>
      <c r="BC26" s="151"/>
      <c r="BD26" s="61"/>
    </row>
    <row r="27" spans="1:56" s="60" customFormat="1" ht="18.75" customHeight="1" x14ac:dyDescent="0.25">
      <c r="A27" s="55"/>
      <c r="B27" s="57"/>
      <c r="C27" s="69"/>
      <c r="D27" s="68"/>
      <c r="F27" s="69"/>
      <c r="G27" s="70"/>
      <c r="H27" s="69"/>
      <c r="K27" s="61"/>
      <c r="L27" s="61"/>
      <c r="N27" s="55"/>
      <c r="O27" s="411"/>
      <c r="P27" s="166">
        <v>41915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J27" s="364"/>
      <c r="AK27" s="166">
        <v>41915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61"/>
    </row>
    <row r="28" spans="1:56" s="60" customFormat="1" ht="18.75" customHeight="1" x14ac:dyDescent="0.25">
      <c r="A28" s="55"/>
      <c r="B28" s="57"/>
      <c r="C28" s="146" t="s">
        <v>61</v>
      </c>
      <c r="D28" s="68"/>
      <c r="E28" s="146" t="s">
        <v>106</v>
      </c>
      <c r="F28" s="69"/>
      <c r="G28" s="70"/>
      <c r="H28" s="69"/>
      <c r="K28" s="61"/>
      <c r="L28" s="61"/>
      <c r="N28" s="55"/>
      <c r="O28" s="411"/>
      <c r="P28" s="166">
        <v>41946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J28" s="364"/>
      <c r="AK28" s="166">
        <v>41946</v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61"/>
    </row>
    <row r="29" spans="1:56" s="60" customFormat="1" ht="18.75" customHeight="1" x14ac:dyDescent="0.25">
      <c r="A29" s="55"/>
      <c r="B29" s="57"/>
      <c r="C29" s="143" t="s">
        <v>32</v>
      </c>
      <c r="D29" s="68"/>
      <c r="E29" s="143" t="s">
        <v>32</v>
      </c>
      <c r="F29" s="69"/>
      <c r="G29" s="70"/>
      <c r="H29" s="69"/>
      <c r="I29" s="70"/>
      <c r="J29" s="69"/>
      <c r="K29" s="71"/>
      <c r="L29" s="61"/>
      <c r="N29" s="55"/>
      <c r="O29" s="411"/>
      <c r="P29" s="166">
        <v>41977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J29" s="364"/>
      <c r="AK29" s="166">
        <v>41977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61"/>
    </row>
    <row r="30" spans="1:56" s="60" customFormat="1" ht="18.75" customHeight="1" x14ac:dyDescent="0.25">
      <c r="A30" s="55"/>
      <c r="B30" s="57"/>
      <c r="C30" s="54">
        <f>SUM(AM40,AP40,AS40,AV40,AY40,BB40)</f>
        <v>0</v>
      </c>
      <c r="D30" s="68"/>
      <c r="E30" s="54">
        <f>SUM(R40,U40,X40,AA40,AD40,AG40)</f>
        <v>0</v>
      </c>
      <c r="F30" s="69"/>
      <c r="G30" s="70"/>
      <c r="H30" s="69"/>
      <c r="I30" s="70"/>
      <c r="J30" s="69"/>
      <c r="K30" s="71"/>
      <c r="L30" s="61"/>
      <c r="N30" s="55"/>
      <c r="O30" s="411"/>
      <c r="P30" s="166">
        <v>42008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J30" s="364"/>
      <c r="AK30" s="166">
        <v>42008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61"/>
    </row>
    <row r="31" spans="1:56" s="60" customFormat="1" ht="18.75" customHeight="1" x14ac:dyDescent="0.25">
      <c r="A31" s="55"/>
      <c r="B31" s="57"/>
      <c r="C31" s="69"/>
      <c r="D31" s="68"/>
      <c r="E31" s="69"/>
      <c r="F31" s="69"/>
      <c r="G31" s="70"/>
      <c r="H31" s="69"/>
      <c r="I31" s="70"/>
      <c r="J31" s="69"/>
      <c r="K31" s="71"/>
      <c r="L31" s="61"/>
      <c r="N31" s="55"/>
      <c r="O31" s="411"/>
      <c r="P31" s="166">
        <v>42039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J31" s="364"/>
      <c r="AK31" s="166">
        <v>42039</v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61"/>
    </row>
    <row r="32" spans="1:56" s="60" customFormat="1" ht="18.75" customHeight="1" x14ac:dyDescent="0.25">
      <c r="A32" s="55"/>
      <c r="B32" s="57"/>
      <c r="C32" s="146" t="s">
        <v>86</v>
      </c>
      <c r="D32" s="68"/>
      <c r="E32" s="146" t="s">
        <v>107</v>
      </c>
      <c r="F32" s="69"/>
      <c r="G32" s="70"/>
      <c r="H32" s="69"/>
      <c r="I32" s="70"/>
      <c r="J32" s="69"/>
      <c r="K32" s="71"/>
      <c r="L32" s="61"/>
      <c r="N32" s="55"/>
      <c r="O32" s="411"/>
      <c r="P32" s="166">
        <v>42070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J32" s="364"/>
      <c r="AK32" s="166">
        <v>42070</v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61"/>
    </row>
    <row r="33" spans="1:56" s="60" customFormat="1" ht="18.75" customHeight="1" x14ac:dyDescent="0.25">
      <c r="A33" s="55"/>
      <c r="B33" s="57"/>
      <c r="C33" s="143" t="s">
        <v>32</v>
      </c>
      <c r="D33" s="68"/>
      <c r="E33" s="143" t="s">
        <v>32</v>
      </c>
      <c r="F33" s="69"/>
      <c r="G33" s="70"/>
      <c r="H33" s="69"/>
      <c r="I33" s="70"/>
      <c r="J33" s="69"/>
      <c r="K33" s="71"/>
      <c r="L33" s="61"/>
      <c r="N33" s="55"/>
      <c r="O33" s="411"/>
      <c r="P33" s="166">
        <v>42101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J33" s="364"/>
      <c r="AK33" s="166">
        <v>42101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61"/>
    </row>
    <row r="34" spans="1:56" s="60" customFormat="1" ht="18.75" customHeight="1" x14ac:dyDescent="0.25">
      <c r="A34" s="55"/>
      <c r="B34" s="57"/>
      <c r="C34" s="54">
        <f>SUM(AN40,AQ40,AT40,AW40,AZ40,BC40)</f>
        <v>0</v>
      </c>
      <c r="D34" s="68"/>
      <c r="E34" s="54">
        <f>SUM(S40,V40,Y40,AB40,AE40,AH40)</f>
        <v>0</v>
      </c>
      <c r="F34" s="69"/>
      <c r="G34" s="70"/>
      <c r="H34" s="69"/>
      <c r="I34" s="70"/>
      <c r="J34" s="69"/>
      <c r="K34" s="71"/>
      <c r="L34" s="61"/>
      <c r="N34" s="55"/>
      <c r="O34" s="411"/>
      <c r="P34" s="166">
        <v>42132</v>
      </c>
      <c r="Q34" s="50"/>
      <c r="R34" s="50"/>
      <c r="S34" s="50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J34" s="364"/>
      <c r="AK34" s="166">
        <v>42132</v>
      </c>
      <c r="AL34" s="50"/>
      <c r="AM34" s="50"/>
      <c r="AN34" s="50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61"/>
    </row>
    <row r="35" spans="1:56" s="60" customFormat="1" ht="18.75" customHeight="1" x14ac:dyDescent="0.25">
      <c r="A35" s="55"/>
      <c r="B35" s="57"/>
      <c r="C35" s="60" t="s">
        <v>87</v>
      </c>
      <c r="D35" s="68"/>
      <c r="E35" s="70"/>
      <c r="F35" s="69"/>
      <c r="G35" s="70"/>
      <c r="H35" s="69"/>
      <c r="I35" s="70"/>
      <c r="J35" s="69"/>
      <c r="K35" s="71"/>
      <c r="L35" s="61"/>
      <c r="N35" s="55"/>
      <c r="O35" s="411"/>
      <c r="P35" s="166">
        <v>42163</v>
      </c>
      <c r="Q35" s="50"/>
      <c r="R35" s="50"/>
      <c r="S35" s="50"/>
      <c r="T35" s="50"/>
      <c r="U35" s="50"/>
      <c r="V35" s="5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J35" s="364"/>
      <c r="AK35" s="166">
        <v>42163</v>
      </c>
      <c r="AL35" s="50"/>
      <c r="AM35" s="50"/>
      <c r="AN35" s="50"/>
      <c r="AO35" s="50"/>
      <c r="AP35" s="50"/>
      <c r="AQ35" s="50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61"/>
    </row>
    <row r="36" spans="1:56" s="60" customFormat="1" ht="18.75" customHeight="1" x14ac:dyDescent="0.25">
      <c r="A36" s="55"/>
      <c r="B36" s="57"/>
      <c r="C36" s="147" t="s">
        <v>63</v>
      </c>
      <c r="D36" s="68"/>
      <c r="E36" s="147" t="s">
        <v>62</v>
      </c>
      <c r="F36" s="69"/>
      <c r="G36" s="70"/>
      <c r="H36" s="69"/>
      <c r="I36" s="70"/>
      <c r="J36" s="69"/>
      <c r="K36" s="71"/>
      <c r="L36" s="61"/>
      <c r="N36" s="55"/>
      <c r="O36" s="411"/>
      <c r="P36" s="166">
        <v>42194</v>
      </c>
      <c r="Q36" s="50"/>
      <c r="R36" s="50"/>
      <c r="S36" s="50"/>
      <c r="T36" s="50"/>
      <c r="U36" s="50"/>
      <c r="V36" s="50"/>
      <c r="W36" s="50"/>
      <c r="X36" s="50"/>
      <c r="Y36" s="50"/>
      <c r="Z36" s="19"/>
      <c r="AA36" s="19"/>
      <c r="AB36" s="19"/>
      <c r="AC36" s="19"/>
      <c r="AD36" s="19"/>
      <c r="AE36" s="19"/>
      <c r="AF36" s="19"/>
      <c r="AG36" s="19"/>
      <c r="AH36" s="19"/>
      <c r="AJ36" s="364"/>
      <c r="AK36" s="166">
        <v>42194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19"/>
      <c r="AV36" s="19"/>
      <c r="AW36" s="19"/>
      <c r="AX36" s="19"/>
      <c r="AY36" s="19"/>
      <c r="AZ36" s="19"/>
      <c r="BA36" s="19"/>
      <c r="BB36" s="19"/>
      <c r="BC36" s="19"/>
      <c r="BD36" s="61"/>
    </row>
    <row r="37" spans="1:56" ht="18.75" customHeight="1" x14ac:dyDescent="0.25">
      <c r="A37" s="55"/>
      <c r="B37" s="57"/>
      <c r="C37" s="143" t="s">
        <v>32</v>
      </c>
      <c r="D37" s="68"/>
      <c r="E37" s="143" t="s">
        <v>32</v>
      </c>
      <c r="F37" s="69"/>
      <c r="G37" s="70"/>
      <c r="H37" s="69"/>
      <c r="I37" s="70"/>
      <c r="J37" s="69"/>
      <c r="K37" s="71"/>
      <c r="L37" s="61"/>
      <c r="N37" s="55"/>
      <c r="O37" s="411"/>
      <c r="P37" s="166">
        <v>42225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19"/>
      <c r="AD37" s="19"/>
      <c r="AE37" s="19"/>
      <c r="AF37" s="19"/>
      <c r="AG37" s="19"/>
      <c r="AH37" s="19"/>
      <c r="AJ37" s="364"/>
      <c r="AK37" s="166">
        <v>42225</v>
      </c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19"/>
      <c r="AY37" s="19"/>
      <c r="AZ37" s="19"/>
      <c r="BA37" s="19"/>
      <c r="BB37" s="19"/>
      <c r="BC37" s="19"/>
      <c r="BD37" s="61"/>
    </row>
    <row r="38" spans="1:56" ht="18.75" customHeight="1" x14ac:dyDescent="0.25">
      <c r="A38" s="55"/>
      <c r="B38" s="57"/>
      <c r="C38" s="19"/>
      <c r="D38" s="68"/>
      <c r="E38" s="19"/>
      <c r="F38" s="69"/>
      <c r="G38" s="70"/>
      <c r="H38" s="69"/>
      <c r="I38" s="70"/>
      <c r="J38" s="69"/>
      <c r="K38" s="71"/>
      <c r="L38" s="61"/>
      <c r="N38" s="55"/>
      <c r="O38" s="411"/>
      <c r="P38" s="166">
        <v>42256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19"/>
      <c r="AG38" s="19"/>
      <c r="AH38" s="19"/>
      <c r="AJ38" s="364"/>
      <c r="AK38" s="166">
        <v>42256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19"/>
      <c r="BB38" s="19"/>
      <c r="BC38" s="19"/>
      <c r="BD38" s="61"/>
    </row>
    <row r="39" spans="1:56" ht="18.75" customHeight="1" x14ac:dyDescent="0.25">
      <c r="A39" s="55"/>
      <c r="B39" s="55"/>
      <c r="C39" s="70"/>
      <c r="D39" s="60"/>
      <c r="E39" s="60"/>
      <c r="F39" s="60"/>
      <c r="G39" s="60"/>
      <c r="H39" s="60"/>
      <c r="I39" s="60"/>
      <c r="J39" s="60"/>
      <c r="K39" s="61"/>
      <c r="L39" s="61"/>
      <c r="N39" s="55"/>
      <c r="O39" s="412"/>
      <c r="P39" s="166">
        <v>42287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J39" s="364"/>
      <c r="AK39" s="166">
        <v>42287</v>
      </c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61"/>
    </row>
    <row r="40" spans="1:56" ht="18.75" customHeight="1" x14ac:dyDescent="0.25">
      <c r="A40" s="55"/>
      <c r="B40" s="58"/>
      <c r="C40" s="413" t="s">
        <v>64</v>
      </c>
      <c r="D40" s="72"/>
      <c r="E40" s="73"/>
      <c r="F40" s="73"/>
      <c r="G40" s="73"/>
      <c r="H40" s="73"/>
      <c r="I40" s="60"/>
      <c r="J40" s="60"/>
      <c r="K40" s="61"/>
      <c r="L40" s="61"/>
      <c r="N40" s="55"/>
      <c r="P40" s="154" t="s">
        <v>78</v>
      </c>
      <c r="Q40" s="155">
        <f>SUM(Q22:Q39)</f>
        <v>0</v>
      </c>
      <c r="R40" s="155">
        <f t="shared" ref="R40:AH40" si="0">SUM(R22:R39)</f>
        <v>0</v>
      </c>
      <c r="S40" s="155">
        <f t="shared" si="0"/>
        <v>0</v>
      </c>
      <c r="T40" s="155">
        <f t="shared" si="0"/>
        <v>0</v>
      </c>
      <c r="U40" s="155">
        <f t="shared" si="0"/>
        <v>0</v>
      </c>
      <c r="V40" s="155">
        <f t="shared" si="0"/>
        <v>0</v>
      </c>
      <c r="W40" s="155">
        <f t="shared" si="0"/>
        <v>0</v>
      </c>
      <c r="X40" s="155">
        <f t="shared" si="0"/>
        <v>0</v>
      </c>
      <c r="Y40" s="155">
        <f t="shared" si="0"/>
        <v>0</v>
      </c>
      <c r="Z40" s="155">
        <f t="shared" si="0"/>
        <v>0</v>
      </c>
      <c r="AA40" s="155">
        <f t="shared" si="0"/>
        <v>0</v>
      </c>
      <c r="AB40" s="155">
        <f t="shared" si="0"/>
        <v>0</v>
      </c>
      <c r="AC40" s="155">
        <f t="shared" si="0"/>
        <v>0</v>
      </c>
      <c r="AD40" s="155">
        <f t="shared" si="0"/>
        <v>0</v>
      </c>
      <c r="AE40" s="155">
        <f t="shared" si="0"/>
        <v>0</v>
      </c>
      <c r="AF40" s="155">
        <f t="shared" si="0"/>
        <v>0</v>
      </c>
      <c r="AG40" s="155">
        <f t="shared" si="0"/>
        <v>0</v>
      </c>
      <c r="AH40" s="155">
        <f t="shared" si="0"/>
        <v>0</v>
      </c>
      <c r="AK40" s="154" t="s">
        <v>78</v>
      </c>
      <c r="AL40" s="155">
        <f>SUM(AL22:AL39)</f>
        <v>0</v>
      </c>
      <c r="AM40" s="155">
        <f t="shared" ref="AM40:BC40" si="1">SUM(AM22:AM39)</f>
        <v>0</v>
      </c>
      <c r="AN40" s="155">
        <f t="shared" si="1"/>
        <v>0</v>
      </c>
      <c r="AO40" s="155">
        <f t="shared" si="1"/>
        <v>0</v>
      </c>
      <c r="AP40" s="155">
        <f t="shared" si="1"/>
        <v>0</v>
      </c>
      <c r="AQ40" s="155">
        <f t="shared" si="1"/>
        <v>0</v>
      </c>
      <c r="AR40" s="155">
        <f t="shared" si="1"/>
        <v>0</v>
      </c>
      <c r="AS40" s="155">
        <f t="shared" si="1"/>
        <v>0</v>
      </c>
      <c r="AT40" s="155">
        <f t="shared" si="1"/>
        <v>0</v>
      </c>
      <c r="AU40" s="155">
        <f t="shared" si="1"/>
        <v>0</v>
      </c>
      <c r="AV40" s="155">
        <f t="shared" si="1"/>
        <v>0</v>
      </c>
      <c r="AW40" s="155">
        <f t="shared" si="1"/>
        <v>0</v>
      </c>
      <c r="AX40" s="155">
        <f t="shared" si="1"/>
        <v>0</v>
      </c>
      <c r="AY40" s="155">
        <f t="shared" si="1"/>
        <v>0</v>
      </c>
      <c r="AZ40" s="155">
        <f t="shared" si="1"/>
        <v>0</v>
      </c>
      <c r="BA40" s="155">
        <f t="shared" si="1"/>
        <v>0</v>
      </c>
      <c r="BB40" s="155">
        <f t="shared" si="1"/>
        <v>0</v>
      </c>
      <c r="BC40" s="155">
        <f t="shared" si="1"/>
        <v>0</v>
      </c>
      <c r="BD40" s="61"/>
    </row>
    <row r="41" spans="1:56" ht="15" hidden="1" customHeight="1" x14ac:dyDescent="0.25">
      <c r="A41" s="55"/>
      <c r="B41" s="55"/>
      <c r="C41" s="414"/>
      <c r="D41" s="60"/>
      <c r="E41" s="60"/>
      <c r="F41" s="60"/>
      <c r="G41" s="60"/>
      <c r="H41" s="60"/>
      <c r="I41" s="60"/>
      <c r="J41" s="60"/>
      <c r="K41" s="61"/>
      <c r="L41" s="61"/>
      <c r="N41" s="55"/>
      <c r="AK41" s="154" t="s">
        <v>93</v>
      </c>
      <c r="AL41" s="155">
        <f>SUM(AL22:AL33)+AL34*0.95+AL35*0.9+AL36*0.85+AL37*0.8+AL38*0.75+AL39*0.7</f>
        <v>0</v>
      </c>
      <c r="AM41" s="155">
        <f>SUM(AM22:AM33)+AM34*0.95+AM35*0.9+AM36*0.85+AM37*0.8+AM38*0.75+AM39*0.7</f>
        <v>0</v>
      </c>
      <c r="AN41" s="155">
        <f>SUM(AN22:AN33)+AN34*0.95+AN35*0.9+AN36*0.85+AN37*0.8+AN38*0.75+AN39*0.7</f>
        <v>0</v>
      </c>
      <c r="AO41" s="155">
        <f>SUM(AO22:AO34)+AO35*0.95+AO36*0.9+AO37*0.85+AO38*0.8+AO39*0.75</f>
        <v>0</v>
      </c>
      <c r="AP41" s="155">
        <f t="shared" ref="AP41" si="2">SUM(AP22:AP34)+AP35*0.95+AP36*0.9+AP37*0.85+AP38*0.8+AP39*0.75</f>
        <v>0</v>
      </c>
      <c r="AQ41" s="155">
        <f>SUM(AQ22:AQ34)+AQ35*0.95+AQ36*0.9+AQ37*0.85+AQ38*0.8+AQ39*0.75</f>
        <v>0</v>
      </c>
      <c r="AR41" s="155">
        <f t="shared" ref="AR41:AS41" si="3">SUM(AR22:AR35)+AR36*0.95+AR37*0.9+AR38*0.85+AR39*0.8</f>
        <v>0</v>
      </c>
      <c r="AS41" s="155">
        <f t="shared" si="3"/>
        <v>0</v>
      </c>
      <c r="AT41" s="155">
        <f>SUM(AT22:AT35)+AT36*0.95+AT37*0.9+AT38*0.85+AT39*0.8</f>
        <v>0</v>
      </c>
      <c r="AU41" s="155">
        <f t="shared" ref="AU41" si="4">SUM(AU22:AU36)+AU37*0.95+AU38*0.9+AU39*0.85</f>
        <v>0</v>
      </c>
      <c r="AV41" s="155">
        <f>SUM(AV22:AV36)+AV37*0.95+AV38*0.9+AV39*0.85</f>
        <v>0</v>
      </c>
      <c r="AW41" s="155">
        <f>SUM(AW22:AW36)+AW37*0.95+AW38*0.9+AW39*0.85</f>
        <v>0</v>
      </c>
      <c r="AX41" s="155">
        <f t="shared" ref="AX41:AY41" si="5">SUM(AX26:AX37)+AX38*0.95+AX39*0.9</f>
        <v>0</v>
      </c>
      <c r="AY41" s="155">
        <f t="shared" si="5"/>
        <v>0</v>
      </c>
      <c r="AZ41" s="155">
        <f>SUM(AZ26:AZ37)+AZ38*0.95+AZ39*0.9</f>
        <v>0</v>
      </c>
      <c r="BA41" s="155">
        <f t="shared" ref="BA41" si="6">SUM(BA22:BA38)+BA39*0.95</f>
        <v>0</v>
      </c>
      <c r="BB41" s="155">
        <f>SUM(BB22:BB38)+BB39*0.95</f>
        <v>0</v>
      </c>
      <c r="BC41" s="155">
        <f>SUM(BC22:BC38)+BC39*0.95</f>
        <v>0</v>
      </c>
      <c r="BD41" s="61"/>
    </row>
    <row r="42" spans="1:56" x14ac:dyDescent="0.25">
      <c r="A42" s="55"/>
      <c r="B42" s="55"/>
      <c r="C42" s="143" t="s">
        <v>32</v>
      </c>
      <c r="D42" s="60"/>
      <c r="E42" s="60"/>
      <c r="F42" s="60"/>
      <c r="G42" s="60"/>
      <c r="H42" s="60"/>
      <c r="I42" s="60"/>
      <c r="J42" s="60"/>
      <c r="K42" s="61"/>
      <c r="L42" s="61"/>
      <c r="N42" s="55"/>
      <c r="BD42" s="61"/>
    </row>
    <row r="43" spans="1:56" ht="15" customHeight="1" x14ac:dyDescent="0.25">
      <c r="A43" s="55"/>
      <c r="B43" s="85"/>
      <c r="C43" s="19"/>
      <c r="K43" s="61"/>
      <c r="L43" s="61"/>
      <c r="N43" s="55"/>
      <c r="AL43" s="70"/>
      <c r="AM43" s="70"/>
      <c r="AN43" s="70"/>
      <c r="BD43" s="61"/>
    </row>
    <row r="44" spans="1:56" ht="15.75" thickBot="1" x14ac:dyDescent="0.3">
      <c r="A44" s="55"/>
      <c r="B44" s="55"/>
      <c r="C44" s="60"/>
      <c r="D44" s="60"/>
      <c r="E44" s="60"/>
      <c r="F44" s="60"/>
      <c r="G44" s="60"/>
      <c r="H44" s="60"/>
      <c r="I44" s="60"/>
      <c r="J44" s="60"/>
      <c r="K44" s="61"/>
      <c r="L44" s="61"/>
      <c r="N44" s="55"/>
      <c r="O44" s="90"/>
      <c r="P44" s="376" t="s">
        <v>83</v>
      </c>
      <c r="Q44" s="377"/>
      <c r="R44" s="377"/>
      <c r="S44" s="377"/>
      <c r="T44" s="377"/>
      <c r="U44" s="377"/>
      <c r="V44" s="377"/>
      <c r="W44" s="377"/>
      <c r="X44" s="377"/>
      <c r="Y44" s="378"/>
      <c r="Z44" s="60"/>
      <c r="AA44" s="60"/>
      <c r="AB44" s="60"/>
      <c r="AC44" s="60"/>
      <c r="AD44" s="60"/>
      <c r="AE44" s="60"/>
      <c r="AL44" s="70"/>
      <c r="BD44" s="61"/>
    </row>
    <row r="45" spans="1:56" x14ac:dyDescent="0.25">
      <c r="A45" s="55"/>
      <c r="B45" s="99"/>
      <c r="C45" s="100"/>
      <c r="D45" s="99"/>
      <c r="E45" s="99"/>
      <c r="F45" s="99"/>
      <c r="G45" s="99"/>
      <c r="H45" s="99"/>
      <c r="I45" s="99"/>
      <c r="J45" s="99"/>
      <c r="K45" s="99"/>
      <c r="L45" s="61"/>
      <c r="N45" s="55"/>
      <c r="O45" s="168"/>
      <c r="P45" s="415" t="s">
        <v>85</v>
      </c>
      <c r="Q45" s="416"/>
      <c r="R45" s="416"/>
      <c r="S45" s="416"/>
      <c r="T45" s="416"/>
      <c r="U45" s="416"/>
      <c r="V45" s="416"/>
      <c r="W45" s="416"/>
      <c r="X45" s="416"/>
      <c r="Y45" s="417"/>
      <c r="AL45" s="70"/>
      <c r="BD45" s="61"/>
    </row>
    <row r="46" spans="1:56" x14ac:dyDescent="0.25">
      <c r="A46" s="55"/>
      <c r="B46" s="60"/>
      <c r="C46" s="160"/>
      <c r="D46" s="368" t="s">
        <v>52</v>
      </c>
      <c r="E46" s="369"/>
      <c r="F46" s="60"/>
      <c r="G46" s="60"/>
      <c r="H46" s="60"/>
      <c r="I46" s="60"/>
      <c r="J46" s="60"/>
      <c r="K46" s="60"/>
      <c r="L46" s="61"/>
      <c r="N46" s="55"/>
      <c r="O46" s="64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BD46" s="61"/>
    </row>
    <row r="47" spans="1:56" ht="15" customHeight="1" x14ac:dyDescent="0.25">
      <c r="A47" s="55"/>
      <c r="B47" s="60"/>
      <c r="C47" s="161"/>
      <c r="D47" s="368" t="s">
        <v>111</v>
      </c>
      <c r="E47" s="369"/>
      <c r="F47" s="60"/>
      <c r="G47" s="60"/>
      <c r="H47" s="60"/>
      <c r="I47" s="60"/>
      <c r="J47" s="60"/>
      <c r="K47" s="60"/>
      <c r="L47" s="61"/>
      <c r="N47" s="55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61"/>
    </row>
    <row r="48" spans="1:56" ht="18.75" customHeight="1" x14ac:dyDescent="0.25">
      <c r="A48" s="55"/>
      <c r="L48" s="61"/>
      <c r="N48" s="55"/>
      <c r="O48" s="418" t="s">
        <v>112</v>
      </c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  <c r="AC48" s="419"/>
      <c r="AD48" s="419"/>
      <c r="AE48" s="419"/>
      <c r="AF48" s="419"/>
      <c r="AG48" s="419"/>
      <c r="AH48" s="420"/>
      <c r="AJ48" s="418" t="s">
        <v>113</v>
      </c>
      <c r="AK48" s="419"/>
      <c r="AL48" s="419"/>
      <c r="AM48" s="419"/>
      <c r="AN48" s="419"/>
      <c r="AO48" s="419"/>
      <c r="AP48" s="419"/>
      <c r="AQ48" s="419"/>
      <c r="AR48" s="419"/>
      <c r="AS48" s="419"/>
      <c r="AT48" s="419"/>
      <c r="AU48" s="419"/>
      <c r="AV48" s="419"/>
      <c r="AW48" s="419"/>
      <c r="AX48" s="419"/>
      <c r="AY48" s="419"/>
      <c r="AZ48" s="419"/>
      <c r="BA48" s="419"/>
      <c r="BB48" s="419"/>
      <c r="BC48" s="420"/>
      <c r="BD48" s="61"/>
    </row>
    <row r="49" spans="1:56" ht="15" customHeight="1" x14ac:dyDescent="0.25">
      <c r="A49" s="55"/>
      <c r="B49" s="421" t="s">
        <v>39</v>
      </c>
      <c r="C49" s="422"/>
      <c r="D49" s="422"/>
      <c r="E49" s="422"/>
      <c r="F49" s="422"/>
      <c r="G49" s="422"/>
      <c r="H49" s="422"/>
      <c r="I49" s="422"/>
      <c r="J49" s="422"/>
      <c r="K49" s="423"/>
      <c r="L49" s="61"/>
      <c r="N49" s="55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61"/>
    </row>
    <row r="50" spans="1:56" ht="15" customHeight="1" x14ac:dyDescent="0.25">
      <c r="A50" s="55"/>
      <c r="B50" s="424"/>
      <c r="C50" s="425"/>
      <c r="D50" s="425"/>
      <c r="E50" s="425"/>
      <c r="F50" s="425"/>
      <c r="G50" s="425"/>
      <c r="H50" s="425"/>
      <c r="I50" s="425"/>
      <c r="J50" s="425"/>
      <c r="K50" s="426"/>
      <c r="L50" s="61"/>
      <c r="N50" s="55"/>
      <c r="BD50" s="61"/>
    </row>
    <row r="51" spans="1:56" ht="15" customHeight="1" x14ac:dyDescent="0.25">
      <c r="A51" s="55"/>
      <c r="B51" s="424"/>
      <c r="C51" s="425"/>
      <c r="D51" s="425"/>
      <c r="E51" s="425"/>
      <c r="F51" s="425"/>
      <c r="G51" s="425"/>
      <c r="H51" s="425"/>
      <c r="I51" s="425"/>
      <c r="J51" s="425"/>
      <c r="K51" s="426"/>
      <c r="L51" s="61"/>
      <c r="N51" s="55"/>
      <c r="BD51" s="61"/>
    </row>
    <row r="52" spans="1:56" ht="15" customHeight="1" x14ac:dyDescent="0.25">
      <c r="A52" s="55"/>
      <c r="B52" s="170"/>
      <c r="C52" s="126"/>
      <c r="D52" s="126"/>
      <c r="E52" s="126"/>
      <c r="F52" s="126"/>
      <c r="G52" s="126"/>
      <c r="H52" s="126"/>
      <c r="I52" s="126"/>
      <c r="J52" s="126"/>
      <c r="K52" s="127"/>
      <c r="L52" s="61"/>
      <c r="N52" s="55"/>
      <c r="O52" s="158" t="s">
        <v>148</v>
      </c>
      <c r="P52" s="82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82"/>
      <c r="AG52" s="82"/>
      <c r="AH52" s="82"/>
      <c r="BD52" s="61"/>
    </row>
    <row r="53" spans="1:56" ht="15" customHeight="1" x14ac:dyDescent="0.25">
      <c r="A53" s="55"/>
      <c r="B53" s="361" t="s">
        <v>40</v>
      </c>
      <c r="C53" s="362"/>
      <c r="D53" s="362"/>
      <c r="E53" s="362"/>
      <c r="F53" s="362"/>
      <c r="G53" s="362"/>
      <c r="H53" s="362"/>
      <c r="I53" s="362"/>
      <c r="J53" s="362"/>
      <c r="K53" s="363"/>
      <c r="L53" s="61"/>
      <c r="N53" s="55"/>
      <c r="P53" s="82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82"/>
      <c r="AG53" s="82"/>
      <c r="AH53" s="82"/>
      <c r="BD53" s="61"/>
    </row>
    <row r="54" spans="1:56" ht="27" customHeight="1" x14ac:dyDescent="0.25">
      <c r="A54" s="55"/>
      <c r="B54" s="361" t="s">
        <v>41</v>
      </c>
      <c r="C54" s="362"/>
      <c r="D54" s="362"/>
      <c r="E54" s="362"/>
      <c r="F54" s="362"/>
      <c r="G54" s="362"/>
      <c r="H54" s="362"/>
      <c r="I54" s="362"/>
      <c r="J54" s="362"/>
      <c r="K54" s="363"/>
      <c r="L54" s="61"/>
      <c r="N54" s="55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BD54" s="61"/>
    </row>
    <row r="55" spans="1:56" ht="15" customHeight="1" thickBot="1" x14ac:dyDescent="0.3">
      <c r="A55" s="55"/>
      <c r="B55" s="172"/>
      <c r="C55" s="173"/>
      <c r="D55" s="173"/>
      <c r="E55" s="173"/>
      <c r="F55" s="173"/>
      <c r="G55" s="173"/>
      <c r="H55" s="173"/>
      <c r="I55" s="173"/>
      <c r="J55" s="173"/>
      <c r="K55" s="174"/>
      <c r="L55" s="61"/>
      <c r="N55" s="110"/>
      <c r="O55" s="175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2"/>
    </row>
    <row r="56" spans="1:56" x14ac:dyDescent="0.25">
      <c r="A56" s="55"/>
      <c r="L56" s="109"/>
    </row>
    <row r="57" spans="1:56" x14ac:dyDescent="0.25">
      <c r="A57" s="55"/>
      <c r="B57" s="82"/>
      <c r="C57" s="82"/>
      <c r="D57" s="60"/>
      <c r="E57" s="60"/>
      <c r="F57" s="60"/>
      <c r="G57" s="60"/>
      <c r="H57" s="60"/>
      <c r="I57" s="60"/>
      <c r="J57" s="60"/>
      <c r="K57" s="60"/>
      <c r="L57" s="61"/>
    </row>
    <row r="58" spans="1:56" ht="15.75" thickBot="1" x14ac:dyDescent="0.3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2"/>
    </row>
  </sheetData>
  <sheetProtection password="A914" sheet="1" objects="1" scenarios="1" selectLockedCells="1"/>
  <mergeCells count="41">
    <mergeCell ref="B1:J1"/>
    <mergeCell ref="C3:F3"/>
    <mergeCell ref="G3:J3"/>
    <mergeCell ref="C4:F4"/>
    <mergeCell ref="G4:J4"/>
    <mergeCell ref="C5:F5"/>
    <mergeCell ref="G5:J5"/>
    <mergeCell ref="W20:Y20"/>
    <mergeCell ref="Z20:AB20"/>
    <mergeCell ref="AC20:AE20"/>
    <mergeCell ref="B7:K7"/>
    <mergeCell ref="O16:BC16"/>
    <mergeCell ref="Q18:AH18"/>
    <mergeCell ref="AL18:BC18"/>
    <mergeCell ref="O19:P21"/>
    <mergeCell ref="Q19:AH19"/>
    <mergeCell ref="AJ19:AK21"/>
    <mergeCell ref="AL19:BC19"/>
    <mergeCell ref="Q20:S20"/>
    <mergeCell ref="T20:V20"/>
    <mergeCell ref="AR20:AT20"/>
    <mergeCell ref="AF20:AH20"/>
    <mergeCell ref="B53:K53"/>
    <mergeCell ref="O48:AH48"/>
    <mergeCell ref="AJ48:BC48"/>
    <mergeCell ref="D46:E46"/>
    <mergeCell ref="D47:E47"/>
    <mergeCell ref="B49:K51"/>
    <mergeCell ref="B22:K22"/>
    <mergeCell ref="AU20:AW20"/>
    <mergeCell ref="AX20:AZ20"/>
    <mergeCell ref="BA20:BC20"/>
    <mergeCell ref="AL20:AN20"/>
    <mergeCell ref="AO20:AQ20"/>
    <mergeCell ref="P46:Y46"/>
    <mergeCell ref="B54:K54"/>
    <mergeCell ref="O22:O39"/>
    <mergeCell ref="AJ22:AJ39"/>
    <mergeCell ref="C40:C41"/>
    <mergeCell ref="P44:Y44"/>
    <mergeCell ref="P45:Y45"/>
  </mergeCells>
  <pageMargins left="0.11811023622047245" right="0.11811023622047245" top="0.15748031496062992" bottom="0.15748031496062992" header="0.31496062992125984" footer="0.31496062992125984"/>
  <pageSetup paperSize="9" scale="1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9"/>
  <sheetViews>
    <sheetView showGridLines="0" zoomScale="90" zoomScaleNormal="90" zoomScaleSheetLayoutView="85" workbookViewId="0">
      <selection activeCell="U30" sqref="U30"/>
    </sheetView>
  </sheetViews>
  <sheetFormatPr defaultColWidth="9.140625" defaultRowHeight="15" x14ac:dyDescent="0.25"/>
  <cols>
    <col min="1" max="1" width="9.140625" style="134"/>
    <col min="2" max="2" width="17.85546875" style="134" customWidth="1"/>
    <col min="3" max="3" width="23.42578125" style="134" customWidth="1"/>
    <col min="4" max="4" width="5.140625" style="134" customWidth="1"/>
    <col min="5" max="5" width="23.28515625" style="134" customWidth="1"/>
    <col min="6" max="6" width="5.140625" style="134" customWidth="1"/>
    <col min="7" max="7" width="18.140625" style="134" customWidth="1"/>
    <col min="8" max="8" width="5.140625" style="134" customWidth="1"/>
    <col min="9" max="10" width="17.140625" style="134" customWidth="1"/>
    <col min="11" max="11" width="10.7109375" style="134" customWidth="1"/>
    <col min="12" max="12" width="9.140625" style="60"/>
    <col min="13" max="13" width="9.140625" style="134"/>
    <col min="14" max="14" width="9.140625" style="60"/>
    <col min="15" max="15" width="9.140625" style="135"/>
    <col min="16" max="16" width="12.42578125" style="135" customWidth="1"/>
    <col min="17" max="31" width="15.7109375" style="135" customWidth="1"/>
    <col min="32" max="34" width="15.7109375" style="60" customWidth="1"/>
    <col min="35" max="35" width="5.42578125" style="60" customWidth="1"/>
    <col min="36" max="36" width="9.140625" style="60"/>
    <col min="37" max="37" width="11.7109375" style="60" customWidth="1"/>
    <col min="38" max="55" width="15.7109375" style="60" customWidth="1"/>
    <col min="56" max="58" width="9.140625" style="60"/>
    <col min="59" max="16384" width="9.140625" style="134"/>
  </cols>
  <sheetData>
    <row r="1" spans="1:56" s="134" customFormat="1" ht="45" customHeight="1" thickBot="1" x14ac:dyDescent="0.3">
      <c r="A1" s="131"/>
      <c r="B1" s="407" t="s">
        <v>25</v>
      </c>
      <c r="C1" s="408"/>
      <c r="D1" s="408"/>
      <c r="E1" s="408"/>
      <c r="F1" s="408"/>
      <c r="G1" s="408"/>
      <c r="H1" s="408"/>
      <c r="I1" s="408"/>
      <c r="J1" s="409"/>
      <c r="K1" s="132"/>
      <c r="L1" s="133"/>
      <c r="N1" s="60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</row>
    <row r="2" spans="1:56" s="134" customFormat="1" ht="21" x14ac:dyDescent="0.25">
      <c r="A2" s="55"/>
      <c r="B2" s="136"/>
      <c r="C2" s="177"/>
      <c r="D2" s="177"/>
      <c r="E2" s="177"/>
      <c r="F2" s="177"/>
      <c r="G2" s="177"/>
      <c r="H2" s="177"/>
      <c r="I2" s="177"/>
      <c r="J2" s="177"/>
      <c r="K2" s="178"/>
      <c r="L2" s="76"/>
      <c r="N2" s="60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</row>
    <row r="3" spans="1:56" s="134" customFormat="1" ht="20.25" customHeight="1" x14ac:dyDescent="0.25">
      <c r="A3" s="55"/>
      <c r="B3" s="60"/>
      <c r="C3" s="402" t="s">
        <v>26</v>
      </c>
      <c r="D3" s="403"/>
      <c r="E3" s="403"/>
      <c r="F3" s="404"/>
      <c r="G3" s="352"/>
      <c r="H3" s="353"/>
      <c r="I3" s="353"/>
      <c r="J3" s="353"/>
      <c r="K3" s="179"/>
      <c r="L3" s="138"/>
      <c r="N3" s="60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</row>
    <row r="4" spans="1:56" s="134" customFormat="1" ht="20.25" customHeight="1" x14ac:dyDescent="0.25">
      <c r="A4" s="55"/>
      <c r="B4" s="60"/>
      <c r="C4" s="402" t="s">
        <v>27</v>
      </c>
      <c r="D4" s="403"/>
      <c r="E4" s="403"/>
      <c r="F4" s="404"/>
      <c r="G4" s="405" t="s">
        <v>28</v>
      </c>
      <c r="H4" s="429"/>
      <c r="I4" s="429"/>
      <c r="J4" s="429"/>
      <c r="K4" s="179"/>
      <c r="L4" s="138"/>
      <c r="N4" s="60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</row>
    <row r="5" spans="1:56" s="134" customFormat="1" ht="19.5" customHeight="1" x14ac:dyDescent="0.25">
      <c r="A5" s="55"/>
      <c r="B5" s="60"/>
      <c r="C5" s="402" t="s">
        <v>54</v>
      </c>
      <c r="D5" s="403"/>
      <c r="E5" s="403"/>
      <c r="F5" s="404"/>
      <c r="G5" s="405" t="s">
        <v>149</v>
      </c>
      <c r="H5" s="429"/>
      <c r="I5" s="429"/>
      <c r="J5" s="429"/>
      <c r="K5" s="179"/>
      <c r="L5" s="138"/>
      <c r="N5" s="60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</row>
    <row r="6" spans="1:56" s="134" customFormat="1" ht="20.25" customHeight="1" thickBot="1" x14ac:dyDescent="0.3">
      <c r="A6" s="55"/>
      <c r="B6" s="139"/>
      <c r="C6" s="180"/>
      <c r="D6" s="180"/>
      <c r="E6" s="180"/>
      <c r="F6" s="180"/>
      <c r="G6" s="141"/>
      <c r="H6" s="181"/>
      <c r="I6" s="181"/>
      <c r="J6" s="181"/>
      <c r="K6" s="179"/>
      <c r="L6" s="138"/>
      <c r="N6" s="60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</row>
    <row r="7" spans="1:56" s="134" customFormat="1" ht="16.5" thickBot="1" x14ac:dyDescent="0.3">
      <c r="A7" s="55"/>
      <c r="B7" s="384" t="s">
        <v>56</v>
      </c>
      <c r="C7" s="385"/>
      <c r="D7" s="385"/>
      <c r="E7" s="385"/>
      <c r="F7" s="385"/>
      <c r="G7" s="385"/>
      <c r="H7" s="385"/>
      <c r="I7" s="385"/>
      <c r="J7" s="385"/>
      <c r="K7" s="386"/>
      <c r="L7" s="61"/>
      <c r="N7" s="60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</row>
    <row r="8" spans="1:56" s="134" customFormat="1" ht="15.75" x14ac:dyDescent="0.25">
      <c r="A8" s="55"/>
      <c r="B8" s="81"/>
      <c r="C8" s="82"/>
      <c r="D8" s="82"/>
      <c r="E8" s="83"/>
      <c r="F8" s="82"/>
      <c r="G8" s="82"/>
      <c r="H8" s="82"/>
      <c r="I8" s="82"/>
      <c r="J8" s="82"/>
      <c r="K8" s="84"/>
      <c r="L8" s="138"/>
      <c r="M8" s="60"/>
      <c r="N8" s="60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</row>
    <row r="9" spans="1:56" s="134" customFormat="1" ht="18" x14ac:dyDescent="0.35">
      <c r="A9" s="55"/>
      <c r="B9" s="85"/>
      <c r="C9" s="142" t="s">
        <v>30</v>
      </c>
      <c r="D9" s="86"/>
      <c r="E9" s="142" t="s">
        <v>31</v>
      </c>
      <c r="F9" s="60"/>
      <c r="G9" s="60"/>
      <c r="H9" s="60"/>
      <c r="I9" s="60"/>
      <c r="J9" s="60"/>
      <c r="K9" s="61"/>
      <c r="L9" s="138"/>
      <c r="M9" s="60"/>
      <c r="N9" s="60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</row>
    <row r="10" spans="1:56" s="134" customFormat="1" ht="15.75" x14ac:dyDescent="0.25">
      <c r="A10" s="55"/>
      <c r="B10" s="55"/>
      <c r="C10" s="143" t="s">
        <v>33</v>
      </c>
      <c r="D10" s="86"/>
      <c r="E10" s="143" t="s">
        <v>33</v>
      </c>
      <c r="F10" s="60"/>
      <c r="G10" s="60"/>
      <c r="H10" s="60"/>
      <c r="I10" s="60"/>
      <c r="J10" s="60"/>
      <c r="K10" s="61"/>
      <c r="L10" s="138"/>
      <c r="N10" s="60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</row>
    <row r="11" spans="1:56" s="134" customFormat="1" ht="15.75" x14ac:dyDescent="0.25">
      <c r="A11" s="55"/>
      <c r="B11" s="55"/>
      <c r="C11" s="19"/>
      <c r="D11" s="60"/>
      <c r="E11" s="19"/>
      <c r="F11" s="60"/>
      <c r="G11" s="60"/>
      <c r="H11" s="60"/>
      <c r="I11" s="60"/>
      <c r="J11" s="60"/>
      <c r="K11" s="61"/>
      <c r="L11" s="138"/>
      <c r="M11" s="60"/>
      <c r="N11" s="60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60"/>
      <c r="AG11" s="60"/>
      <c r="AH11" s="60"/>
      <c r="AI11" s="75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</row>
    <row r="12" spans="1:56" s="134" customFormat="1" ht="15.75" x14ac:dyDescent="0.25">
      <c r="A12" s="55"/>
      <c r="B12" s="55"/>
      <c r="C12" s="60"/>
      <c r="D12" s="60"/>
      <c r="E12" s="60"/>
      <c r="F12" s="60"/>
      <c r="G12" s="60"/>
      <c r="H12" s="60"/>
      <c r="I12" s="60"/>
      <c r="J12" s="60"/>
      <c r="K12" s="84"/>
      <c r="L12" s="138"/>
      <c r="N12" s="60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s="75" customFormat="1" ht="18" x14ac:dyDescent="0.25">
      <c r="A13" s="145"/>
      <c r="B13" s="56"/>
      <c r="C13" s="146" t="s">
        <v>34</v>
      </c>
      <c r="D13" s="77"/>
      <c r="E13" s="147" t="s">
        <v>35</v>
      </c>
      <c r="F13" s="74"/>
      <c r="G13" s="147" t="s">
        <v>36</v>
      </c>
      <c r="H13" s="74"/>
      <c r="I13" s="147" t="s">
        <v>37</v>
      </c>
      <c r="J13" s="147" t="s">
        <v>38</v>
      </c>
      <c r="K13" s="87"/>
      <c r="L13" s="138"/>
      <c r="AI13" s="60"/>
    </row>
    <row r="14" spans="1:56" s="60" customFormat="1" ht="15.75" customHeight="1" thickBot="1" x14ac:dyDescent="0.3">
      <c r="A14" s="55"/>
      <c r="B14" s="56"/>
      <c r="C14" s="143" t="s">
        <v>32</v>
      </c>
      <c r="D14" s="77"/>
      <c r="E14" s="143" t="s">
        <v>32</v>
      </c>
      <c r="F14" s="63"/>
      <c r="G14" s="143" t="s">
        <v>32</v>
      </c>
      <c r="H14" s="63"/>
      <c r="I14" s="143" t="s">
        <v>32</v>
      </c>
      <c r="J14" s="143" t="s">
        <v>32</v>
      </c>
      <c r="K14" s="88"/>
      <c r="L14" s="138"/>
    </row>
    <row r="15" spans="1:56" s="60" customFormat="1" ht="15.75" x14ac:dyDescent="0.25">
      <c r="A15" s="55"/>
      <c r="B15" s="57"/>
      <c r="C15" s="19"/>
      <c r="D15" s="68"/>
      <c r="E15" s="19"/>
      <c r="F15" s="69"/>
      <c r="G15" s="19"/>
      <c r="H15" s="69"/>
      <c r="I15" s="19"/>
      <c r="J15" s="54">
        <f>IF(I15&lt;0.2*C15,I15,0.2*C15)</f>
        <v>0</v>
      </c>
      <c r="K15" s="89"/>
      <c r="L15" s="138"/>
      <c r="N15" s="131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148"/>
    </row>
    <row r="16" spans="1:56" s="60" customFormat="1" ht="21.75" customHeight="1" x14ac:dyDescent="0.25">
      <c r="A16" s="55"/>
      <c r="B16" s="55"/>
      <c r="K16" s="61"/>
      <c r="L16" s="138"/>
      <c r="N16" s="55"/>
      <c r="O16" s="387" t="s">
        <v>137</v>
      </c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61"/>
    </row>
    <row r="17" spans="1:56" s="60" customFormat="1" ht="18" x14ac:dyDescent="0.25">
      <c r="A17" s="55"/>
      <c r="B17" s="55"/>
      <c r="C17" s="146" t="s">
        <v>88</v>
      </c>
      <c r="K17" s="61"/>
      <c r="L17" s="61"/>
      <c r="N17" s="55"/>
      <c r="BD17" s="61"/>
    </row>
    <row r="18" spans="1:56" s="60" customFormat="1" x14ac:dyDescent="0.25">
      <c r="A18" s="55"/>
      <c r="B18" s="55"/>
      <c r="C18" s="143" t="s">
        <v>32</v>
      </c>
      <c r="K18" s="61"/>
      <c r="L18" s="76"/>
      <c r="N18" s="55"/>
      <c r="Q18" s="390" t="s">
        <v>105</v>
      </c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83"/>
      <c r="AL18" s="390" t="s">
        <v>105</v>
      </c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83"/>
      <c r="BD18" s="61"/>
    </row>
    <row r="19" spans="1:56" s="134" customFormat="1" ht="15" customHeight="1" x14ac:dyDescent="0.25">
      <c r="A19" s="55"/>
      <c r="B19" s="55"/>
      <c r="C19" s="54">
        <f>C15-(C26-SUM(AL47,AO47,AR47,AU47,AX47,BA47))+(C34-SUM(AN47,AQ47,AT47,AW47,AZ47,BC47))</f>
        <v>0</v>
      </c>
      <c r="D19" s="60"/>
      <c r="E19" s="60"/>
      <c r="F19" s="60"/>
      <c r="G19" s="60"/>
      <c r="H19" s="60"/>
      <c r="I19" s="60"/>
      <c r="J19" s="60"/>
      <c r="K19" s="61"/>
      <c r="L19" s="61"/>
      <c r="N19" s="55"/>
      <c r="O19" s="391" t="s">
        <v>79</v>
      </c>
      <c r="P19" s="392"/>
      <c r="Q19" s="383" t="s">
        <v>1</v>
      </c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60"/>
      <c r="AJ19" s="391" t="s">
        <v>80</v>
      </c>
      <c r="AK19" s="397"/>
      <c r="AL19" s="383" t="s">
        <v>1</v>
      </c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61"/>
    </row>
    <row r="20" spans="1:56" s="75" customFormat="1" ht="15.75" thickBot="1" x14ac:dyDescent="0.3">
      <c r="A20" s="145"/>
      <c r="B20" s="59"/>
      <c r="C20" s="65"/>
      <c r="D20" s="66"/>
      <c r="E20" s="67"/>
      <c r="F20" s="65"/>
      <c r="G20" s="67"/>
      <c r="H20" s="65"/>
      <c r="I20" s="67"/>
      <c r="J20" s="79"/>
      <c r="K20" s="80"/>
      <c r="L20" s="76"/>
      <c r="M20" s="75" t="s">
        <v>87</v>
      </c>
      <c r="N20" s="145"/>
      <c r="O20" s="393"/>
      <c r="P20" s="394"/>
      <c r="Q20" s="382">
        <v>41548</v>
      </c>
      <c r="R20" s="382"/>
      <c r="S20" s="383"/>
      <c r="T20" s="382">
        <v>41579</v>
      </c>
      <c r="U20" s="382"/>
      <c r="V20" s="382"/>
      <c r="W20" s="382">
        <v>41609</v>
      </c>
      <c r="X20" s="382"/>
      <c r="Y20" s="382"/>
      <c r="Z20" s="382">
        <v>41640</v>
      </c>
      <c r="AA20" s="382"/>
      <c r="AB20" s="382"/>
      <c r="AC20" s="382">
        <v>41671</v>
      </c>
      <c r="AD20" s="382"/>
      <c r="AE20" s="382"/>
      <c r="AF20" s="382">
        <v>41699</v>
      </c>
      <c r="AG20" s="382"/>
      <c r="AH20" s="382"/>
      <c r="AI20" s="60"/>
      <c r="AJ20" s="398"/>
      <c r="AK20" s="399"/>
      <c r="AL20" s="382">
        <v>41548</v>
      </c>
      <c r="AM20" s="382"/>
      <c r="AN20" s="383"/>
      <c r="AO20" s="382">
        <v>41579</v>
      </c>
      <c r="AP20" s="382"/>
      <c r="AQ20" s="382"/>
      <c r="AR20" s="382">
        <v>41609</v>
      </c>
      <c r="AS20" s="382"/>
      <c r="AT20" s="382"/>
      <c r="AU20" s="382">
        <v>41640</v>
      </c>
      <c r="AV20" s="382"/>
      <c r="AW20" s="382"/>
      <c r="AX20" s="382">
        <v>41671</v>
      </c>
      <c r="AY20" s="382"/>
      <c r="AZ20" s="382"/>
      <c r="BA20" s="382">
        <v>41699</v>
      </c>
      <c r="BB20" s="382"/>
      <c r="BC20" s="382"/>
      <c r="BD20" s="76"/>
    </row>
    <row r="21" spans="1:56" s="60" customFormat="1" ht="18.600000000000001" customHeight="1" thickBot="1" x14ac:dyDescent="0.3">
      <c r="A21" s="55"/>
      <c r="L21" s="61"/>
      <c r="N21" s="55"/>
      <c r="O21" s="395"/>
      <c r="P21" s="396"/>
      <c r="Q21" s="149" t="s">
        <v>94</v>
      </c>
      <c r="R21" s="149" t="s">
        <v>95</v>
      </c>
      <c r="S21" s="149" t="s">
        <v>96</v>
      </c>
      <c r="T21" s="149" t="s">
        <v>94</v>
      </c>
      <c r="U21" s="149" t="s">
        <v>95</v>
      </c>
      <c r="V21" s="149" t="s">
        <v>96</v>
      </c>
      <c r="W21" s="149" t="s">
        <v>94</v>
      </c>
      <c r="X21" s="149" t="s">
        <v>95</v>
      </c>
      <c r="Y21" s="149" t="s">
        <v>96</v>
      </c>
      <c r="Z21" s="149" t="s">
        <v>94</v>
      </c>
      <c r="AA21" s="149" t="s">
        <v>95</v>
      </c>
      <c r="AB21" s="149" t="s">
        <v>96</v>
      </c>
      <c r="AC21" s="149" t="s">
        <v>94</v>
      </c>
      <c r="AD21" s="149" t="s">
        <v>95</v>
      </c>
      <c r="AE21" s="149" t="s">
        <v>96</v>
      </c>
      <c r="AF21" s="149" t="s">
        <v>94</v>
      </c>
      <c r="AG21" s="149" t="s">
        <v>95</v>
      </c>
      <c r="AH21" s="149" t="s">
        <v>96</v>
      </c>
      <c r="AJ21" s="400"/>
      <c r="AK21" s="401"/>
      <c r="AL21" s="149" t="s">
        <v>97</v>
      </c>
      <c r="AM21" s="149" t="s">
        <v>98</v>
      </c>
      <c r="AN21" s="149" t="s">
        <v>99</v>
      </c>
      <c r="AO21" s="149" t="s">
        <v>97</v>
      </c>
      <c r="AP21" s="149" t="s">
        <v>98</v>
      </c>
      <c r="AQ21" s="149" t="s">
        <v>99</v>
      </c>
      <c r="AR21" s="149" t="s">
        <v>97</v>
      </c>
      <c r="AS21" s="149" t="s">
        <v>98</v>
      </c>
      <c r="AT21" s="149" t="s">
        <v>99</v>
      </c>
      <c r="AU21" s="149" t="s">
        <v>97</v>
      </c>
      <c r="AV21" s="149" t="s">
        <v>98</v>
      </c>
      <c r="AW21" s="149" t="s">
        <v>99</v>
      </c>
      <c r="AX21" s="149" t="s">
        <v>97</v>
      </c>
      <c r="AY21" s="149" t="s">
        <v>98</v>
      </c>
      <c r="AZ21" s="149" t="s">
        <v>99</v>
      </c>
      <c r="BA21" s="149" t="s">
        <v>97</v>
      </c>
      <c r="BB21" s="149" t="s">
        <v>98</v>
      </c>
      <c r="BC21" s="149" t="s">
        <v>99</v>
      </c>
      <c r="BD21" s="61"/>
    </row>
    <row r="22" spans="1:56" s="60" customFormat="1" ht="18.600000000000001" customHeight="1" thickBot="1" x14ac:dyDescent="0.3">
      <c r="A22" s="55"/>
      <c r="B22" s="379" t="s">
        <v>57</v>
      </c>
      <c r="C22" s="380"/>
      <c r="D22" s="380"/>
      <c r="E22" s="380"/>
      <c r="F22" s="380"/>
      <c r="G22" s="380"/>
      <c r="H22" s="380"/>
      <c r="I22" s="380"/>
      <c r="J22" s="380"/>
      <c r="K22" s="381"/>
      <c r="L22" s="61"/>
      <c r="N22" s="55"/>
      <c r="O22" s="410" t="s">
        <v>0</v>
      </c>
      <c r="P22" s="166">
        <v>41579</v>
      </c>
      <c r="Q22" s="19"/>
      <c r="R22" s="19"/>
      <c r="S22" s="19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J22" s="364" t="s">
        <v>0</v>
      </c>
      <c r="AK22" s="166">
        <v>41579</v>
      </c>
      <c r="AL22" s="19"/>
      <c r="AM22" s="19"/>
      <c r="AN22" s="19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61"/>
    </row>
    <row r="23" spans="1:56" s="60" customFormat="1" ht="18.600000000000001" customHeight="1" x14ac:dyDescent="0.25">
      <c r="A23" s="55"/>
      <c r="B23" s="55"/>
      <c r="C23" s="78"/>
      <c r="E23" s="78"/>
      <c r="G23" s="78"/>
      <c r="K23" s="61"/>
      <c r="L23" s="61"/>
      <c r="N23" s="55"/>
      <c r="O23" s="411"/>
      <c r="P23" s="166">
        <v>41610</v>
      </c>
      <c r="Q23" s="19"/>
      <c r="R23" s="19"/>
      <c r="S23" s="19"/>
      <c r="T23" s="19"/>
      <c r="U23" s="19"/>
      <c r="V23" s="19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J23" s="364"/>
      <c r="AK23" s="166">
        <v>41610</v>
      </c>
      <c r="AL23" s="19"/>
      <c r="AM23" s="19"/>
      <c r="AN23" s="19"/>
      <c r="AO23" s="19"/>
      <c r="AP23" s="19"/>
      <c r="AQ23" s="19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61"/>
    </row>
    <row r="24" spans="1:56" s="60" customFormat="1" ht="18.600000000000001" customHeight="1" x14ac:dyDescent="0.25">
      <c r="A24" s="55"/>
      <c r="B24" s="56"/>
      <c r="C24" s="146" t="s">
        <v>58</v>
      </c>
      <c r="D24" s="77"/>
      <c r="E24" s="146" t="s">
        <v>59</v>
      </c>
      <c r="F24" s="74"/>
      <c r="G24" s="147" t="s">
        <v>60</v>
      </c>
      <c r="H24" s="74"/>
      <c r="I24" s="75"/>
      <c r="J24" s="75"/>
      <c r="K24" s="76"/>
      <c r="L24" s="61"/>
      <c r="N24" s="55"/>
      <c r="O24" s="411"/>
      <c r="P24" s="166">
        <v>41641</v>
      </c>
      <c r="Q24" s="19"/>
      <c r="R24" s="19"/>
      <c r="S24" s="19"/>
      <c r="T24" s="19"/>
      <c r="U24" s="19"/>
      <c r="V24" s="19"/>
      <c r="W24" s="19"/>
      <c r="X24" s="19"/>
      <c r="Y24" s="19"/>
      <c r="Z24" s="151"/>
      <c r="AA24" s="151"/>
      <c r="AB24" s="151"/>
      <c r="AC24" s="151"/>
      <c r="AD24" s="151"/>
      <c r="AE24" s="151"/>
      <c r="AF24" s="151"/>
      <c r="AG24" s="151"/>
      <c r="AH24" s="151"/>
      <c r="AJ24" s="364"/>
      <c r="AK24" s="166">
        <v>41641</v>
      </c>
      <c r="AL24" s="19"/>
      <c r="AM24" s="19"/>
      <c r="AN24" s="19"/>
      <c r="AO24" s="19"/>
      <c r="AP24" s="19"/>
      <c r="AQ24" s="19"/>
      <c r="AR24" s="19"/>
      <c r="AS24" s="19"/>
      <c r="AT24" s="19"/>
      <c r="AU24" s="151"/>
      <c r="AV24" s="151"/>
      <c r="AW24" s="151"/>
      <c r="AX24" s="151"/>
      <c r="AY24" s="151"/>
      <c r="AZ24" s="151"/>
      <c r="BA24" s="151"/>
      <c r="BB24" s="151"/>
      <c r="BC24" s="151"/>
      <c r="BD24" s="61"/>
    </row>
    <row r="25" spans="1:56" s="60" customFormat="1" ht="18.600000000000001" customHeight="1" x14ac:dyDescent="0.25">
      <c r="A25" s="55"/>
      <c r="B25" s="56"/>
      <c r="C25" s="143" t="s">
        <v>32</v>
      </c>
      <c r="D25" s="77"/>
      <c r="E25" s="143" t="s">
        <v>32</v>
      </c>
      <c r="F25" s="63"/>
      <c r="G25" s="143" t="s">
        <v>32</v>
      </c>
      <c r="H25" s="63"/>
      <c r="K25" s="61"/>
      <c r="L25" s="61"/>
      <c r="N25" s="55"/>
      <c r="O25" s="411"/>
      <c r="P25" s="166">
        <v>41672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51"/>
      <c r="AD25" s="151"/>
      <c r="AE25" s="151"/>
      <c r="AF25" s="151"/>
      <c r="AG25" s="151"/>
      <c r="AH25" s="151"/>
      <c r="AJ25" s="364"/>
      <c r="AK25" s="166">
        <v>41672</v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51"/>
      <c r="AY25" s="151"/>
      <c r="AZ25" s="151"/>
      <c r="BA25" s="151"/>
      <c r="BB25" s="151"/>
      <c r="BC25" s="151"/>
      <c r="BD25" s="61"/>
    </row>
    <row r="26" spans="1:56" s="60" customFormat="1" ht="18.600000000000001" customHeight="1" x14ac:dyDescent="0.25">
      <c r="A26" s="55"/>
      <c r="B26" s="57"/>
      <c r="C26" s="54">
        <f>SUM(AL46,AO46,AR46,AU46,AX46,BA46)</f>
        <v>0</v>
      </c>
      <c r="D26" s="68"/>
      <c r="E26" s="54">
        <f>SUM(Q46,T46,W46,Z46,AC46,AF46)</f>
        <v>0</v>
      </c>
      <c r="F26" s="69"/>
      <c r="G26" s="19"/>
      <c r="H26" s="69"/>
      <c r="K26" s="61"/>
      <c r="L26" s="61"/>
      <c r="N26" s="55"/>
      <c r="O26" s="411"/>
      <c r="P26" s="166">
        <v>41703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51"/>
      <c r="AG26" s="151"/>
      <c r="AH26" s="151"/>
      <c r="AJ26" s="364"/>
      <c r="AK26" s="166">
        <v>41703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51"/>
      <c r="BB26" s="151"/>
      <c r="BC26" s="151"/>
      <c r="BD26" s="61"/>
    </row>
    <row r="27" spans="1:56" s="60" customFormat="1" ht="18.600000000000001" customHeight="1" x14ac:dyDescent="0.25">
      <c r="A27" s="55"/>
      <c r="B27" s="57"/>
      <c r="C27" s="69"/>
      <c r="D27" s="68"/>
      <c r="F27" s="69"/>
      <c r="G27" s="70"/>
      <c r="H27" s="69"/>
      <c r="K27" s="61"/>
      <c r="L27" s="61"/>
      <c r="N27" s="55"/>
      <c r="O27" s="411"/>
      <c r="P27" s="166">
        <v>41734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J27" s="364"/>
      <c r="AK27" s="166">
        <v>41734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61"/>
    </row>
    <row r="28" spans="1:56" s="60" customFormat="1" ht="18.600000000000001" customHeight="1" x14ac:dyDescent="0.25">
      <c r="A28" s="55"/>
      <c r="B28" s="57"/>
      <c r="C28" s="146" t="s">
        <v>61</v>
      </c>
      <c r="D28" s="68"/>
      <c r="E28" s="146" t="s">
        <v>106</v>
      </c>
      <c r="F28" s="69"/>
      <c r="G28" s="101"/>
      <c r="H28" s="69"/>
      <c r="K28" s="61"/>
      <c r="L28" s="61"/>
      <c r="N28" s="55"/>
      <c r="O28" s="411"/>
      <c r="P28" s="166">
        <v>41765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J28" s="364"/>
      <c r="AK28" s="166">
        <v>41765</v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61"/>
    </row>
    <row r="29" spans="1:56" s="60" customFormat="1" ht="18.600000000000001" customHeight="1" x14ac:dyDescent="0.25">
      <c r="A29" s="55"/>
      <c r="B29" s="57"/>
      <c r="C29" s="143" t="s">
        <v>32</v>
      </c>
      <c r="D29" s="68"/>
      <c r="E29" s="143" t="s">
        <v>32</v>
      </c>
      <c r="F29" s="69"/>
      <c r="G29" s="102"/>
      <c r="H29" s="69"/>
      <c r="I29" s="70"/>
      <c r="J29" s="69"/>
      <c r="K29" s="71"/>
      <c r="L29" s="61"/>
      <c r="N29" s="55"/>
      <c r="O29" s="411"/>
      <c r="P29" s="166">
        <v>41796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J29" s="364"/>
      <c r="AK29" s="166">
        <v>41796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61"/>
    </row>
    <row r="30" spans="1:56" s="60" customFormat="1" ht="18.600000000000001" customHeight="1" x14ac:dyDescent="0.25">
      <c r="A30" s="55"/>
      <c r="B30" s="57"/>
      <c r="C30" s="54">
        <f>SUM(AM46,AP46,AS46,AV46,AY46,BB46)</f>
        <v>0</v>
      </c>
      <c r="D30" s="68"/>
      <c r="E30" s="54">
        <f>SUM(R46,U46,X46,AA46,AD46,AG46)</f>
        <v>0</v>
      </c>
      <c r="F30" s="69"/>
      <c r="G30" s="103"/>
      <c r="H30" s="69"/>
      <c r="I30" s="70"/>
      <c r="J30" s="69"/>
      <c r="K30" s="71"/>
      <c r="L30" s="61"/>
      <c r="N30" s="55"/>
      <c r="O30" s="411"/>
      <c r="P30" s="166">
        <v>41827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J30" s="364"/>
      <c r="AK30" s="166">
        <v>41827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61"/>
    </row>
    <row r="31" spans="1:56" s="60" customFormat="1" ht="18.600000000000001" customHeight="1" x14ac:dyDescent="0.25">
      <c r="A31" s="55"/>
      <c r="B31" s="57"/>
      <c r="C31" s="69"/>
      <c r="D31" s="68"/>
      <c r="E31" s="69"/>
      <c r="F31" s="69"/>
      <c r="G31" s="70"/>
      <c r="H31" s="69"/>
      <c r="I31" s="70"/>
      <c r="J31" s="69"/>
      <c r="K31" s="71"/>
      <c r="L31" s="61"/>
      <c r="N31" s="55"/>
      <c r="O31" s="411"/>
      <c r="P31" s="166">
        <v>41858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J31" s="364"/>
      <c r="AK31" s="166">
        <v>41858</v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61"/>
    </row>
    <row r="32" spans="1:56" s="60" customFormat="1" ht="18.600000000000001" customHeight="1" x14ac:dyDescent="0.25">
      <c r="A32" s="55"/>
      <c r="B32" s="57"/>
      <c r="C32" s="146" t="s">
        <v>86</v>
      </c>
      <c r="D32" s="68"/>
      <c r="E32" s="146" t="s">
        <v>107</v>
      </c>
      <c r="F32" s="69"/>
      <c r="G32" s="70"/>
      <c r="H32" s="69"/>
      <c r="I32" s="70"/>
      <c r="J32" s="69"/>
      <c r="K32" s="71"/>
      <c r="L32" s="61"/>
      <c r="N32" s="55"/>
      <c r="O32" s="411"/>
      <c r="P32" s="166">
        <v>41889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J32" s="364"/>
      <c r="AK32" s="166">
        <v>41889</v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61"/>
    </row>
    <row r="33" spans="1:56" s="60" customFormat="1" ht="18.600000000000001" customHeight="1" x14ac:dyDescent="0.25">
      <c r="A33" s="55"/>
      <c r="B33" s="57"/>
      <c r="C33" s="143" t="s">
        <v>32</v>
      </c>
      <c r="D33" s="68"/>
      <c r="E33" s="143" t="s">
        <v>32</v>
      </c>
      <c r="F33" s="69"/>
      <c r="G33" s="70"/>
      <c r="H33" s="69"/>
      <c r="I33" s="70"/>
      <c r="J33" s="69"/>
      <c r="K33" s="71"/>
      <c r="L33" s="61"/>
      <c r="N33" s="55"/>
      <c r="O33" s="411"/>
      <c r="P33" s="166">
        <v>41920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J33" s="364"/>
      <c r="AK33" s="166">
        <v>41920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61"/>
    </row>
    <row r="34" spans="1:56" s="60" customFormat="1" ht="18.600000000000001" customHeight="1" x14ac:dyDescent="0.25">
      <c r="A34" s="55"/>
      <c r="B34" s="57"/>
      <c r="C34" s="54">
        <f>SUM(AN46,AQ46,AT46,AW46,AZ46,BC46)</f>
        <v>0</v>
      </c>
      <c r="D34" s="68"/>
      <c r="E34" s="54">
        <f>SUM(S46,V46,Y46,AB46,AE46,AH46)</f>
        <v>0</v>
      </c>
      <c r="F34" s="69"/>
      <c r="G34" s="70"/>
      <c r="H34" s="69"/>
      <c r="I34" s="70"/>
      <c r="J34" s="69"/>
      <c r="K34" s="71"/>
      <c r="L34" s="61"/>
      <c r="N34" s="55"/>
      <c r="O34" s="411"/>
      <c r="P34" s="166">
        <v>41951</v>
      </c>
      <c r="Q34" s="50"/>
      <c r="R34" s="50"/>
      <c r="S34" s="50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J34" s="364"/>
      <c r="AK34" s="166">
        <v>41951</v>
      </c>
      <c r="AL34" s="50"/>
      <c r="AM34" s="50"/>
      <c r="AN34" s="50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61"/>
    </row>
    <row r="35" spans="1:56" s="60" customFormat="1" ht="18.600000000000001" customHeight="1" x14ac:dyDescent="0.25">
      <c r="A35" s="55"/>
      <c r="B35" s="57"/>
      <c r="C35" s="60" t="s">
        <v>87</v>
      </c>
      <c r="D35" s="68"/>
      <c r="E35" s="70"/>
      <c r="F35" s="69"/>
      <c r="G35" s="70"/>
      <c r="H35" s="69"/>
      <c r="I35" s="70"/>
      <c r="J35" s="69"/>
      <c r="K35" s="71"/>
      <c r="L35" s="61"/>
      <c r="N35" s="55"/>
      <c r="O35" s="411"/>
      <c r="P35" s="166">
        <v>41982</v>
      </c>
      <c r="Q35" s="50"/>
      <c r="R35" s="50"/>
      <c r="S35" s="50"/>
      <c r="T35" s="50"/>
      <c r="U35" s="50"/>
      <c r="V35" s="5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J35" s="364"/>
      <c r="AK35" s="166">
        <v>41982</v>
      </c>
      <c r="AL35" s="50"/>
      <c r="AM35" s="50"/>
      <c r="AN35" s="50"/>
      <c r="AO35" s="50"/>
      <c r="AP35" s="50"/>
      <c r="AQ35" s="50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61"/>
    </row>
    <row r="36" spans="1:56" s="60" customFormat="1" ht="18.600000000000001" customHeight="1" x14ac:dyDescent="0.25">
      <c r="A36" s="55"/>
      <c r="B36" s="57"/>
      <c r="C36" s="147" t="s">
        <v>63</v>
      </c>
      <c r="D36" s="68"/>
      <c r="E36" s="147" t="s">
        <v>62</v>
      </c>
      <c r="F36" s="69"/>
      <c r="G36" s="70"/>
      <c r="H36" s="69"/>
      <c r="I36" s="70"/>
      <c r="J36" s="69"/>
      <c r="K36" s="71"/>
      <c r="L36" s="61"/>
      <c r="N36" s="55"/>
      <c r="O36" s="411"/>
      <c r="P36" s="166">
        <v>42013</v>
      </c>
      <c r="Q36" s="50"/>
      <c r="R36" s="50"/>
      <c r="S36" s="50"/>
      <c r="T36" s="50"/>
      <c r="U36" s="50"/>
      <c r="V36" s="50"/>
      <c r="W36" s="50"/>
      <c r="X36" s="50"/>
      <c r="Y36" s="50"/>
      <c r="Z36" s="19"/>
      <c r="AA36" s="19"/>
      <c r="AB36" s="19"/>
      <c r="AC36" s="19"/>
      <c r="AD36" s="19"/>
      <c r="AE36" s="19"/>
      <c r="AF36" s="19"/>
      <c r="AG36" s="19"/>
      <c r="AH36" s="19"/>
      <c r="AJ36" s="364"/>
      <c r="AK36" s="166">
        <v>42013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19"/>
      <c r="AV36" s="19"/>
      <c r="AW36" s="19"/>
      <c r="AX36" s="19"/>
      <c r="AY36" s="19"/>
      <c r="AZ36" s="19"/>
      <c r="BA36" s="19"/>
      <c r="BB36" s="19"/>
      <c r="BC36" s="19"/>
      <c r="BD36" s="61"/>
    </row>
    <row r="37" spans="1:56" s="134" customFormat="1" ht="18.600000000000001" customHeight="1" x14ac:dyDescent="0.25">
      <c r="A37" s="55"/>
      <c r="B37" s="57"/>
      <c r="C37" s="143" t="s">
        <v>32</v>
      </c>
      <c r="D37" s="68"/>
      <c r="E37" s="143" t="s">
        <v>32</v>
      </c>
      <c r="F37" s="69"/>
      <c r="G37" s="70"/>
      <c r="H37" s="69"/>
      <c r="I37" s="70"/>
      <c r="J37" s="69"/>
      <c r="K37" s="71"/>
      <c r="L37" s="61"/>
      <c r="N37" s="55"/>
      <c r="O37" s="411"/>
      <c r="P37" s="166">
        <v>42044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19"/>
      <c r="AD37" s="19"/>
      <c r="AE37" s="19"/>
      <c r="AF37" s="19"/>
      <c r="AG37" s="19"/>
      <c r="AH37" s="19"/>
      <c r="AI37" s="60"/>
      <c r="AJ37" s="364"/>
      <c r="AK37" s="166">
        <v>42044</v>
      </c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19"/>
      <c r="AY37" s="19"/>
      <c r="AZ37" s="19"/>
      <c r="BA37" s="19"/>
      <c r="BB37" s="19"/>
      <c r="BC37" s="19"/>
      <c r="BD37" s="61"/>
    </row>
    <row r="38" spans="1:56" s="134" customFormat="1" ht="18.600000000000001" customHeight="1" x14ac:dyDescent="0.25">
      <c r="A38" s="55"/>
      <c r="B38" s="57"/>
      <c r="C38" s="19"/>
      <c r="D38" s="68"/>
      <c r="E38" s="19"/>
      <c r="F38" s="69"/>
      <c r="G38" s="70"/>
      <c r="H38" s="69"/>
      <c r="I38" s="70"/>
      <c r="J38" s="69"/>
      <c r="K38" s="71"/>
      <c r="L38" s="61"/>
      <c r="N38" s="55"/>
      <c r="O38" s="411"/>
      <c r="P38" s="166">
        <v>42075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19"/>
      <c r="AG38" s="19"/>
      <c r="AH38" s="19"/>
      <c r="AI38" s="60"/>
      <c r="AJ38" s="364"/>
      <c r="AK38" s="166">
        <v>42075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19"/>
      <c r="BB38" s="19"/>
      <c r="BC38" s="19"/>
      <c r="BD38" s="61"/>
    </row>
    <row r="39" spans="1:56" s="134" customFormat="1" ht="18.600000000000001" customHeight="1" x14ac:dyDescent="0.25">
      <c r="A39" s="55"/>
      <c r="B39" s="55"/>
      <c r="C39" s="70"/>
      <c r="D39" s="60"/>
      <c r="E39" s="60"/>
      <c r="F39" s="60"/>
      <c r="G39" s="60"/>
      <c r="H39" s="60"/>
      <c r="I39" s="60"/>
      <c r="J39" s="60"/>
      <c r="K39" s="61"/>
      <c r="L39" s="61"/>
      <c r="N39" s="55"/>
      <c r="O39" s="411"/>
      <c r="P39" s="166">
        <v>42106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60"/>
      <c r="AJ39" s="364"/>
      <c r="AK39" s="166">
        <v>42106</v>
      </c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61"/>
    </row>
    <row r="40" spans="1:56" s="134" customFormat="1" ht="18.600000000000001" customHeight="1" x14ac:dyDescent="0.25">
      <c r="A40" s="55"/>
      <c r="B40" s="58"/>
      <c r="C40" s="147" t="s">
        <v>64</v>
      </c>
      <c r="D40" s="72"/>
      <c r="E40" s="62"/>
      <c r="F40" s="73"/>
      <c r="G40" s="73"/>
      <c r="H40" s="73"/>
      <c r="I40" s="60"/>
      <c r="J40" s="60"/>
      <c r="K40" s="61"/>
      <c r="L40" s="61"/>
      <c r="N40" s="55"/>
      <c r="O40" s="411"/>
      <c r="P40" s="166">
        <v>42137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60"/>
      <c r="AJ40" s="364"/>
      <c r="AK40" s="166">
        <v>42137</v>
      </c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61"/>
    </row>
    <row r="41" spans="1:56" s="134" customFormat="1" ht="18.600000000000001" customHeight="1" x14ac:dyDescent="0.25">
      <c r="A41" s="55"/>
      <c r="B41" s="55"/>
      <c r="C41" s="143" t="s">
        <v>32</v>
      </c>
      <c r="D41" s="60"/>
      <c r="E41" s="63"/>
      <c r="F41" s="60"/>
      <c r="G41" s="60"/>
      <c r="H41" s="60"/>
      <c r="I41" s="60"/>
      <c r="J41" s="60"/>
      <c r="K41" s="61"/>
      <c r="L41" s="61"/>
      <c r="N41" s="55"/>
      <c r="O41" s="411"/>
      <c r="P41" s="166">
        <v>42168</v>
      </c>
      <c r="Q41" s="52"/>
      <c r="R41" s="52"/>
      <c r="S41" s="52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60"/>
      <c r="AJ41" s="364"/>
      <c r="AK41" s="166">
        <v>42168</v>
      </c>
      <c r="AL41" s="52"/>
      <c r="AM41" s="52"/>
      <c r="AN41" s="52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61"/>
    </row>
    <row r="42" spans="1:56" s="134" customFormat="1" ht="18.600000000000001" customHeight="1" x14ac:dyDescent="0.25">
      <c r="A42" s="55"/>
      <c r="B42" s="55"/>
      <c r="C42" s="19"/>
      <c r="D42" s="60"/>
      <c r="E42" s="192"/>
      <c r="F42" s="60"/>
      <c r="G42" s="60"/>
      <c r="H42" s="60"/>
      <c r="I42" s="60"/>
      <c r="J42" s="60"/>
      <c r="K42" s="61"/>
      <c r="L42" s="61"/>
      <c r="N42" s="55"/>
      <c r="O42" s="411"/>
      <c r="P42" s="166">
        <v>42199</v>
      </c>
      <c r="Q42" s="52"/>
      <c r="R42" s="52"/>
      <c r="S42" s="52"/>
      <c r="T42" s="52"/>
      <c r="U42" s="52"/>
      <c r="V42" s="52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60"/>
      <c r="AJ42" s="364"/>
      <c r="AK42" s="166">
        <v>42199</v>
      </c>
      <c r="AL42" s="52"/>
      <c r="AM42" s="52"/>
      <c r="AN42" s="52"/>
      <c r="AO42" s="52"/>
      <c r="AP42" s="52"/>
      <c r="AQ42" s="52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61"/>
    </row>
    <row r="43" spans="1:56" s="134" customFormat="1" ht="15" customHeight="1" thickBot="1" x14ac:dyDescent="0.3">
      <c r="A43" s="55"/>
      <c r="B43" s="55"/>
      <c r="C43" s="60"/>
      <c r="D43" s="60"/>
      <c r="E43" s="60"/>
      <c r="F43" s="60"/>
      <c r="G43" s="60"/>
      <c r="H43" s="60"/>
      <c r="I43" s="60"/>
      <c r="J43" s="60"/>
      <c r="K43" s="61"/>
      <c r="L43" s="61"/>
      <c r="N43" s="55"/>
      <c r="O43" s="411"/>
      <c r="P43" s="166">
        <v>42230</v>
      </c>
      <c r="Q43" s="52"/>
      <c r="R43" s="52"/>
      <c r="S43" s="52"/>
      <c r="T43" s="52"/>
      <c r="U43" s="52"/>
      <c r="V43" s="52"/>
      <c r="W43" s="52"/>
      <c r="X43" s="52"/>
      <c r="Y43" s="52"/>
      <c r="Z43" s="50"/>
      <c r="AA43" s="50"/>
      <c r="AB43" s="50"/>
      <c r="AC43" s="50"/>
      <c r="AD43" s="50"/>
      <c r="AE43" s="50"/>
      <c r="AF43" s="50"/>
      <c r="AG43" s="50"/>
      <c r="AH43" s="50"/>
      <c r="AI43" s="60"/>
      <c r="AJ43" s="364"/>
      <c r="AK43" s="166">
        <v>42230</v>
      </c>
      <c r="AL43" s="52"/>
      <c r="AM43" s="52"/>
      <c r="AN43" s="52"/>
      <c r="AO43" s="52"/>
      <c r="AP43" s="52"/>
      <c r="AQ43" s="52"/>
      <c r="AR43" s="52"/>
      <c r="AS43" s="52"/>
      <c r="AT43" s="52"/>
      <c r="AU43" s="50"/>
      <c r="AV43" s="50"/>
      <c r="AW43" s="50"/>
      <c r="AX43" s="50"/>
      <c r="AY43" s="50"/>
      <c r="AZ43" s="50"/>
      <c r="BA43" s="50"/>
      <c r="BB43" s="50"/>
      <c r="BC43" s="50"/>
      <c r="BD43" s="61"/>
    </row>
    <row r="44" spans="1:56" s="134" customFormat="1" ht="15" customHeight="1" x14ac:dyDescent="0.25">
      <c r="A44" s="55"/>
      <c r="B44" s="99"/>
      <c r="C44" s="100"/>
      <c r="D44" s="99"/>
      <c r="E44" s="99"/>
      <c r="F44" s="99"/>
      <c r="G44" s="99"/>
      <c r="H44" s="99"/>
      <c r="I44" s="99"/>
      <c r="J44" s="99"/>
      <c r="K44" s="99"/>
      <c r="L44" s="61"/>
      <c r="N44" s="55"/>
      <c r="O44" s="411"/>
      <c r="P44" s="166">
        <v>42261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0"/>
      <c r="AD44" s="50"/>
      <c r="AE44" s="50"/>
      <c r="AF44" s="50"/>
      <c r="AG44" s="50"/>
      <c r="AH44" s="50"/>
      <c r="AI44" s="60"/>
      <c r="AJ44" s="364"/>
      <c r="AK44" s="166">
        <v>42261</v>
      </c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0"/>
      <c r="AY44" s="50"/>
      <c r="AZ44" s="50"/>
      <c r="BA44" s="50"/>
      <c r="BB44" s="50"/>
      <c r="BC44" s="50"/>
      <c r="BD44" s="61"/>
    </row>
    <row r="45" spans="1:56" s="134" customFormat="1" x14ac:dyDescent="0.25">
      <c r="A45" s="55"/>
      <c r="C45" s="182"/>
      <c r="D45" s="368" t="s">
        <v>52</v>
      </c>
      <c r="E45" s="369"/>
      <c r="F45" s="60"/>
      <c r="G45" s="60"/>
      <c r="H45" s="60"/>
      <c r="I45" s="60"/>
      <c r="J45" s="60"/>
      <c r="K45" s="60"/>
      <c r="L45" s="61"/>
      <c r="N45" s="55"/>
      <c r="O45" s="412"/>
      <c r="P45" s="166">
        <v>42292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0"/>
      <c r="AG45" s="50"/>
      <c r="AH45" s="50"/>
      <c r="AI45" s="60"/>
      <c r="AJ45" s="364"/>
      <c r="AK45" s="166">
        <v>42292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0"/>
      <c r="BB45" s="50"/>
      <c r="BC45" s="50"/>
      <c r="BD45" s="61"/>
    </row>
    <row r="46" spans="1:56" s="134" customFormat="1" x14ac:dyDescent="0.25">
      <c r="A46" s="55"/>
      <c r="B46" s="60"/>
      <c r="C46" s="183"/>
      <c r="D46" s="368" t="s">
        <v>111</v>
      </c>
      <c r="E46" s="369"/>
      <c r="F46" s="60"/>
      <c r="G46" s="60"/>
      <c r="H46" s="60"/>
      <c r="I46" s="60"/>
      <c r="J46" s="60"/>
      <c r="K46" s="60"/>
      <c r="L46" s="61"/>
      <c r="N46" s="55"/>
      <c r="O46" s="135"/>
      <c r="P46" s="154" t="s">
        <v>78</v>
      </c>
      <c r="Q46" s="155">
        <f>SUM(Q22:Q45)</f>
        <v>0</v>
      </c>
      <c r="R46" s="155">
        <f t="shared" ref="R46:AH46" si="0">SUM(R22:R45)</f>
        <v>0</v>
      </c>
      <c r="S46" s="155">
        <f t="shared" si="0"/>
        <v>0</v>
      </c>
      <c r="T46" s="155">
        <f t="shared" si="0"/>
        <v>0</v>
      </c>
      <c r="U46" s="155">
        <f t="shared" si="0"/>
        <v>0</v>
      </c>
      <c r="V46" s="155">
        <f t="shared" si="0"/>
        <v>0</v>
      </c>
      <c r="W46" s="155">
        <f t="shared" si="0"/>
        <v>0</v>
      </c>
      <c r="X46" s="155">
        <f t="shared" si="0"/>
        <v>0</v>
      </c>
      <c r="Y46" s="155">
        <f t="shared" si="0"/>
        <v>0</v>
      </c>
      <c r="Z46" s="155">
        <f t="shared" si="0"/>
        <v>0</v>
      </c>
      <c r="AA46" s="155">
        <f t="shared" si="0"/>
        <v>0</v>
      </c>
      <c r="AB46" s="155">
        <f t="shared" si="0"/>
        <v>0</v>
      </c>
      <c r="AC46" s="155">
        <f t="shared" si="0"/>
        <v>0</v>
      </c>
      <c r="AD46" s="155">
        <f t="shared" si="0"/>
        <v>0</v>
      </c>
      <c r="AE46" s="155">
        <f t="shared" si="0"/>
        <v>0</v>
      </c>
      <c r="AF46" s="155">
        <f t="shared" si="0"/>
        <v>0</v>
      </c>
      <c r="AG46" s="155">
        <f t="shared" si="0"/>
        <v>0</v>
      </c>
      <c r="AH46" s="155">
        <f t="shared" si="0"/>
        <v>0</v>
      </c>
      <c r="AI46" s="60"/>
      <c r="AJ46" s="60"/>
      <c r="AK46" s="154" t="s">
        <v>78</v>
      </c>
      <c r="AL46" s="155">
        <f t="shared" ref="AL46:BC46" si="1">SUM(AL22:AL45)</f>
        <v>0</v>
      </c>
      <c r="AM46" s="155">
        <f t="shared" si="1"/>
        <v>0</v>
      </c>
      <c r="AN46" s="155">
        <f t="shared" si="1"/>
        <v>0</v>
      </c>
      <c r="AO46" s="155">
        <f t="shared" si="1"/>
        <v>0</v>
      </c>
      <c r="AP46" s="155">
        <f t="shared" si="1"/>
        <v>0</v>
      </c>
      <c r="AQ46" s="155">
        <f t="shared" si="1"/>
        <v>0</v>
      </c>
      <c r="AR46" s="155">
        <f t="shared" si="1"/>
        <v>0</v>
      </c>
      <c r="AS46" s="155">
        <f t="shared" si="1"/>
        <v>0</v>
      </c>
      <c r="AT46" s="155">
        <f t="shared" si="1"/>
        <v>0</v>
      </c>
      <c r="AU46" s="155">
        <f t="shared" si="1"/>
        <v>0</v>
      </c>
      <c r="AV46" s="155">
        <f t="shared" si="1"/>
        <v>0</v>
      </c>
      <c r="AW46" s="155">
        <f t="shared" si="1"/>
        <v>0</v>
      </c>
      <c r="AX46" s="155">
        <f t="shared" si="1"/>
        <v>0</v>
      </c>
      <c r="AY46" s="155">
        <f t="shared" si="1"/>
        <v>0</v>
      </c>
      <c r="AZ46" s="155">
        <f t="shared" si="1"/>
        <v>0</v>
      </c>
      <c r="BA46" s="155">
        <f t="shared" si="1"/>
        <v>0</v>
      </c>
      <c r="BB46" s="155">
        <f t="shared" si="1"/>
        <v>0</v>
      </c>
      <c r="BC46" s="155">
        <f t="shared" si="1"/>
        <v>0</v>
      </c>
      <c r="BD46" s="61"/>
    </row>
    <row r="47" spans="1:56" s="134" customFormat="1" hidden="1" x14ac:dyDescent="0.25">
      <c r="A47" s="55"/>
      <c r="B47" s="68"/>
      <c r="C47" s="69"/>
      <c r="D47" s="68"/>
      <c r="E47" s="70"/>
      <c r="F47" s="69"/>
      <c r="G47" s="70"/>
      <c r="H47" s="69"/>
      <c r="I47" s="70"/>
      <c r="J47" s="69"/>
      <c r="K47" s="69"/>
      <c r="L47" s="61"/>
      <c r="N47" s="5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60"/>
      <c r="AG47" s="60"/>
      <c r="AH47" s="60"/>
      <c r="AI47" s="60"/>
      <c r="AJ47" s="60"/>
      <c r="AK47" s="154" t="s">
        <v>93</v>
      </c>
      <c r="AL47" s="155">
        <f>SUM(AL22:AL33)+AL34*0.95+AL35*0.9+AL36*0.85+AL37*0.8+AL38*0.75+AL39*0.7+AL40*0.65+SUM(AL41:AL45)*0.6</f>
        <v>0</v>
      </c>
      <c r="AM47" s="155">
        <f>SUM(AM22:AM33)+AM34*0.95+AM35*0.9+AM36*0.85+AM37*0.8+AM38*0.75+AM39*0.7+AM40*0.65+SUM(AM41:AM45)*0.6</f>
        <v>0</v>
      </c>
      <c r="AN47" s="155">
        <f>SUM(AN22:AN33)+AN34*0.95+AN35*0.9+AN36*0.85+AN37*0.8+AN38*0.75+AN39*0.7+AN40*0.65+SUM(AN41:AN45)*0.6</f>
        <v>0</v>
      </c>
      <c r="AO47" s="155">
        <f>SUM(AO22:AO34)+AO35*0.95+AO36*0.9+AO37*0.85+AO38*0.8+AO39*0.75+AO40*0.7+AO41*0.65+SUM(AO42:AO45)*0.6</f>
        <v>0</v>
      </c>
      <c r="AP47" s="155">
        <f>SUM(AP22:AP34)+AP35*0.95+AP36*0.9+AP37*0.85+AP38*0.8+AP39*0.75+AP40*0.7+AP41*0.65+SUM(AP42:AP45)*0.6</f>
        <v>0</v>
      </c>
      <c r="AQ47" s="155">
        <f>SUM(AQ22:AQ34)+AQ35*0.95+AQ36*0.9+AQ37*0.85+AQ38*0.8+AQ39*0.75+AQ40*0.7+AQ41*0.65+SUM(AQ42:AQ45)*0.6</f>
        <v>0</v>
      </c>
      <c r="AR47" s="155">
        <f>SUM(AR22:AR35)+AR36*0.95+AR37*0.9+AR38*0.85+AR39*0.8+AR40*0.75+AR41*0.7+AR42*0.65+SUM(AR43:AR45)*0.6</f>
        <v>0</v>
      </c>
      <c r="AS47" s="155">
        <f>SUM(AS22:AS35)+AS36*0.95+AS37*0.9+AS38*0.85+AS39*0.8+AS40*0.75+AS41*0.7+AS42*0.65+SUM(AS43:AS45)*0.6</f>
        <v>0</v>
      </c>
      <c r="AT47" s="155">
        <f>SUM(AT22:AT35)+AT36*0.95+AT37*0.9+AT38*0.85+AT39*0.8+AT40*0.75+AT41*0.7+AT42*0.65+SUM(AT43:AT45)*0.6</f>
        <v>0</v>
      </c>
      <c r="AU47" s="155">
        <f>SUM(AU22:AU36)+AU37*0.95+AU38*0.9+AU39*0.85+AU40*0.8+AU41*0.75+AU42*0.7+AU43*0.65+SUM(AU44:AU45)*0.6</f>
        <v>0</v>
      </c>
      <c r="AV47" s="155">
        <f>SUM(AV22:AV36)+AV37*0.95+AV38*0.9+AV39*0.85+AV40*0.8+AV41*0.75+AV42*0.7+AV43*0.65+SUM(AV44:AV45)*0.6</f>
        <v>0</v>
      </c>
      <c r="AW47" s="155">
        <f>SUM(AW22:AW36)+AW37*0.95+AW38*0.9+AW39*0.85+AW40*0.8+AW41*0.75+AW42*0.7+AW43*0.65+SUM(AW44:AW45)*0.6</f>
        <v>0</v>
      </c>
      <c r="AX47" s="155">
        <f>SUM(AX22:AX37)+AX38*0.95+AX39*0.9+AX40*0.85+AX41*0.8+AX42*0.75+AX43*0.7+AX44*0.65+SUM(AX45:AX45)*0.6</f>
        <v>0</v>
      </c>
      <c r="AY47" s="155">
        <f>SUM(AY22:AY37)+AY38*0.95+AY39*0.9+AY40*0.85+AY41*0.8+AY42*0.75+AY43*0.7+AY44*0.65+SUM(AY45:AY45)*0.6</f>
        <v>0</v>
      </c>
      <c r="AZ47" s="155">
        <f>SUM(AZ22:AZ37)+AZ38*0.95+AZ39*0.9+AZ40*0.85+AZ41*0.8+AZ42*0.75+AZ43*0.7+AZ44*0.65+SUM(AZ45:AZ45)*0.6</f>
        <v>0</v>
      </c>
      <c r="BA47" s="155">
        <f>SUM(BA22:BA38)+BA39*0.95+BA40*0.9+BA41*0.85+BA42*0.8+BA43*0.75+BA44*0.7+BA45*0.65</f>
        <v>0</v>
      </c>
      <c r="BB47" s="155">
        <f>SUM(BB22:BB38)+BB39*0.95+BB40*0.9+BB41*0.85+BB42*0.8+BB43*0.75+BB44*0.7+BB45*0.65</f>
        <v>0</v>
      </c>
      <c r="BC47" s="155">
        <f>SUM(BC22:BC38)+BC39*0.95+BC40*0.9+BC41*0.85+BC42*0.8+BC43*0.75+BC44*0.7+BC45*0.65</f>
        <v>0</v>
      </c>
      <c r="BD47" s="61"/>
    </row>
    <row r="48" spans="1:56" s="134" customFormat="1" x14ac:dyDescent="0.25">
      <c r="A48" s="55"/>
      <c r="L48" s="61"/>
      <c r="N48" s="5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1"/>
    </row>
    <row r="49" spans="1:56" s="134" customFormat="1" x14ac:dyDescent="0.25">
      <c r="A49" s="55"/>
      <c r="B49" s="370" t="s">
        <v>39</v>
      </c>
      <c r="C49" s="371"/>
      <c r="D49" s="371"/>
      <c r="E49" s="371"/>
      <c r="F49" s="371"/>
      <c r="G49" s="371"/>
      <c r="H49" s="371"/>
      <c r="I49" s="371"/>
      <c r="J49" s="371"/>
      <c r="K49" s="372"/>
      <c r="L49" s="61"/>
      <c r="N49" s="5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60"/>
      <c r="AG49" s="60"/>
      <c r="AH49" s="60"/>
      <c r="AI49" s="60"/>
      <c r="AJ49" s="60"/>
      <c r="AK49" s="60"/>
      <c r="AL49" s="70"/>
      <c r="AM49" s="70"/>
      <c r="AN49" s="7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1"/>
    </row>
    <row r="50" spans="1:56" s="134" customFormat="1" ht="18.600000000000001" customHeight="1" x14ac:dyDescent="0.25">
      <c r="A50" s="55"/>
      <c r="B50" s="373"/>
      <c r="C50" s="374"/>
      <c r="D50" s="374"/>
      <c r="E50" s="374"/>
      <c r="F50" s="374"/>
      <c r="G50" s="374"/>
      <c r="H50" s="374"/>
      <c r="I50" s="374"/>
      <c r="J50" s="374"/>
      <c r="K50" s="375"/>
      <c r="L50" s="61"/>
      <c r="N50" s="55"/>
      <c r="O50" s="135"/>
      <c r="P50" s="90"/>
      <c r="Q50" s="376" t="s">
        <v>119</v>
      </c>
      <c r="R50" s="377"/>
      <c r="S50" s="377"/>
      <c r="T50" s="377"/>
      <c r="U50" s="377"/>
      <c r="V50" s="377"/>
      <c r="W50" s="377"/>
      <c r="X50" s="377"/>
      <c r="Y50" s="377"/>
      <c r="Z50" s="378"/>
      <c r="AA50" s="135"/>
      <c r="AB50" s="135"/>
      <c r="AC50" s="135"/>
      <c r="AD50" s="135"/>
      <c r="AE50" s="135"/>
      <c r="AF50" s="60"/>
      <c r="AG50" s="60"/>
      <c r="AH50" s="60"/>
      <c r="AI50" s="60"/>
      <c r="AJ50" s="60"/>
      <c r="AK50" s="60"/>
      <c r="AL50" s="7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1"/>
    </row>
    <row r="51" spans="1:56" s="134" customFormat="1" ht="18.600000000000001" customHeight="1" x14ac:dyDescent="0.25">
      <c r="A51" s="55"/>
      <c r="B51" s="373"/>
      <c r="C51" s="374"/>
      <c r="D51" s="374"/>
      <c r="E51" s="374"/>
      <c r="F51" s="374"/>
      <c r="G51" s="374"/>
      <c r="H51" s="374"/>
      <c r="I51" s="374"/>
      <c r="J51" s="374"/>
      <c r="K51" s="375"/>
      <c r="L51" s="61"/>
      <c r="N51" s="55"/>
      <c r="P51" s="91"/>
      <c r="Q51" s="415" t="s">
        <v>85</v>
      </c>
      <c r="R51" s="416"/>
      <c r="S51" s="416"/>
      <c r="T51" s="416"/>
      <c r="U51" s="416"/>
      <c r="V51" s="416"/>
      <c r="W51" s="416"/>
      <c r="X51" s="416"/>
      <c r="Y51" s="416"/>
      <c r="Z51" s="417"/>
      <c r="AA51" s="60"/>
      <c r="AB51" s="60"/>
      <c r="AC51" s="60"/>
      <c r="AD51" s="60"/>
      <c r="AE51" s="60"/>
      <c r="AF51" s="60"/>
      <c r="AG51" s="60"/>
      <c r="AH51" s="60"/>
      <c r="AI51" s="60"/>
      <c r="AJ51" s="428"/>
      <c r="AK51" s="428"/>
      <c r="AL51" s="428"/>
      <c r="AM51" s="428"/>
      <c r="AN51" s="428"/>
      <c r="AO51" s="428"/>
      <c r="AP51" s="428"/>
      <c r="AQ51" s="428"/>
      <c r="AR51" s="428"/>
      <c r="AS51" s="428"/>
      <c r="AT51" s="428"/>
      <c r="AU51" s="428"/>
      <c r="AV51" s="428"/>
      <c r="AW51" s="428"/>
      <c r="AX51" s="428"/>
      <c r="AY51" s="428"/>
      <c r="AZ51" s="428"/>
      <c r="BA51" s="428"/>
      <c r="BB51" s="428"/>
      <c r="BC51" s="428"/>
      <c r="BD51" s="61"/>
    </row>
    <row r="52" spans="1:56" s="134" customFormat="1" ht="18.600000000000001" customHeight="1" x14ac:dyDescent="0.25">
      <c r="A52" s="55"/>
      <c r="B52" s="373"/>
      <c r="C52" s="374"/>
      <c r="D52" s="374"/>
      <c r="E52" s="374"/>
      <c r="F52" s="374"/>
      <c r="G52" s="374"/>
      <c r="H52" s="374"/>
      <c r="I52" s="374"/>
      <c r="J52" s="374"/>
      <c r="K52" s="375"/>
      <c r="L52" s="61"/>
      <c r="N52" s="55"/>
      <c r="P52" s="92"/>
      <c r="Q52" s="415" t="s">
        <v>84</v>
      </c>
      <c r="R52" s="416"/>
      <c r="S52" s="416"/>
      <c r="T52" s="416"/>
      <c r="U52" s="416"/>
      <c r="V52" s="416"/>
      <c r="W52" s="416"/>
      <c r="X52" s="416"/>
      <c r="Y52" s="416"/>
      <c r="Z52" s="417"/>
      <c r="AA52" s="135"/>
      <c r="AB52" s="135"/>
      <c r="AC52" s="135"/>
      <c r="AD52" s="135"/>
      <c r="AE52" s="135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1"/>
    </row>
    <row r="53" spans="1:56" s="134" customFormat="1" ht="18.600000000000001" customHeight="1" x14ac:dyDescent="0.25">
      <c r="A53" s="55"/>
      <c r="B53" s="184"/>
      <c r="C53" s="60"/>
      <c r="D53" s="60"/>
      <c r="E53" s="60"/>
      <c r="F53" s="60"/>
      <c r="G53" s="60"/>
      <c r="H53" s="60"/>
      <c r="I53" s="60"/>
      <c r="J53" s="60"/>
      <c r="K53" s="185"/>
      <c r="L53" s="61"/>
      <c r="N53" s="55"/>
      <c r="Z53" s="135"/>
      <c r="AA53" s="135"/>
      <c r="AB53" s="135"/>
      <c r="AC53" s="135"/>
      <c r="AD53" s="135"/>
      <c r="AE53" s="135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1"/>
    </row>
    <row r="54" spans="1:56" s="134" customFormat="1" x14ac:dyDescent="0.25">
      <c r="A54" s="55"/>
      <c r="B54" s="361" t="s">
        <v>40</v>
      </c>
      <c r="C54" s="362"/>
      <c r="D54" s="362"/>
      <c r="E54" s="362"/>
      <c r="F54" s="362"/>
      <c r="G54" s="362"/>
      <c r="H54" s="362"/>
      <c r="I54" s="362"/>
      <c r="J54" s="362"/>
      <c r="K54" s="363"/>
      <c r="L54" s="61"/>
      <c r="N54" s="5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1"/>
    </row>
    <row r="55" spans="1:56" s="134" customFormat="1" ht="33" customHeight="1" x14ac:dyDescent="0.25">
      <c r="A55" s="55"/>
      <c r="B55" s="361" t="s">
        <v>109</v>
      </c>
      <c r="C55" s="362"/>
      <c r="D55" s="362"/>
      <c r="E55" s="362"/>
      <c r="F55" s="362"/>
      <c r="G55" s="362"/>
      <c r="H55" s="362"/>
      <c r="I55" s="362"/>
      <c r="J55" s="362"/>
      <c r="K55" s="363"/>
      <c r="L55" s="61"/>
      <c r="N55" s="55"/>
      <c r="O55" s="418" t="s">
        <v>112</v>
      </c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  <c r="AI55" s="60"/>
      <c r="AJ55" s="418" t="s">
        <v>113</v>
      </c>
      <c r="AK55" s="419"/>
      <c r="AL55" s="419"/>
      <c r="AM55" s="419"/>
      <c r="AN55" s="419"/>
      <c r="AO55" s="419"/>
      <c r="AP55" s="419"/>
      <c r="AQ55" s="419"/>
      <c r="AR55" s="419"/>
      <c r="AS55" s="419"/>
      <c r="AT55" s="419"/>
      <c r="AU55" s="419"/>
      <c r="AV55" s="419"/>
      <c r="AW55" s="419"/>
      <c r="AX55" s="419"/>
      <c r="AY55" s="419"/>
      <c r="AZ55" s="419"/>
      <c r="BA55" s="419"/>
      <c r="BB55" s="419"/>
      <c r="BC55" s="420"/>
      <c r="BD55" s="61"/>
    </row>
    <row r="56" spans="1:56" s="134" customFormat="1" x14ac:dyDescent="0.25">
      <c r="A56" s="55"/>
      <c r="B56" s="186"/>
      <c r="C56" s="187"/>
      <c r="D56" s="187"/>
      <c r="E56" s="187"/>
      <c r="F56" s="187"/>
      <c r="G56" s="187"/>
      <c r="H56" s="187"/>
      <c r="I56" s="187"/>
      <c r="J56" s="187"/>
      <c r="K56" s="188"/>
      <c r="L56" s="61"/>
      <c r="N56" s="5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1"/>
    </row>
    <row r="57" spans="1:56" s="134" customFormat="1" x14ac:dyDescent="0.25">
      <c r="A57" s="55"/>
      <c r="L57" s="109"/>
      <c r="N57" s="55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1"/>
    </row>
    <row r="58" spans="1:56" s="134" customFormat="1" ht="15.75" thickBot="1" x14ac:dyDescent="0.3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2"/>
      <c r="N58" s="55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60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61"/>
    </row>
    <row r="59" spans="1:56" s="134" customFormat="1" x14ac:dyDescent="0.25">
      <c r="L59" s="60"/>
      <c r="N59" s="55"/>
      <c r="O59" s="158" t="s">
        <v>146</v>
      </c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60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61"/>
    </row>
    <row r="60" spans="1:56" s="134" customFormat="1" x14ac:dyDescent="0.25">
      <c r="L60" s="60"/>
      <c r="N60" s="55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60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61"/>
    </row>
    <row r="61" spans="1:56" s="134" customFormat="1" x14ac:dyDescent="0.25">
      <c r="L61" s="60"/>
      <c r="N61" s="5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1"/>
    </row>
    <row r="62" spans="1:56" s="134" customFormat="1" x14ac:dyDescent="0.25">
      <c r="L62" s="60"/>
      <c r="N62" s="5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1"/>
    </row>
    <row r="63" spans="1:56" s="134" customFormat="1" ht="15.75" thickBot="1" x14ac:dyDescent="0.3">
      <c r="L63" s="60"/>
      <c r="N63" s="5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1"/>
    </row>
    <row r="64" spans="1:56" s="134" customFormat="1" x14ac:dyDescent="0.25">
      <c r="L64" s="60"/>
      <c r="N64" s="9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</row>
    <row r="65" spans="12:12" s="134" customFormat="1" x14ac:dyDescent="0.25"/>
    <row r="66" spans="12:12" s="134" customFormat="1" x14ac:dyDescent="0.25"/>
    <row r="67" spans="12:12" s="134" customFormat="1" x14ac:dyDescent="0.25">
      <c r="L67" s="60"/>
    </row>
    <row r="68" spans="12:12" s="134" customFormat="1" x14ac:dyDescent="0.25"/>
    <row r="69" spans="12:12" s="134" customFormat="1" x14ac:dyDescent="0.25"/>
  </sheetData>
  <sheetProtection password="D6D7" sheet="1" objects="1" scenarios="1" selectLockedCells="1"/>
  <mergeCells count="41">
    <mergeCell ref="C5:F5"/>
    <mergeCell ref="G5:J5"/>
    <mergeCell ref="B1:J1"/>
    <mergeCell ref="C3:F3"/>
    <mergeCell ref="G3:J3"/>
    <mergeCell ref="C4:F4"/>
    <mergeCell ref="G4:J4"/>
    <mergeCell ref="B7:K7"/>
    <mergeCell ref="O16:BC16"/>
    <mergeCell ref="Q18:AH18"/>
    <mergeCell ref="AL18:BC18"/>
    <mergeCell ref="AU20:AW20"/>
    <mergeCell ref="Q20:S20"/>
    <mergeCell ref="T20:V20"/>
    <mergeCell ref="W20:Y20"/>
    <mergeCell ref="Z20:AB20"/>
    <mergeCell ref="AL19:BC19"/>
    <mergeCell ref="AX20:AZ20"/>
    <mergeCell ref="BA20:BC20"/>
    <mergeCell ref="AL20:AN20"/>
    <mergeCell ref="AO20:AQ20"/>
    <mergeCell ref="AR20:AT20"/>
    <mergeCell ref="Q19:AH19"/>
    <mergeCell ref="B55:K55"/>
    <mergeCell ref="O55:AH55"/>
    <mergeCell ref="AJ55:BC55"/>
    <mergeCell ref="B54:K54"/>
    <mergeCell ref="O22:O45"/>
    <mergeCell ref="D45:E45"/>
    <mergeCell ref="D46:E46"/>
    <mergeCell ref="B49:K52"/>
    <mergeCell ref="Q50:Z50"/>
    <mergeCell ref="Q51:Z51"/>
    <mergeCell ref="Q52:Z52"/>
    <mergeCell ref="AJ51:BC51"/>
    <mergeCell ref="AJ22:AJ45"/>
    <mergeCell ref="B22:K22"/>
    <mergeCell ref="AJ19:AK21"/>
    <mergeCell ref="AC20:AE20"/>
    <mergeCell ref="AF20:AH20"/>
    <mergeCell ref="O19:P21"/>
  </mergeCells>
  <pageMargins left="0.11811023622047245" right="0.11811023622047245" top="0.15748031496062992" bottom="0.15748031496062992" header="0.31496062992125984" footer="0.31496062992125984"/>
  <pageSetup paperSize="9" scale="1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4"/>
  <sheetViews>
    <sheetView showGridLines="0" zoomScale="90" zoomScaleNormal="90" workbookViewId="0">
      <selection activeCell="Q32" sqref="Q32"/>
    </sheetView>
  </sheetViews>
  <sheetFormatPr defaultColWidth="9.140625" defaultRowHeight="15" x14ac:dyDescent="0.25"/>
  <cols>
    <col min="1" max="1" width="9.140625" style="134"/>
    <col min="2" max="2" width="17.85546875" style="134" customWidth="1"/>
    <col min="3" max="3" width="21.42578125" style="134" customWidth="1"/>
    <col min="4" max="4" width="5.140625" style="134" customWidth="1"/>
    <col min="5" max="5" width="23.28515625" style="134" customWidth="1"/>
    <col min="6" max="6" width="5.140625" style="134" customWidth="1"/>
    <col min="7" max="7" width="18.140625" style="134" customWidth="1"/>
    <col min="8" max="8" width="5.140625" style="134" customWidth="1"/>
    <col min="9" max="10" width="17.140625" style="134" customWidth="1"/>
    <col min="11" max="11" width="10.7109375" style="134" customWidth="1"/>
    <col min="12" max="12" width="9.140625" style="60"/>
    <col min="13" max="13" width="9.140625" style="134"/>
    <col min="14" max="14" width="9.140625" style="60"/>
    <col min="15" max="15" width="9.140625" style="135"/>
    <col min="16" max="16" width="12.42578125" style="135" customWidth="1"/>
    <col min="17" max="31" width="15.7109375" style="135" customWidth="1"/>
    <col min="32" max="34" width="15.7109375" style="60" customWidth="1"/>
    <col min="35" max="35" width="5.42578125" style="60" customWidth="1"/>
    <col min="36" max="36" width="9.140625" style="60"/>
    <col min="37" max="37" width="11.7109375" style="60" customWidth="1"/>
    <col min="38" max="55" width="15.7109375" style="60" customWidth="1"/>
    <col min="56" max="56" width="9.140625" style="60"/>
    <col min="57" max="16384" width="9.140625" style="134"/>
  </cols>
  <sheetData>
    <row r="1" spans="1:56" ht="45" customHeight="1" thickBot="1" x14ac:dyDescent="0.3">
      <c r="A1" s="131"/>
      <c r="B1" s="407" t="s">
        <v>25</v>
      </c>
      <c r="C1" s="408"/>
      <c r="D1" s="408"/>
      <c r="E1" s="408"/>
      <c r="F1" s="408"/>
      <c r="G1" s="408"/>
      <c r="H1" s="408"/>
      <c r="I1" s="408"/>
      <c r="J1" s="409"/>
      <c r="K1" s="132"/>
      <c r="L1" s="133"/>
    </row>
    <row r="2" spans="1:56" ht="21" x14ac:dyDescent="0.25">
      <c r="A2" s="55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76"/>
    </row>
    <row r="3" spans="1:56" ht="20.25" customHeight="1" x14ac:dyDescent="0.25">
      <c r="A3" s="55"/>
      <c r="B3" s="60"/>
      <c r="C3" s="402" t="s">
        <v>26</v>
      </c>
      <c r="D3" s="403"/>
      <c r="E3" s="403"/>
      <c r="F3" s="404"/>
      <c r="G3" s="352"/>
      <c r="H3" s="353"/>
      <c r="I3" s="353"/>
      <c r="J3" s="353"/>
      <c r="K3" s="75"/>
      <c r="L3" s="138"/>
    </row>
    <row r="4" spans="1:56" ht="20.25" customHeight="1" x14ac:dyDescent="0.25">
      <c r="A4" s="55"/>
      <c r="B4" s="60"/>
      <c r="C4" s="402" t="s">
        <v>27</v>
      </c>
      <c r="D4" s="403"/>
      <c r="E4" s="403"/>
      <c r="F4" s="404"/>
      <c r="G4" s="405" t="s">
        <v>53</v>
      </c>
      <c r="H4" s="406"/>
      <c r="I4" s="406"/>
      <c r="J4" s="406"/>
      <c r="K4" s="75"/>
      <c r="L4" s="138"/>
    </row>
    <row r="5" spans="1:56" ht="19.5" customHeight="1" x14ac:dyDescent="0.25">
      <c r="A5" s="55"/>
      <c r="B5" s="60"/>
      <c r="C5" s="402" t="s">
        <v>54</v>
      </c>
      <c r="D5" s="403"/>
      <c r="E5" s="403"/>
      <c r="F5" s="404"/>
      <c r="G5" s="405" t="s">
        <v>55</v>
      </c>
      <c r="H5" s="406"/>
      <c r="I5" s="406"/>
      <c r="J5" s="406"/>
      <c r="K5" s="75"/>
      <c r="L5" s="138"/>
    </row>
    <row r="6" spans="1:56" ht="20.25" customHeight="1" thickBot="1" x14ac:dyDescent="0.3">
      <c r="A6" s="55"/>
      <c r="B6" s="139"/>
      <c r="C6" s="140"/>
      <c r="D6" s="140"/>
      <c r="E6" s="140"/>
      <c r="F6" s="140"/>
      <c r="G6" s="141"/>
      <c r="H6" s="75"/>
      <c r="I6" s="75"/>
      <c r="J6" s="75"/>
      <c r="K6" s="75"/>
      <c r="L6" s="138"/>
    </row>
    <row r="7" spans="1:56" ht="16.5" thickBot="1" x14ac:dyDescent="0.3">
      <c r="A7" s="55"/>
      <c r="B7" s="384" t="s">
        <v>56</v>
      </c>
      <c r="C7" s="385"/>
      <c r="D7" s="385"/>
      <c r="E7" s="385"/>
      <c r="F7" s="385"/>
      <c r="G7" s="385"/>
      <c r="H7" s="385"/>
      <c r="I7" s="385"/>
      <c r="J7" s="385"/>
      <c r="K7" s="386"/>
      <c r="L7" s="61"/>
    </row>
    <row r="8" spans="1:56" ht="15.75" x14ac:dyDescent="0.25">
      <c r="A8" s="55"/>
      <c r="B8" s="81"/>
      <c r="C8" s="82"/>
      <c r="D8" s="82"/>
      <c r="E8" s="83"/>
      <c r="F8" s="82"/>
      <c r="G8" s="82"/>
      <c r="H8" s="82"/>
      <c r="I8" s="82"/>
      <c r="J8" s="82"/>
      <c r="K8" s="84"/>
      <c r="L8" s="138"/>
      <c r="M8" s="60"/>
    </row>
    <row r="9" spans="1:56" ht="18" x14ac:dyDescent="0.35">
      <c r="A9" s="55"/>
      <c r="B9" s="85"/>
      <c r="C9" s="142" t="s">
        <v>30</v>
      </c>
      <c r="D9" s="86"/>
      <c r="E9" s="142" t="s">
        <v>31</v>
      </c>
      <c r="F9" s="60"/>
      <c r="G9" s="60"/>
      <c r="H9" s="60"/>
      <c r="I9" s="60"/>
      <c r="J9" s="60"/>
      <c r="K9" s="61"/>
      <c r="L9" s="138"/>
      <c r="M9" s="60"/>
    </row>
    <row r="10" spans="1:56" ht="15.75" x14ac:dyDescent="0.25">
      <c r="A10" s="55"/>
      <c r="B10" s="55"/>
      <c r="C10" s="143" t="s">
        <v>33</v>
      </c>
      <c r="D10" s="86"/>
      <c r="E10" s="143" t="s">
        <v>33</v>
      </c>
      <c r="F10" s="60"/>
      <c r="G10" s="60"/>
      <c r="H10" s="60"/>
      <c r="I10" s="60"/>
      <c r="J10" s="60"/>
      <c r="K10" s="61"/>
      <c r="L10" s="138"/>
    </row>
    <row r="11" spans="1:56" ht="15.75" x14ac:dyDescent="0.25">
      <c r="A11" s="55"/>
      <c r="B11" s="55"/>
      <c r="C11" s="19"/>
      <c r="D11" s="60"/>
      <c r="E11" s="19"/>
      <c r="F11" s="60"/>
      <c r="G11" s="60"/>
      <c r="H11" s="60"/>
      <c r="I11" s="60"/>
      <c r="J11" s="60"/>
      <c r="K11" s="61"/>
      <c r="L11" s="138"/>
      <c r="M11" s="60"/>
      <c r="AI11" s="75"/>
    </row>
    <row r="12" spans="1:56" ht="15.75" x14ac:dyDescent="0.25">
      <c r="A12" s="55"/>
      <c r="B12" s="55"/>
      <c r="C12" s="60"/>
      <c r="D12" s="60"/>
      <c r="E12" s="60"/>
      <c r="F12" s="60"/>
      <c r="G12" s="60"/>
      <c r="H12" s="60"/>
      <c r="I12" s="60"/>
      <c r="J12" s="60"/>
      <c r="K12" s="84"/>
      <c r="L12" s="138"/>
    </row>
    <row r="13" spans="1:56" s="75" customFormat="1" ht="18" x14ac:dyDescent="0.25">
      <c r="A13" s="145"/>
      <c r="B13" s="56"/>
      <c r="C13" s="146" t="s">
        <v>34</v>
      </c>
      <c r="D13" s="77"/>
      <c r="E13" s="147" t="s">
        <v>35</v>
      </c>
      <c r="F13" s="74"/>
      <c r="G13" s="147" t="s">
        <v>36</v>
      </c>
      <c r="H13" s="74"/>
      <c r="I13" s="147" t="s">
        <v>37</v>
      </c>
      <c r="J13" s="147" t="s">
        <v>38</v>
      </c>
      <c r="K13" s="87"/>
      <c r="L13" s="138"/>
      <c r="AI13" s="60"/>
    </row>
    <row r="14" spans="1:56" s="60" customFormat="1" ht="16.5" thickBot="1" x14ac:dyDescent="0.3">
      <c r="A14" s="55"/>
      <c r="B14" s="56"/>
      <c r="C14" s="143" t="s">
        <v>32</v>
      </c>
      <c r="D14" s="77"/>
      <c r="E14" s="143" t="s">
        <v>32</v>
      </c>
      <c r="F14" s="63"/>
      <c r="G14" s="143" t="s">
        <v>32</v>
      </c>
      <c r="H14" s="63"/>
      <c r="I14" s="143" t="s">
        <v>32</v>
      </c>
      <c r="J14" s="143" t="s">
        <v>32</v>
      </c>
      <c r="K14" s="88"/>
      <c r="L14" s="138"/>
    </row>
    <row r="15" spans="1:56" s="60" customFormat="1" ht="15.75" x14ac:dyDescent="0.25">
      <c r="A15" s="55"/>
      <c r="B15" s="57"/>
      <c r="C15" s="19"/>
      <c r="D15" s="68"/>
      <c r="E15" s="19"/>
      <c r="F15" s="69"/>
      <c r="G15" s="19"/>
      <c r="H15" s="69"/>
      <c r="I15" s="19"/>
      <c r="J15" s="54">
        <f>IF(I15&lt;0.2*C15,I15,0.2*C15)</f>
        <v>0</v>
      </c>
      <c r="K15" s="89"/>
      <c r="L15" s="138"/>
      <c r="N15" s="131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148"/>
    </row>
    <row r="16" spans="1:56" s="60" customFormat="1" ht="21" x14ac:dyDescent="0.25">
      <c r="A16" s="55"/>
      <c r="B16" s="55"/>
      <c r="K16" s="61"/>
      <c r="L16" s="138"/>
      <c r="N16" s="55"/>
      <c r="O16" s="387" t="s">
        <v>136</v>
      </c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61"/>
    </row>
    <row r="17" spans="1:56" s="60" customFormat="1" ht="18" x14ac:dyDescent="0.25">
      <c r="A17" s="55"/>
      <c r="B17" s="55"/>
      <c r="C17" s="146" t="s">
        <v>88</v>
      </c>
      <c r="K17" s="61"/>
      <c r="L17" s="61"/>
      <c r="N17" s="55"/>
      <c r="BD17" s="61"/>
    </row>
    <row r="18" spans="1:56" s="60" customFormat="1" x14ac:dyDescent="0.25">
      <c r="A18" s="55"/>
      <c r="B18" s="55"/>
      <c r="C18" s="143" t="s">
        <v>32</v>
      </c>
      <c r="K18" s="61"/>
      <c r="L18" s="76"/>
      <c r="N18" s="55"/>
      <c r="Q18" s="390" t="s">
        <v>81</v>
      </c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83"/>
      <c r="AL18" s="390" t="s">
        <v>81</v>
      </c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83"/>
      <c r="BD18" s="61"/>
    </row>
    <row r="19" spans="1:56" x14ac:dyDescent="0.25">
      <c r="A19" s="55"/>
      <c r="B19" s="55"/>
      <c r="C19" s="54">
        <f>C15-(C26-SUM(AL53,AO53,AR53,AU53,AX53,BA53))+(C34-SUM(AN53,AQ53,AT53,AW53,AZ53,BC53))</f>
        <v>0</v>
      </c>
      <c r="D19" s="60"/>
      <c r="E19" s="60"/>
      <c r="F19" s="60"/>
      <c r="G19" s="70"/>
      <c r="H19" s="60"/>
      <c r="I19" s="60"/>
      <c r="J19" s="60"/>
      <c r="K19" s="61"/>
      <c r="L19" s="61"/>
      <c r="N19" s="55"/>
      <c r="O19" s="391" t="s">
        <v>79</v>
      </c>
      <c r="P19" s="392"/>
      <c r="Q19" s="383" t="s">
        <v>1</v>
      </c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J19" s="391" t="s">
        <v>80</v>
      </c>
      <c r="AK19" s="397"/>
      <c r="AL19" s="383" t="s">
        <v>1</v>
      </c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61"/>
    </row>
    <row r="20" spans="1:56" s="75" customFormat="1" ht="15.75" thickBot="1" x14ac:dyDescent="0.3">
      <c r="A20" s="145"/>
      <c r="B20" s="59"/>
      <c r="C20" s="65"/>
      <c r="D20" s="66"/>
      <c r="E20" s="67"/>
      <c r="F20" s="65"/>
      <c r="G20" s="67"/>
      <c r="H20" s="65"/>
      <c r="I20" s="67"/>
      <c r="J20" s="79"/>
      <c r="K20" s="80"/>
      <c r="L20" s="76"/>
      <c r="N20" s="145"/>
      <c r="O20" s="393"/>
      <c r="P20" s="394"/>
      <c r="Q20" s="382">
        <v>41365</v>
      </c>
      <c r="R20" s="382"/>
      <c r="S20" s="383"/>
      <c r="T20" s="382">
        <v>41395</v>
      </c>
      <c r="U20" s="382"/>
      <c r="V20" s="383"/>
      <c r="W20" s="382">
        <v>41426</v>
      </c>
      <c r="X20" s="382"/>
      <c r="Y20" s="383"/>
      <c r="Z20" s="382">
        <v>41456</v>
      </c>
      <c r="AA20" s="382"/>
      <c r="AB20" s="383"/>
      <c r="AC20" s="382">
        <v>41487</v>
      </c>
      <c r="AD20" s="382"/>
      <c r="AE20" s="383"/>
      <c r="AF20" s="382">
        <v>41518</v>
      </c>
      <c r="AG20" s="382"/>
      <c r="AH20" s="383"/>
      <c r="AI20" s="60"/>
      <c r="AJ20" s="398"/>
      <c r="AK20" s="399"/>
      <c r="AL20" s="382">
        <v>41365</v>
      </c>
      <c r="AM20" s="382"/>
      <c r="AN20" s="383"/>
      <c r="AO20" s="382">
        <v>41395</v>
      </c>
      <c r="AP20" s="382"/>
      <c r="AQ20" s="383"/>
      <c r="AR20" s="382">
        <v>41426</v>
      </c>
      <c r="AS20" s="382"/>
      <c r="AT20" s="383"/>
      <c r="AU20" s="382">
        <v>41456</v>
      </c>
      <c r="AV20" s="382"/>
      <c r="AW20" s="383"/>
      <c r="AX20" s="382">
        <v>41487</v>
      </c>
      <c r="AY20" s="382"/>
      <c r="AZ20" s="383"/>
      <c r="BA20" s="382">
        <v>41518</v>
      </c>
      <c r="BB20" s="382"/>
      <c r="BC20" s="383"/>
      <c r="BD20" s="76"/>
    </row>
    <row r="21" spans="1:56" s="60" customFormat="1" ht="18.75" customHeight="1" thickBot="1" x14ac:dyDescent="0.3">
      <c r="A21" s="55"/>
      <c r="L21" s="61"/>
      <c r="N21" s="55"/>
      <c r="O21" s="395"/>
      <c r="P21" s="396"/>
      <c r="Q21" s="149" t="s">
        <v>94</v>
      </c>
      <c r="R21" s="149" t="s">
        <v>95</v>
      </c>
      <c r="S21" s="149" t="s">
        <v>96</v>
      </c>
      <c r="T21" s="149" t="s">
        <v>94</v>
      </c>
      <c r="U21" s="149" t="s">
        <v>95</v>
      </c>
      <c r="V21" s="149" t="s">
        <v>96</v>
      </c>
      <c r="W21" s="149" t="s">
        <v>94</v>
      </c>
      <c r="X21" s="149" t="s">
        <v>95</v>
      </c>
      <c r="Y21" s="149" t="s">
        <v>96</v>
      </c>
      <c r="Z21" s="149" t="s">
        <v>94</v>
      </c>
      <c r="AA21" s="149" t="s">
        <v>95</v>
      </c>
      <c r="AB21" s="149" t="s">
        <v>96</v>
      </c>
      <c r="AC21" s="149" t="s">
        <v>94</v>
      </c>
      <c r="AD21" s="149" t="s">
        <v>95</v>
      </c>
      <c r="AE21" s="149" t="s">
        <v>96</v>
      </c>
      <c r="AF21" s="149" t="s">
        <v>94</v>
      </c>
      <c r="AG21" s="149" t="s">
        <v>95</v>
      </c>
      <c r="AH21" s="149" t="s">
        <v>96</v>
      </c>
      <c r="AJ21" s="400"/>
      <c r="AK21" s="401"/>
      <c r="AL21" s="149" t="s">
        <v>97</v>
      </c>
      <c r="AM21" s="149" t="s">
        <v>98</v>
      </c>
      <c r="AN21" s="149" t="s">
        <v>99</v>
      </c>
      <c r="AO21" s="149" t="s">
        <v>97</v>
      </c>
      <c r="AP21" s="149" t="s">
        <v>98</v>
      </c>
      <c r="AQ21" s="149" t="s">
        <v>99</v>
      </c>
      <c r="AR21" s="149" t="s">
        <v>97</v>
      </c>
      <c r="AS21" s="149" t="s">
        <v>98</v>
      </c>
      <c r="AT21" s="149" t="s">
        <v>99</v>
      </c>
      <c r="AU21" s="149" t="s">
        <v>97</v>
      </c>
      <c r="AV21" s="149" t="s">
        <v>98</v>
      </c>
      <c r="AW21" s="149" t="s">
        <v>99</v>
      </c>
      <c r="AX21" s="149" t="s">
        <v>97</v>
      </c>
      <c r="AY21" s="149" t="s">
        <v>98</v>
      </c>
      <c r="AZ21" s="149" t="s">
        <v>99</v>
      </c>
      <c r="BA21" s="149" t="s">
        <v>97</v>
      </c>
      <c r="BB21" s="149" t="s">
        <v>98</v>
      </c>
      <c r="BC21" s="149" t="s">
        <v>99</v>
      </c>
      <c r="BD21" s="61"/>
    </row>
    <row r="22" spans="1:56" s="60" customFormat="1" ht="15.75" thickBot="1" x14ac:dyDescent="0.3">
      <c r="A22" s="55"/>
      <c r="B22" s="379" t="s">
        <v>57</v>
      </c>
      <c r="C22" s="380"/>
      <c r="D22" s="380"/>
      <c r="E22" s="380"/>
      <c r="F22" s="380"/>
      <c r="G22" s="380"/>
      <c r="H22" s="380"/>
      <c r="I22" s="380"/>
      <c r="J22" s="380"/>
      <c r="K22" s="381"/>
      <c r="L22" s="61"/>
      <c r="N22" s="55"/>
      <c r="O22" s="364" t="s">
        <v>0</v>
      </c>
      <c r="P22" s="150">
        <v>41395</v>
      </c>
      <c r="Q22" s="19"/>
      <c r="R22" s="19"/>
      <c r="S22" s="19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J22" s="364" t="s">
        <v>0</v>
      </c>
      <c r="AK22" s="150">
        <v>41395</v>
      </c>
      <c r="AL22" s="19"/>
      <c r="AM22" s="19"/>
      <c r="AN22" s="19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61"/>
    </row>
    <row r="23" spans="1:56" s="60" customFormat="1" x14ac:dyDescent="0.25">
      <c r="A23" s="55"/>
      <c r="B23" s="55"/>
      <c r="C23" s="78"/>
      <c r="E23" s="78"/>
      <c r="G23" s="78"/>
      <c r="K23" s="61"/>
      <c r="L23" s="61"/>
      <c r="N23" s="55"/>
      <c r="O23" s="364"/>
      <c r="P23" s="150">
        <v>41426</v>
      </c>
      <c r="Q23" s="19"/>
      <c r="R23" s="19"/>
      <c r="S23" s="19"/>
      <c r="T23" s="19"/>
      <c r="U23" s="19"/>
      <c r="V23" s="19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J23" s="364"/>
      <c r="AK23" s="150">
        <v>41426</v>
      </c>
      <c r="AL23" s="19"/>
      <c r="AM23" s="19"/>
      <c r="AN23" s="19"/>
      <c r="AO23" s="19"/>
      <c r="AP23" s="19"/>
      <c r="AQ23" s="19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61"/>
    </row>
    <row r="24" spans="1:56" s="60" customFormat="1" ht="18" x14ac:dyDescent="0.25">
      <c r="A24" s="55"/>
      <c r="B24" s="56"/>
      <c r="C24" s="146" t="s">
        <v>58</v>
      </c>
      <c r="D24" s="77"/>
      <c r="E24" s="146" t="s">
        <v>59</v>
      </c>
      <c r="F24" s="74"/>
      <c r="G24" s="147" t="s">
        <v>60</v>
      </c>
      <c r="H24" s="74"/>
      <c r="I24" s="75"/>
      <c r="J24" s="75"/>
      <c r="K24" s="76"/>
      <c r="L24" s="61"/>
      <c r="N24" s="55"/>
      <c r="O24" s="364"/>
      <c r="P24" s="150">
        <v>41456</v>
      </c>
      <c r="Q24" s="19"/>
      <c r="R24" s="19"/>
      <c r="S24" s="19"/>
      <c r="T24" s="19"/>
      <c r="U24" s="19"/>
      <c r="V24" s="19"/>
      <c r="W24" s="19"/>
      <c r="X24" s="19"/>
      <c r="Y24" s="19"/>
      <c r="Z24" s="151"/>
      <c r="AA24" s="151"/>
      <c r="AB24" s="151"/>
      <c r="AC24" s="151"/>
      <c r="AD24" s="151"/>
      <c r="AE24" s="151"/>
      <c r="AF24" s="151"/>
      <c r="AG24" s="151"/>
      <c r="AH24" s="151"/>
      <c r="AJ24" s="364"/>
      <c r="AK24" s="150">
        <v>41456</v>
      </c>
      <c r="AL24" s="19"/>
      <c r="AM24" s="19"/>
      <c r="AN24" s="19"/>
      <c r="AO24" s="19"/>
      <c r="AP24" s="19"/>
      <c r="AQ24" s="19"/>
      <c r="AR24" s="19"/>
      <c r="AS24" s="19"/>
      <c r="AT24" s="19"/>
      <c r="AU24" s="151"/>
      <c r="AV24" s="151"/>
      <c r="AW24" s="151"/>
      <c r="AX24" s="151"/>
      <c r="AY24" s="151"/>
      <c r="AZ24" s="151"/>
      <c r="BA24" s="151"/>
      <c r="BB24" s="151"/>
      <c r="BC24" s="151"/>
      <c r="BD24" s="61"/>
    </row>
    <row r="25" spans="1:56" s="60" customFormat="1" x14ac:dyDescent="0.25">
      <c r="A25" s="55"/>
      <c r="B25" s="56"/>
      <c r="C25" s="143" t="s">
        <v>32</v>
      </c>
      <c r="D25" s="77"/>
      <c r="E25" s="143" t="s">
        <v>32</v>
      </c>
      <c r="F25" s="63"/>
      <c r="G25" s="143" t="s">
        <v>32</v>
      </c>
      <c r="H25" s="63"/>
      <c r="K25" s="61"/>
      <c r="L25" s="61"/>
      <c r="N25" s="55"/>
      <c r="O25" s="364"/>
      <c r="P25" s="150">
        <v>41487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51"/>
      <c r="AD25" s="151"/>
      <c r="AE25" s="151"/>
      <c r="AF25" s="151"/>
      <c r="AG25" s="151"/>
      <c r="AH25" s="151"/>
      <c r="AJ25" s="364"/>
      <c r="AK25" s="150">
        <v>41487</v>
      </c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51"/>
      <c r="AY25" s="151"/>
      <c r="AZ25" s="151"/>
      <c r="BA25" s="151"/>
      <c r="BB25" s="151"/>
      <c r="BC25" s="151"/>
      <c r="BD25" s="61"/>
    </row>
    <row r="26" spans="1:56" s="60" customFormat="1" x14ac:dyDescent="0.25">
      <c r="A26" s="55"/>
      <c r="B26" s="57"/>
      <c r="C26" s="54">
        <f>SUM(AL52,AO52,AR52,AU52,AX52,BA52)</f>
        <v>0</v>
      </c>
      <c r="D26" s="68"/>
      <c r="E26" s="54">
        <f>SUM(Q52,T52,W52,Z52,AC52,AF52)</f>
        <v>0</v>
      </c>
      <c r="F26" s="69"/>
      <c r="G26" s="19"/>
      <c r="H26" s="69"/>
      <c r="K26" s="61"/>
      <c r="L26" s="61"/>
      <c r="N26" s="55"/>
      <c r="O26" s="364"/>
      <c r="P26" s="150">
        <v>41518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51"/>
      <c r="AG26" s="151"/>
      <c r="AH26" s="151"/>
      <c r="AJ26" s="364"/>
      <c r="AK26" s="150">
        <v>41518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51"/>
      <c r="BB26" s="151"/>
      <c r="BC26" s="151"/>
      <c r="BD26" s="61"/>
    </row>
    <row r="27" spans="1:56" s="60" customFormat="1" x14ac:dyDescent="0.25">
      <c r="A27" s="55"/>
      <c r="B27" s="57"/>
      <c r="C27" s="69"/>
      <c r="D27" s="68"/>
      <c r="F27" s="69"/>
      <c r="G27" s="70"/>
      <c r="H27" s="69"/>
      <c r="K27" s="61"/>
      <c r="L27" s="61"/>
      <c r="N27" s="55"/>
      <c r="O27" s="364"/>
      <c r="P27" s="150">
        <v>41548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J27" s="364"/>
      <c r="AK27" s="150">
        <v>41548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61"/>
    </row>
    <row r="28" spans="1:56" s="60" customFormat="1" ht="18.75" x14ac:dyDescent="0.25">
      <c r="A28" s="55"/>
      <c r="B28" s="57"/>
      <c r="C28" s="146" t="s">
        <v>61</v>
      </c>
      <c r="D28" s="68"/>
      <c r="E28" s="146" t="s">
        <v>106</v>
      </c>
      <c r="F28" s="69"/>
      <c r="G28" s="70"/>
      <c r="H28" s="69"/>
      <c r="K28" s="61"/>
      <c r="L28" s="61"/>
      <c r="N28" s="55"/>
      <c r="O28" s="364"/>
      <c r="P28" s="150">
        <v>41579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J28" s="364"/>
      <c r="AK28" s="150">
        <v>41579</v>
      </c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61"/>
    </row>
    <row r="29" spans="1:56" s="60" customFormat="1" x14ac:dyDescent="0.25">
      <c r="A29" s="55"/>
      <c r="B29" s="57"/>
      <c r="C29" s="143" t="s">
        <v>32</v>
      </c>
      <c r="D29" s="68"/>
      <c r="E29" s="143" t="s">
        <v>32</v>
      </c>
      <c r="F29" s="69"/>
      <c r="G29" s="70"/>
      <c r="H29" s="69"/>
      <c r="I29" s="70"/>
      <c r="J29" s="69"/>
      <c r="K29" s="71"/>
      <c r="L29" s="61"/>
      <c r="N29" s="55"/>
      <c r="O29" s="364"/>
      <c r="P29" s="150">
        <v>41609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J29" s="364"/>
      <c r="AK29" s="150">
        <v>41609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61"/>
    </row>
    <row r="30" spans="1:56" s="60" customFormat="1" x14ac:dyDescent="0.25">
      <c r="A30" s="55"/>
      <c r="B30" s="57"/>
      <c r="C30" s="54">
        <f>SUM(AM52,AP52,AS52,AV52,AY52,BB52)</f>
        <v>0</v>
      </c>
      <c r="D30" s="68"/>
      <c r="E30" s="54">
        <f>SUM(R52,U52,X52,AA52,AD52,AG52)</f>
        <v>0</v>
      </c>
      <c r="F30" s="69"/>
      <c r="G30" s="70"/>
      <c r="H30" s="69"/>
      <c r="I30" s="70"/>
      <c r="J30" s="69"/>
      <c r="K30" s="71"/>
      <c r="L30" s="61"/>
      <c r="N30" s="55"/>
      <c r="O30" s="364"/>
      <c r="P30" s="150">
        <v>41640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J30" s="364"/>
      <c r="AK30" s="150">
        <v>41640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61"/>
    </row>
    <row r="31" spans="1:56" s="60" customFormat="1" x14ac:dyDescent="0.25">
      <c r="A31" s="55"/>
      <c r="B31" s="57"/>
      <c r="C31" s="69"/>
      <c r="D31" s="68"/>
      <c r="E31" s="69"/>
      <c r="F31" s="69"/>
      <c r="G31" s="70"/>
      <c r="H31" s="69"/>
      <c r="I31" s="70"/>
      <c r="J31" s="69"/>
      <c r="K31" s="71"/>
      <c r="L31" s="61"/>
      <c r="N31" s="55"/>
      <c r="O31" s="364"/>
      <c r="P31" s="150">
        <v>41671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J31" s="364"/>
      <c r="AK31" s="150">
        <v>41671</v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61"/>
    </row>
    <row r="32" spans="1:56" s="60" customFormat="1" ht="18.75" x14ac:dyDescent="0.25">
      <c r="A32" s="55"/>
      <c r="B32" s="57"/>
      <c r="C32" s="146" t="s">
        <v>86</v>
      </c>
      <c r="D32" s="68"/>
      <c r="E32" s="146" t="s">
        <v>107</v>
      </c>
      <c r="F32" s="69"/>
      <c r="G32" s="70"/>
      <c r="H32" s="69"/>
      <c r="I32" s="70"/>
      <c r="J32" s="69"/>
      <c r="K32" s="71"/>
      <c r="L32" s="61"/>
      <c r="N32" s="55"/>
      <c r="O32" s="364"/>
      <c r="P32" s="150">
        <v>41699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J32" s="364"/>
      <c r="AK32" s="150">
        <v>41699</v>
      </c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61"/>
    </row>
    <row r="33" spans="1:56" s="60" customFormat="1" x14ac:dyDescent="0.25">
      <c r="A33" s="55"/>
      <c r="B33" s="57"/>
      <c r="C33" s="143" t="s">
        <v>32</v>
      </c>
      <c r="D33" s="68"/>
      <c r="E33" s="143" t="s">
        <v>32</v>
      </c>
      <c r="F33" s="69"/>
      <c r="G33" s="70"/>
      <c r="H33" s="69"/>
      <c r="I33" s="70"/>
      <c r="J33" s="69"/>
      <c r="K33" s="71"/>
      <c r="L33" s="61"/>
      <c r="N33" s="55"/>
      <c r="O33" s="364"/>
      <c r="P33" s="150">
        <v>41730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J33" s="364"/>
      <c r="AK33" s="150">
        <v>41730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61"/>
    </row>
    <row r="34" spans="1:56" s="60" customFormat="1" x14ac:dyDescent="0.25">
      <c r="A34" s="55"/>
      <c r="B34" s="57"/>
      <c r="C34" s="54">
        <f>SUM(AN52,AQ52,AT52,AW52,AZ52,BC52)</f>
        <v>0</v>
      </c>
      <c r="D34" s="68"/>
      <c r="E34" s="54">
        <f>SUM(S52,V52,Y52,AB52,AE52,AH52)</f>
        <v>0</v>
      </c>
      <c r="F34" s="69"/>
      <c r="G34" s="70"/>
      <c r="H34" s="69"/>
      <c r="I34" s="70"/>
      <c r="J34" s="69"/>
      <c r="K34" s="71"/>
      <c r="L34" s="61"/>
      <c r="N34" s="55"/>
      <c r="O34" s="364"/>
      <c r="P34" s="150">
        <v>41760</v>
      </c>
      <c r="Q34" s="50"/>
      <c r="R34" s="50"/>
      <c r="S34" s="50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J34" s="364"/>
      <c r="AK34" s="150">
        <v>41760</v>
      </c>
      <c r="AL34" s="50"/>
      <c r="AM34" s="50"/>
      <c r="AN34" s="50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61"/>
    </row>
    <row r="35" spans="1:56" s="60" customFormat="1" x14ac:dyDescent="0.25">
      <c r="A35" s="55"/>
      <c r="B35" s="57"/>
      <c r="C35" s="60" t="s">
        <v>87</v>
      </c>
      <c r="D35" s="68"/>
      <c r="E35" s="70"/>
      <c r="F35" s="69"/>
      <c r="G35" s="70"/>
      <c r="H35" s="69"/>
      <c r="I35" s="70"/>
      <c r="J35" s="69"/>
      <c r="K35" s="71"/>
      <c r="L35" s="61"/>
      <c r="N35" s="55"/>
      <c r="O35" s="364"/>
      <c r="P35" s="150">
        <v>41791</v>
      </c>
      <c r="Q35" s="50"/>
      <c r="R35" s="50"/>
      <c r="S35" s="50"/>
      <c r="T35" s="50"/>
      <c r="U35" s="50"/>
      <c r="V35" s="5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J35" s="364"/>
      <c r="AK35" s="150">
        <v>41791</v>
      </c>
      <c r="AL35" s="50"/>
      <c r="AM35" s="50"/>
      <c r="AN35" s="50"/>
      <c r="AO35" s="50"/>
      <c r="AP35" s="50"/>
      <c r="AQ35" s="50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61"/>
    </row>
    <row r="36" spans="1:56" s="60" customFormat="1" ht="17.25" x14ac:dyDescent="0.25">
      <c r="A36" s="55"/>
      <c r="B36" s="57"/>
      <c r="C36" s="147" t="s">
        <v>63</v>
      </c>
      <c r="D36" s="68"/>
      <c r="E36" s="147" t="s">
        <v>62</v>
      </c>
      <c r="F36" s="69"/>
      <c r="G36" s="70"/>
      <c r="H36" s="69"/>
      <c r="I36" s="70"/>
      <c r="J36" s="69"/>
      <c r="K36" s="71"/>
      <c r="L36" s="61"/>
      <c r="N36" s="55"/>
      <c r="O36" s="364"/>
      <c r="P36" s="150">
        <v>41821</v>
      </c>
      <c r="Q36" s="50"/>
      <c r="R36" s="50"/>
      <c r="S36" s="50"/>
      <c r="T36" s="50"/>
      <c r="U36" s="50"/>
      <c r="V36" s="50"/>
      <c r="W36" s="50"/>
      <c r="X36" s="50"/>
      <c r="Y36" s="50"/>
      <c r="Z36" s="19"/>
      <c r="AA36" s="19"/>
      <c r="AB36" s="19"/>
      <c r="AC36" s="19"/>
      <c r="AD36" s="19"/>
      <c r="AE36" s="19"/>
      <c r="AF36" s="19"/>
      <c r="AG36" s="19"/>
      <c r="AH36" s="19"/>
      <c r="AJ36" s="364"/>
      <c r="AK36" s="150">
        <v>41821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19"/>
      <c r="AV36" s="19"/>
      <c r="AW36" s="19"/>
      <c r="AX36" s="19"/>
      <c r="AY36" s="19"/>
      <c r="AZ36" s="19"/>
      <c r="BA36" s="19"/>
      <c r="BB36" s="19"/>
      <c r="BC36" s="19"/>
      <c r="BD36" s="61"/>
    </row>
    <row r="37" spans="1:56" x14ac:dyDescent="0.25">
      <c r="A37" s="55"/>
      <c r="B37" s="57"/>
      <c r="C37" s="143" t="s">
        <v>32</v>
      </c>
      <c r="D37" s="68"/>
      <c r="E37" s="143" t="s">
        <v>32</v>
      </c>
      <c r="F37" s="69"/>
      <c r="G37" s="70"/>
      <c r="H37" s="69"/>
      <c r="I37" s="70"/>
      <c r="J37" s="69"/>
      <c r="K37" s="71"/>
      <c r="L37" s="61"/>
      <c r="N37" s="55"/>
      <c r="O37" s="364"/>
      <c r="P37" s="150">
        <v>41852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19"/>
      <c r="AD37" s="19"/>
      <c r="AE37" s="19"/>
      <c r="AF37" s="19"/>
      <c r="AG37" s="19"/>
      <c r="AH37" s="19"/>
      <c r="AJ37" s="364"/>
      <c r="AK37" s="150">
        <v>41852</v>
      </c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19"/>
      <c r="AY37" s="19"/>
      <c r="AZ37" s="19"/>
      <c r="BA37" s="19"/>
      <c r="BB37" s="19"/>
      <c r="BC37" s="19"/>
      <c r="BD37" s="61"/>
    </row>
    <row r="38" spans="1:56" x14ac:dyDescent="0.25">
      <c r="A38" s="55"/>
      <c r="B38" s="57"/>
      <c r="C38" s="19"/>
      <c r="D38" s="68"/>
      <c r="E38" s="19"/>
      <c r="F38" s="69"/>
      <c r="G38" s="70"/>
      <c r="H38" s="69"/>
      <c r="I38" s="70"/>
      <c r="J38" s="69"/>
      <c r="K38" s="71"/>
      <c r="L38" s="61"/>
      <c r="N38" s="55"/>
      <c r="O38" s="364"/>
      <c r="P38" s="150">
        <v>41883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19"/>
      <c r="AG38" s="19"/>
      <c r="AH38" s="19"/>
      <c r="AJ38" s="364"/>
      <c r="AK38" s="150">
        <v>41883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19"/>
      <c r="BB38" s="19"/>
      <c r="BC38" s="19"/>
      <c r="BD38" s="61"/>
    </row>
    <row r="39" spans="1:56" x14ac:dyDescent="0.25">
      <c r="A39" s="55"/>
      <c r="B39" s="55"/>
      <c r="C39" s="70"/>
      <c r="D39" s="60"/>
      <c r="E39" s="60"/>
      <c r="F39" s="60"/>
      <c r="G39" s="60"/>
      <c r="H39" s="60"/>
      <c r="I39" s="60"/>
      <c r="J39" s="60"/>
      <c r="K39" s="61"/>
      <c r="L39" s="61"/>
      <c r="N39" s="55"/>
      <c r="O39" s="364"/>
      <c r="P39" s="150">
        <v>41913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J39" s="364"/>
      <c r="AK39" s="150">
        <v>41913</v>
      </c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61"/>
    </row>
    <row r="40" spans="1:56" x14ac:dyDescent="0.25">
      <c r="A40" s="55"/>
      <c r="B40" s="55"/>
      <c r="C40" s="413" t="s">
        <v>64</v>
      </c>
      <c r="D40" s="60"/>
      <c r="E40" s="60"/>
      <c r="F40" s="60"/>
      <c r="G40" s="60"/>
      <c r="H40" s="60"/>
      <c r="I40" s="60"/>
      <c r="J40" s="60"/>
      <c r="K40" s="61"/>
      <c r="L40" s="61"/>
      <c r="N40" s="55"/>
      <c r="O40" s="364"/>
      <c r="P40" s="150">
        <v>41944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J40" s="364"/>
      <c r="AK40" s="150">
        <v>41944</v>
      </c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61"/>
    </row>
    <row r="41" spans="1:56" x14ac:dyDescent="0.25">
      <c r="A41" s="55"/>
      <c r="B41" s="55"/>
      <c r="C41" s="414"/>
      <c r="D41" s="60"/>
      <c r="E41" s="60"/>
      <c r="F41" s="60"/>
      <c r="G41" s="60"/>
      <c r="H41" s="60"/>
      <c r="I41" s="60"/>
      <c r="J41" s="60"/>
      <c r="K41" s="61"/>
      <c r="L41" s="61"/>
      <c r="N41" s="55"/>
      <c r="O41" s="364"/>
      <c r="P41" s="150">
        <v>41974</v>
      </c>
      <c r="Q41" s="52"/>
      <c r="R41" s="52"/>
      <c r="S41" s="52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J41" s="364"/>
      <c r="AK41" s="150">
        <v>41974</v>
      </c>
      <c r="AL41" s="52"/>
      <c r="AM41" s="52"/>
      <c r="AN41" s="52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61"/>
    </row>
    <row r="42" spans="1:56" x14ac:dyDescent="0.25">
      <c r="A42" s="55"/>
      <c r="B42" s="55"/>
      <c r="C42" s="143" t="s">
        <v>32</v>
      </c>
      <c r="D42" s="60"/>
      <c r="E42" s="60"/>
      <c r="F42" s="60"/>
      <c r="G42" s="60"/>
      <c r="H42" s="60"/>
      <c r="I42" s="60"/>
      <c r="J42" s="60"/>
      <c r="K42" s="61"/>
      <c r="L42" s="61"/>
      <c r="N42" s="55"/>
      <c r="O42" s="364"/>
      <c r="P42" s="150">
        <v>42005</v>
      </c>
      <c r="Q42" s="52"/>
      <c r="R42" s="52"/>
      <c r="S42" s="52"/>
      <c r="T42" s="52"/>
      <c r="U42" s="52"/>
      <c r="V42" s="52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J42" s="364"/>
      <c r="AK42" s="150">
        <v>42005</v>
      </c>
      <c r="AL42" s="52"/>
      <c r="AM42" s="52"/>
      <c r="AN42" s="52"/>
      <c r="AO42" s="52"/>
      <c r="AP42" s="52"/>
      <c r="AQ42" s="52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61"/>
    </row>
    <row r="43" spans="1:56" x14ac:dyDescent="0.25">
      <c r="A43" s="55"/>
      <c r="B43" s="55"/>
      <c r="C43" s="19"/>
      <c r="D43" s="60"/>
      <c r="E43" s="60"/>
      <c r="F43" s="60"/>
      <c r="G43" s="60"/>
      <c r="H43" s="60"/>
      <c r="I43" s="60"/>
      <c r="J43" s="60"/>
      <c r="K43" s="61"/>
      <c r="L43" s="61"/>
      <c r="N43" s="55"/>
      <c r="O43" s="364"/>
      <c r="P43" s="150">
        <v>42036</v>
      </c>
      <c r="Q43" s="52"/>
      <c r="R43" s="52"/>
      <c r="S43" s="52"/>
      <c r="T43" s="52"/>
      <c r="U43" s="52"/>
      <c r="V43" s="52"/>
      <c r="W43" s="52"/>
      <c r="X43" s="52"/>
      <c r="Y43" s="52"/>
      <c r="Z43" s="50"/>
      <c r="AA43" s="50"/>
      <c r="AB43" s="50"/>
      <c r="AC43" s="50"/>
      <c r="AD43" s="50"/>
      <c r="AE43" s="50"/>
      <c r="AF43" s="50"/>
      <c r="AG43" s="50"/>
      <c r="AH43" s="50"/>
      <c r="AJ43" s="364"/>
      <c r="AK43" s="150">
        <v>42036</v>
      </c>
      <c r="AL43" s="52"/>
      <c r="AM43" s="52"/>
      <c r="AN43" s="52"/>
      <c r="AO43" s="52"/>
      <c r="AP43" s="52"/>
      <c r="AQ43" s="52"/>
      <c r="AR43" s="52"/>
      <c r="AS43" s="52"/>
      <c r="AT43" s="52"/>
      <c r="AU43" s="50"/>
      <c r="AV43" s="50"/>
      <c r="AW43" s="50"/>
      <c r="AX43" s="50"/>
      <c r="AY43" s="50"/>
      <c r="AZ43" s="50"/>
      <c r="BA43" s="50"/>
      <c r="BB43" s="50"/>
      <c r="BC43" s="50"/>
      <c r="BD43" s="61"/>
    </row>
    <row r="44" spans="1:56" x14ac:dyDescent="0.25">
      <c r="A44" s="55"/>
      <c r="B44" s="55"/>
      <c r="C44" s="70"/>
      <c r="D44" s="60"/>
      <c r="E44" s="60"/>
      <c r="F44" s="60"/>
      <c r="G44" s="60"/>
      <c r="H44" s="60"/>
      <c r="I44" s="60"/>
      <c r="J44" s="60"/>
      <c r="K44" s="61"/>
      <c r="L44" s="61"/>
      <c r="N44" s="55"/>
      <c r="O44" s="364"/>
      <c r="P44" s="150">
        <v>42064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0"/>
      <c r="AD44" s="50"/>
      <c r="AE44" s="50"/>
      <c r="AF44" s="50"/>
      <c r="AG44" s="50"/>
      <c r="AH44" s="50"/>
      <c r="AJ44" s="364"/>
      <c r="AK44" s="150">
        <v>42064</v>
      </c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0"/>
      <c r="AY44" s="50"/>
      <c r="AZ44" s="50"/>
      <c r="BA44" s="50"/>
      <c r="BB44" s="50"/>
      <c r="BC44" s="50"/>
      <c r="BD44" s="61"/>
    </row>
    <row r="45" spans="1:56" x14ac:dyDescent="0.25">
      <c r="A45" s="55"/>
      <c r="B45" s="55"/>
      <c r="C45" s="70"/>
      <c r="D45" s="60"/>
      <c r="E45" s="60"/>
      <c r="F45" s="60"/>
      <c r="G45" s="60"/>
      <c r="H45" s="60"/>
      <c r="I45" s="60"/>
      <c r="J45" s="60"/>
      <c r="K45" s="61"/>
      <c r="L45" s="61"/>
      <c r="N45" s="55"/>
      <c r="O45" s="364"/>
      <c r="P45" s="150">
        <v>42095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0"/>
      <c r="AG45" s="50"/>
      <c r="AH45" s="50"/>
      <c r="AJ45" s="364"/>
      <c r="AK45" s="150">
        <v>42095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0"/>
      <c r="BB45" s="50"/>
      <c r="BC45" s="50"/>
      <c r="BD45" s="61"/>
    </row>
    <row r="46" spans="1:56" x14ac:dyDescent="0.25">
      <c r="A46" s="55"/>
      <c r="B46" s="58"/>
      <c r="D46" s="72"/>
      <c r="E46" s="73"/>
      <c r="F46" s="73"/>
      <c r="G46" s="73"/>
      <c r="H46" s="73"/>
      <c r="I46" s="60"/>
      <c r="J46" s="60"/>
      <c r="K46" s="61"/>
      <c r="L46" s="61"/>
      <c r="N46" s="55"/>
      <c r="O46" s="433"/>
      <c r="P46" s="190">
        <f>P45+31</f>
        <v>42126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J46" s="433"/>
      <c r="AK46" s="190">
        <f>AK45+31</f>
        <v>42126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61"/>
    </row>
    <row r="47" spans="1:56" x14ac:dyDescent="0.25">
      <c r="A47" s="55"/>
      <c r="B47" s="55"/>
      <c r="D47" s="60"/>
      <c r="E47" s="60"/>
      <c r="F47" s="60"/>
      <c r="G47" s="60"/>
      <c r="H47" s="60"/>
      <c r="I47" s="60"/>
      <c r="J47" s="60"/>
      <c r="K47" s="61"/>
      <c r="L47" s="61"/>
      <c r="N47" s="55"/>
      <c r="O47" s="433"/>
      <c r="P47" s="190">
        <f t="shared" ref="P47:P51" si="0">P46+31</f>
        <v>42157</v>
      </c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J47" s="433"/>
      <c r="AK47" s="190">
        <f t="shared" ref="AK47:AK51" si="1">AK46+31</f>
        <v>42157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61"/>
    </row>
    <row r="48" spans="1:56" x14ac:dyDescent="0.25">
      <c r="A48" s="55"/>
      <c r="B48" s="55"/>
      <c r="D48" s="60"/>
      <c r="E48" s="60"/>
      <c r="F48" s="60"/>
      <c r="G48" s="60"/>
      <c r="H48" s="60"/>
      <c r="I48" s="60"/>
      <c r="J48" s="60"/>
      <c r="K48" s="61"/>
      <c r="L48" s="61"/>
      <c r="N48" s="55"/>
      <c r="O48" s="433"/>
      <c r="P48" s="190">
        <f t="shared" si="0"/>
        <v>42188</v>
      </c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J48" s="433"/>
      <c r="AK48" s="190">
        <f t="shared" si="1"/>
        <v>42188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61"/>
    </row>
    <row r="49" spans="1:56" x14ac:dyDescent="0.25">
      <c r="A49" s="55"/>
      <c r="B49" s="55"/>
      <c r="C49" s="60"/>
      <c r="K49" s="61"/>
      <c r="L49" s="61"/>
      <c r="N49" s="55"/>
      <c r="O49" s="433"/>
      <c r="P49" s="190">
        <f t="shared" si="0"/>
        <v>42219</v>
      </c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J49" s="433"/>
      <c r="AK49" s="190">
        <f t="shared" si="1"/>
        <v>42219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61"/>
    </row>
    <row r="50" spans="1:56" ht="15.75" thickBot="1" x14ac:dyDescent="0.3">
      <c r="A50" s="55"/>
      <c r="B50" s="55"/>
      <c r="C50" s="60"/>
      <c r="D50" s="60"/>
      <c r="E50" s="60"/>
      <c r="F50" s="60"/>
      <c r="G50" s="60"/>
      <c r="H50" s="60"/>
      <c r="I50" s="60"/>
      <c r="J50" s="60"/>
      <c r="K50" s="61"/>
      <c r="L50" s="61"/>
      <c r="N50" s="55"/>
      <c r="O50" s="433"/>
      <c r="P50" s="190">
        <f t="shared" si="0"/>
        <v>42250</v>
      </c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J50" s="433"/>
      <c r="AK50" s="190">
        <f t="shared" si="1"/>
        <v>42250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61"/>
    </row>
    <row r="51" spans="1:56" x14ac:dyDescent="0.25">
      <c r="A51" s="55"/>
      <c r="B51" s="99"/>
      <c r="C51" s="100"/>
      <c r="D51" s="99"/>
      <c r="E51" s="99"/>
      <c r="F51" s="99"/>
      <c r="G51" s="99"/>
      <c r="H51" s="99"/>
      <c r="I51" s="99"/>
      <c r="J51" s="99"/>
      <c r="K51" s="99"/>
      <c r="L51" s="61"/>
      <c r="N51" s="55"/>
      <c r="O51" s="433"/>
      <c r="P51" s="190">
        <f t="shared" si="0"/>
        <v>42281</v>
      </c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J51" s="433"/>
      <c r="AK51" s="190">
        <f t="shared" si="1"/>
        <v>42281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61"/>
    </row>
    <row r="52" spans="1:56" x14ac:dyDescent="0.25">
      <c r="A52" s="55"/>
      <c r="B52" s="60"/>
      <c r="C52" s="160"/>
      <c r="D52" s="368" t="s">
        <v>52</v>
      </c>
      <c r="E52" s="369"/>
      <c r="F52" s="60"/>
      <c r="G52" s="60"/>
      <c r="H52" s="60"/>
      <c r="I52" s="60"/>
      <c r="J52" s="60"/>
      <c r="K52" s="60"/>
      <c r="L52" s="61"/>
      <c r="N52" s="55"/>
      <c r="O52" s="60"/>
      <c r="P52" s="191" t="s">
        <v>78</v>
      </c>
      <c r="Q52" s="155">
        <f>SUM(Q22:Q51)</f>
        <v>0</v>
      </c>
      <c r="R52" s="155">
        <f t="shared" ref="R52:AH52" si="2">SUM(R22:R51)</f>
        <v>0</v>
      </c>
      <c r="S52" s="155">
        <f t="shared" si="2"/>
        <v>0</v>
      </c>
      <c r="T52" s="155">
        <f t="shared" si="2"/>
        <v>0</v>
      </c>
      <c r="U52" s="155">
        <f t="shared" si="2"/>
        <v>0</v>
      </c>
      <c r="V52" s="155">
        <f t="shared" si="2"/>
        <v>0</v>
      </c>
      <c r="W52" s="155">
        <f t="shared" si="2"/>
        <v>0</v>
      </c>
      <c r="X52" s="155">
        <f t="shared" si="2"/>
        <v>0</v>
      </c>
      <c r="Y52" s="155">
        <f t="shared" si="2"/>
        <v>0</v>
      </c>
      <c r="Z52" s="155">
        <f t="shared" si="2"/>
        <v>0</v>
      </c>
      <c r="AA52" s="155">
        <f t="shared" si="2"/>
        <v>0</v>
      </c>
      <c r="AB52" s="155">
        <f t="shared" si="2"/>
        <v>0</v>
      </c>
      <c r="AC52" s="155">
        <f t="shared" si="2"/>
        <v>0</v>
      </c>
      <c r="AD52" s="155">
        <f t="shared" si="2"/>
        <v>0</v>
      </c>
      <c r="AE52" s="155">
        <f t="shared" si="2"/>
        <v>0</v>
      </c>
      <c r="AF52" s="155">
        <f t="shared" si="2"/>
        <v>0</v>
      </c>
      <c r="AG52" s="155">
        <f t="shared" si="2"/>
        <v>0</v>
      </c>
      <c r="AH52" s="155">
        <f t="shared" si="2"/>
        <v>0</v>
      </c>
      <c r="AK52" s="191" t="s">
        <v>78</v>
      </c>
      <c r="AL52" s="155">
        <f>SUM(AL22:AL51)</f>
        <v>0</v>
      </c>
      <c r="AM52" s="155">
        <f t="shared" ref="AM52:BC52" si="3">SUM(AM22:AM51)</f>
        <v>0</v>
      </c>
      <c r="AN52" s="155">
        <f>SUM(AN22:AN51)</f>
        <v>0</v>
      </c>
      <c r="AO52" s="155">
        <f t="shared" si="3"/>
        <v>0</v>
      </c>
      <c r="AP52" s="155">
        <f t="shared" si="3"/>
        <v>0</v>
      </c>
      <c r="AQ52" s="155">
        <f t="shared" si="3"/>
        <v>0</v>
      </c>
      <c r="AR52" s="155">
        <f t="shared" si="3"/>
        <v>0</v>
      </c>
      <c r="AS52" s="155">
        <f t="shared" si="3"/>
        <v>0</v>
      </c>
      <c r="AT52" s="155">
        <f t="shared" si="3"/>
        <v>0</v>
      </c>
      <c r="AU52" s="155">
        <f t="shared" si="3"/>
        <v>0</v>
      </c>
      <c r="AV52" s="155">
        <f t="shared" si="3"/>
        <v>0</v>
      </c>
      <c r="AW52" s="155">
        <f t="shared" si="3"/>
        <v>0</v>
      </c>
      <c r="AX52" s="155">
        <f t="shared" si="3"/>
        <v>0</v>
      </c>
      <c r="AY52" s="155">
        <f t="shared" si="3"/>
        <v>0</v>
      </c>
      <c r="AZ52" s="155">
        <f t="shared" si="3"/>
        <v>0</v>
      </c>
      <c r="BA52" s="155">
        <f t="shared" si="3"/>
        <v>0</v>
      </c>
      <c r="BB52" s="155">
        <f t="shared" si="3"/>
        <v>0</v>
      </c>
      <c r="BC52" s="155">
        <f t="shared" si="3"/>
        <v>0</v>
      </c>
      <c r="BD52" s="61"/>
    </row>
    <row r="53" spans="1:56" ht="15" hidden="1" customHeight="1" x14ac:dyDescent="0.25">
      <c r="A53" s="55"/>
      <c r="B53" s="60"/>
      <c r="C53" s="161"/>
      <c r="D53" s="368" t="s">
        <v>111</v>
      </c>
      <c r="E53" s="369"/>
      <c r="F53" s="60"/>
      <c r="G53" s="60"/>
      <c r="H53" s="60"/>
      <c r="I53" s="60"/>
      <c r="J53" s="60"/>
      <c r="K53" s="60"/>
      <c r="L53" s="61"/>
      <c r="N53" s="55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AJ53" s="169"/>
      <c r="AK53" s="154" t="s">
        <v>93</v>
      </c>
      <c r="AL53" s="155">
        <f>SUM(AL22:AL33)+AL34*0.95+AL35*0.9+AL36*0.85+AL37*0.8+AL38*0.75+AL39*0.7+AL40*0.65+SUM(AL41:AL51)*0.6</f>
        <v>0</v>
      </c>
      <c r="AM53" s="155">
        <f>SUM(AM22:AM33)+AM34*0.95+AM35*0.9+AM36*0.85+AM37*0.8+AM38*0.75+AM39*0.7+AM40*0.65+SUM(AM41:AM51)*0.6</f>
        <v>0</v>
      </c>
      <c r="AN53" s="155">
        <f>SUM(AN22:AN33)+AN34*0.95+AN35*0.9+AN36*0.85+AN37*0.8+AN38*0.75+AN39*0.7+AN40*0.65+SUM(AN41:AN51)*0.6</f>
        <v>0</v>
      </c>
      <c r="AO53" s="155">
        <f>SUM(AO22:AO34)+AO35*0.95+AO36*0.9+AO37*0.85+AO38*0.8+AO39*0.75+AO40*0.7+AO41*0.65+SUM(AO42:AO51)*0.6</f>
        <v>0</v>
      </c>
      <c r="AP53" s="155">
        <f>SUM(AP22:AP34)+AP35*0.95+AP36*0.9+AP37*0.85+AP38*0.8+AP39*0.75+AP40*0.7+AP41*0.65+SUM(AP42:AP51)*0.6</f>
        <v>0</v>
      </c>
      <c r="AQ53" s="155">
        <f>SUM(AQ22:AQ34)+AQ35*0.95+AQ36*0.9+AQ37*0.85+AQ38*0.8+AQ39*0.75+AQ40*0.7+AQ41*0.65+SUM(AQ42:AQ51)*0.6</f>
        <v>0</v>
      </c>
      <c r="AR53" s="155">
        <f>SUM(AR22:AR35)+AR36*0.95+AR37*0.9+AR38*0.85+AR39*0.8+AR40*0.75+AR41*0.7+AR42*0.65+SUM(AR43:AR51)*0.6</f>
        <v>0</v>
      </c>
      <c r="AS53" s="155">
        <f>SUM(AS22:AS35)+AS36*0.95+AS37*0.9+AS38*0.85+AS39*0.8+AS40*0.75+AS41*0.7+AS42*0.65+SUM(AS43:AS51)*0.6</f>
        <v>0</v>
      </c>
      <c r="AT53" s="155">
        <f>SUM(AT22:AT35)+AT36*0.95+AT37*0.9+AT38*0.85+AT39*0.8+AT40*0.75+AT41*0.7+AT42*0.65+SUM(AT43:AT51)*0.6</f>
        <v>0</v>
      </c>
      <c r="AU53" s="155">
        <f>SUM(AU22:AU36)+AU37*0.95+AU38*0.9+AU39*0.85+AU40*0.8+AU41*0.75+AU42*0.7+AU43*0.65+SUM(AU44:AU51)*0.6</f>
        <v>0</v>
      </c>
      <c r="AV53" s="155">
        <f>SUM(AV22:AV36)+AV37*0.95+AV38*0.9+AV39*0.85+AV40*0.8+AV41*0.75+AV42*0.7+AV43*0.65+SUM(AV44:AV51)*0.6</f>
        <v>0</v>
      </c>
      <c r="AW53" s="155">
        <f>SUM(AW22:AW36)+AW37*0.95+AW38*0.9+AW39*0.85+AW40*0.8+AW41*0.75+AW42*0.7+AW43*0.65+SUM(AW44:AW51)*0.6</f>
        <v>0</v>
      </c>
      <c r="AX53" s="155">
        <f>SUM(AX26:AX37)+AX38*0.95+AX39*0.9+AX40*0.85+AX41*0.8+AX42*0.75+AX43*0.7+AX44*0.65+SUM(AX45:AX51)*0.6</f>
        <v>0</v>
      </c>
      <c r="AY53" s="155">
        <f>SUM(AY26:AY37)+AY38*0.95+AY39*0.9+AY40*0.85+AY41*0.8+AY42*0.75+AY43*0.7+AY44*0.65+SUM(AY45:AY51)*0.6</f>
        <v>0</v>
      </c>
      <c r="AZ53" s="155">
        <f>SUM(AZ26:AZ37)+AZ38*0.95+AZ39*0.9+AZ40*0.85+AZ41*0.8+AZ42*0.75+AZ43*0.7+AZ44*0.65+SUM(AZ45:AZ51)*0.6</f>
        <v>0</v>
      </c>
      <c r="BA53" s="155">
        <f>SUM(BA22:BA38)+BA39*0.95+BA40*0.9+BA41*0.85+BA42*0.8+BA43*0.75+BA44*0.7+BA45*0.65+SUM(BA46:BA51)*0.6</f>
        <v>0</v>
      </c>
      <c r="BB53" s="155">
        <f>SUM(BB22:BB38)+BB39*0.95+BB40*0.9+BB41*0.85+BB42*0.8+BB43*0.75+BB44*0.7+BB45*0.65+SUM(BB46:BB51)*0.6</f>
        <v>0</v>
      </c>
      <c r="BC53" s="155">
        <f>SUM(BC22:BC38)+BC39*0.95+BC40*0.9+BC41*0.85+BC42*0.8+BC43*0.75+BC44*0.7+BC45*0.65+SUM(BC46:BC51)*0.6</f>
        <v>0</v>
      </c>
      <c r="BD53" s="61"/>
    </row>
    <row r="54" spans="1:56" ht="18.75" customHeight="1" x14ac:dyDescent="0.25">
      <c r="A54" s="55"/>
      <c r="L54" s="61"/>
      <c r="N54" s="55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61"/>
    </row>
    <row r="55" spans="1:56" ht="15" customHeight="1" x14ac:dyDescent="0.25">
      <c r="A55" s="55"/>
      <c r="B55" s="421" t="s">
        <v>39</v>
      </c>
      <c r="C55" s="422"/>
      <c r="D55" s="422"/>
      <c r="E55" s="422"/>
      <c r="F55" s="422"/>
      <c r="G55" s="422"/>
      <c r="H55" s="422"/>
      <c r="I55" s="422"/>
      <c r="J55" s="422"/>
      <c r="K55" s="423"/>
      <c r="L55" s="61"/>
      <c r="N55" s="55"/>
      <c r="O55" s="144"/>
      <c r="P55" s="376" t="s">
        <v>83</v>
      </c>
      <c r="Q55" s="377"/>
      <c r="R55" s="377"/>
      <c r="S55" s="377"/>
      <c r="T55" s="377"/>
      <c r="U55" s="377"/>
      <c r="V55" s="377"/>
      <c r="W55" s="377"/>
      <c r="X55" s="377"/>
      <c r="Y55" s="378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61"/>
    </row>
    <row r="56" spans="1:56" ht="15" customHeight="1" x14ac:dyDescent="0.25">
      <c r="A56" s="55"/>
      <c r="B56" s="424"/>
      <c r="C56" s="425"/>
      <c r="D56" s="425"/>
      <c r="E56" s="425"/>
      <c r="F56" s="425"/>
      <c r="G56" s="425"/>
      <c r="H56" s="425"/>
      <c r="I56" s="425"/>
      <c r="J56" s="425"/>
      <c r="K56" s="426"/>
      <c r="L56" s="61"/>
      <c r="N56" s="55"/>
      <c r="O56" s="167"/>
      <c r="P56" s="415" t="s">
        <v>85</v>
      </c>
      <c r="Q56" s="416"/>
      <c r="R56" s="416"/>
      <c r="S56" s="416"/>
      <c r="T56" s="416"/>
      <c r="U56" s="416"/>
      <c r="V56" s="416"/>
      <c r="W56" s="416"/>
      <c r="X56" s="416"/>
      <c r="Y56" s="417"/>
      <c r="Z56" s="60"/>
      <c r="AA56" s="60"/>
      <c r="AB56" s="60"/>
      <c r="AC56" s="60"/>
      <c r="AD56" s="60"/>
      <c r="AE56" s="60"/>
      <c r="BD56" s="61"/>
    </row>
    <row r="57" spans="1:56" ht="15" customHeight="1" x14ac:dyDescent="0.25">
      <c r="A57" s="55"/>
      <c r="B57" s="424"/>
      <c r="C57" s="425"/>
      <c r="D57" s="425"/>
      <c r="E57" s="425"/>
      <c r="F57" s="425"/>
      <c r="G57" s="425"/>
      <c r="H57" s="425"/>
      <c r="I57" s="425"/>
      <c r="J57" s="425"/>
      <c r="K57" s="426"/>
      <c r="L57" s="61"/>
      <c r="N57" s="55"/>
      <c r="O57" s="92"/>
      <c r="P57" s="415" t="s">
        <v>84</v>
      </c>
      <c r="Q57" s="416"/>
      <c r="R57" s="416"/>
      <c r="S57" s="416"/>
      <c r="T57" s="416"/>
      <c r="U57" s="416"/>
      <c r="V57" s="416"/>
      <c r="W57" s="416"/>
      <c r="X57" s="416"/>
      <c r="Y57" s="417"/>
      <c r="BD57" s="61"/>
    </row>
    <row r="58" spans="1:56" ht="15" customHeight="1" x14ac:dyDescent="0.25">
      <c r="A58" s="55"/>
      <c r="B58" s="170"/>
      <c r="C58" s="126"/>
      <c r="D58" s="126"/>
      <c r="E58" s="126"/>
      <c r="F58" s="126"/>
      <c r="G58" s="126"/>
      <c r="H58" s="126"/>
      <c r="I58" s="126"/>
      <c r="J58" s="126"/>
      <c r="K58" s="127"/>
      <c r="L58" s="61"/>
      <c r="N58" s="55"/>
      <c r="BD58" s="61"/>
    </row>
    <row r="59" spans="1:56" ht="15" customHeight="1" x14ac:dyDescent="0.25">
      <c r="A59" s="55"/>
      <c r="B59" s="361" t="s">
        <v>40</v>
      </c>
      <c r="C59" s="362"/>
      <c r="D59" s="362"/>
      <c r="E59" s="362"/>
      <c r="F59" s="362"/>
      <c r="G59" s="362"/>
      <c r="H59" s="362"/>
      <c r="I59" s="362"/>
      <c r="J59" s="362"/>
      <c r="K59" s="363"/>
      <c r="L59" s="61"/>
      <c r="N59" s="55"/>
      <c r="O59" s="430" t="s">
        <v>112</v>
      </c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1"/>
      <c r="AC59" s="431"/>
      <c r="AD59" s="431"/>
      <c r="AE59" s="431"/>
      <c r="AF59" s="431"/>
      <c r="AG59" s="431"/>
      <c r="AH59" s="432"/>
      <c r="AJ59" s="418" t="s">
        <v>113</v>
      </c>
      <c r="AK59" s="419"/>
      <c r="AL59" s="419"/>
      <c r="AM59" s="419"/>
      <c r="AN59" s="419"/>
      <c r="AO59" s="419"/>
      <c r="AP59" s="419"/>
      <c r="AQ59" s="419"/>
      <c r="AR59" s="419"/>
      <c r="AS59" s="419"/>
      <c r="AT59" s="419"/>
      <c r="AU59" s="419"/>
      <c r="AV59" s="419"/>
      <c r="AW59" s="419"/>
      <c r="AX59" s="419"/>
      <c r="AY59" s="419"/>
      <c r="AZ59" s="419"/>
      <c r="BA59" s="419"/>
      <c r="BB59" s="419"/>
      <c r="BC59" s="420"/>
      <c r="BD59" s="61"/>
    </row>
    <row r="60" spans="1:56" ht="27" customHeight="1" x14ac:dyDescent="0.25">
      <c r="A60" s="55"/>
      <c r="B60" s="361" t="s">
        <v>41</v>
      </c>
      <c r="C60" s="362"/>
      <c r="D60" s="362"/>
      <c r="E60" s="362"/>
      <c r="F60" s="362"/>
      <c r="G60" s="362"/>
      <c r="H60" s="362"/>
      <c r="I60" s="362"/>
      <c r="J60" s="362"/>
      <c r="K60" s="363"/>
      <c r="L60" s="61"/>
      <c r="N60" s="55"/>
      <c r="O60" s="158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BD60" s="61"/>
    </row>
    <row r="61" spans="1:56" ht="15" customHeight="1" thickBot="1" x14ac:dyDescent="0.3">
      <c r="A61" s="55"/>
      <c r="B61" s="172"/>
      <c r="C61" s="173"/>
      <c r="D61" s="173"/>
      <c r="E61" s="173"/>
      <c r="F61" s="173"/>
      <c r="G61" s="173"/>
      <c r="H61" s="173"/>
      <c r="I61" s="173"/>
      <c r="J61" s="173"/>
      <c r="K61" s="174"/>
      <c r="L61" s="61"/>
      <c r="N61" s="110"/>
      <c r="O61" s="175" t="s">
        <v>150</v>
      </c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2"/>
    </row>
    <row r="62" spans="1:56" x14ac:dyDescent="0.25">
      <c r="A62" s="55"/>
      <c r="L62" s="109"/>
    </row>
    <row r="63" spans="1:56" x14ac:dyDescent="0.25">
      <c r="A63" s="55"/>
      <c r="B63" s="82"/>
      <c r="C63" s="82"/>
      <c r="D63" s="60"/>
      <c r="E63" s="60"/>
      <c r="F63" s="60"/>
      <c r="G63" s="60"/>
      <c r="H63" s="60"/>
      <c r="I63" s="60"/>
      <c r="J63" s="60"/>
      <c r="K63" s="60"/>
      <c r="L63" s="61"/>
    </row>
    <row r="64" spans="1:56" ht="15.75" thickBot="1" x14ac:dyDescent="0.3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2"/>
    </row>
  </sheetData>
  <sheetProtection password="D6D7" sheet="1" objects="1" scenarios="1" selectLockedCells="1"/>
  <mergeCells count="41">
    <mergeCell ref="P55:Y55"/>
    <mergeCell ref="P56:Y56"/>
    <mergeCell ref="O22:O51"/>
    <mergeCell ref="AJ22:AJ51"/>
    <mergeCell ref="B22:K22"/>
    <mergeCell ref="AC20:AE20"/>
    <mergeCell ref="AF20:AH20"/>
    <mergeCell ref="O19:P21"/>
    <mergeCell ref="Q19:AH19"/>
    <mergeCell ref="Q20:S20"/>
    <mergeCell ref="T20:V20"/>
    <mergeCell ref="W20:Y20"/>
    <mergeCell ref="Z20:AB20"/>
    <mergeCell ref="B59:K59"/>
    <mergeCell ref="B60:K60"/>
    <mergeCell ref="D52:E52"/>
    <mergeCell ref="D53:E53"/>
    <mergeCell ref="C40:C41"/>
    <mergeCell ref="B55:K57"/>
    <mergeCell ref="AL18:BC18"/>
    <mergeCell ref="AO20:AQ20"/>
    <mergeCell ref="AR20:AT20"/>
    <mergeCell ref="AJ19:AK21"/>
    <mergeCell ref="AL19:BC19"/>
    <mergeCell ref="BA20:BC20"/>
    <mergeCell ref="P57:Y57"/>
    <mergeCell ref="O59:AH59"/>
    <mergeCell ref="AJ59:BC59"/>
    <mergeCell ref="B1:J1"/>
    <mergeCell ref="C3:F3"/>
    <mergeCell ref="G3:J3"/>
    <mergeCell ref="C4:F4"/>
    <mergeCell ref="G4:J4"/>
    <mergeCell ref="AL20:AN20"/>
    <mergeCell ref="AU20:AW20"/>
    <mergeCell ref="AX20:AZ20"/>
    <mergeCell ref="C5:F5"/>
    <mergeCell ref="G5:J5"/>
    <mergeCell ref="B7:K7"/>
    <mergeCell ref="O16:BC16"/>
    <mergeCell ref="Q18:AH18"/>
  </mergeCells>
  <pageMargins left="0.11811023622047245" right="0.11811023622047245" top="0.15748031496062992" bottom="0.15748031496062992" header="0.31496062992125984" footer="0.31496062992125984"/>
  <pageSetup paperSize="9" scale="1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5"/>
  <sheetViews>
    <sheetView showGridLines="0" zoomScale="90" zoomScaleNormal="90" zoomScaleSheetLayoutView="70" workbookViewId="0">
      <selection activeCell="G3" sqref="G3:J3"/>
    </sheetView>
  </sheetViews>
  <sheetFormatPr defaultRowHeight="15" x14ac:dyDescent="0.25"/>
  <cols>
    <col min="1" max="1" width="9.140625" style="226"/>
    <col min="2" max="2" width="17.85546875" style="226" customWidth="1"/>
    <col min="3" max="3" width="25.7109375" style="226" customWidth="1"/>
    <col min="4" max="4" width="5.140625" style="226" customWidth="1"/>
    <col min="5" max="5" width="23.85546875" style="226" customWidth="1"/>
    <col min="6" max="6" width="5.140625" style="226" customWidth="1"/>
    <col min="7" max="7" width="21.42578125" style="226" customWidth="1"/>
    <col min="8" max="8" width="5.140625" style="226" customWidth="1"/>
    <col min="9" max="10" width="17.140625" style="226" customWidth="1"/>
    <col min="11" max="11" width="10.7109375" style="226" customWidth="1"/>
    <col min="12" max="12" width="9.140625" style="75"/>
    <col min="13" max="13" width="9.140625" style="226"/>
    <col min="14" max="15" width="9.140625" style="75"/>
    <col min="16" max="16" width="12.42578125" style="75" customWidth="1"/>
    <col min="17" max="34" width="15.7109375" style="75" customWidth="1"/>
    <col min="35" max="35" width="5.42578125" style="75" customWidth="1"/>
    <col min="36" max="36" width="9.140625" style="75"/>
    <col min="37" max="37" width="11.7109375" style="75" customWidth="1"/>
    <col min="38" max="55" width="15.7109375" style="75" customWidth="1"/>
    <col min="56" max="58" width="9.140625" style="75"/>
    <col min="59" max="16384" width="9.140625" style="226"/>
  </cols>
  <sheetData>
    <row r="1" spans="1:56" ht="45" customHeight="1" thickBot="1" x14ac:dyDescent="0.3">
      <c r="A1" s="225"/>
      <c r="B1" s="407" t="s">
        <v>25</v>
      </c>
      <c r="C1" s="408"/>
      <c r="D1" s="408"/>
      <c r="E1" s="408"/>
      <c r="F1" s="408"/>
      <c r="G1" s="408"/>
      <c r="H1" s="408"/>
      <c r="I1" s="408"/>
      <c r="J1" s="409"/>
      <c r="K1" s="132"/>
      <c r="L1" s="133"/>
    </row>
    <row r="2" spans="1:56" ht="21" x14ac:dyDescent="0.25">
      <c r="A2" s="145"/>
      <c r="B2" s="136"/>
      <c r="C2" s="177"/>
      <c r="D2" s="177"/>
      <c r="E2" s="177"/>
      <c r="F2" s="177"/>
      <c r="G2" s="177"/>
      <c r="H2" s="177"/>
      <c r="I2" s="177"/>
      <c r="J2" s="177"/>
      <c r="K2" s="178"/>
      <c r="L2" s="76"/>
    </row>
    <row r="3" spans="1:56" ht="15.75" x14ac:dyDescent="0.25">
      <c r="A3" s="145"/>
      <c r="B3" s="75"/>
      <c r="C3" s="402" t="s">
        <v>26</v>
      </c>
      <c r="D3" s="403"/>
      <c r="E3" s="403"/>
      <c r="F3" s="404"/>
      <c r="G3" s="452"/>
      <c r="H3" s="453"/>
      <c r="I3" s="453"/>
      <c r="J3" s="453"/>
      <c r="K3" s="179"/>
      <c r="L3" s="138"/>
    </row>
    <row r="4" spans="1:56" ht="15.75" x14ac:dyDescent="0.25">
      <c r="A4" s="145"/>
      <c r="B4" s="75"/>
      <c r="C4" s="402" t="s">
        <v>27</v>
      </c>
      <c r="D4" s="403"/>
      <c r="E4" s="403"/>
      <c r="F4" s="404"/>
      <c r="G4" s="405" t="s">
        <v>53</v>
      </c>
      <c r="H4" s="429"/>
      <c r="I4" s="429"/>
      <c r="J4" s="429"/>
      <c r="K4" s="179"/>
      <c r="L4" s="138"/>
    </row>
    <row r="5" spans="1:56" ht="15.75" x14ac:dyDescent="0.25">
      <c r="A5" s="145"/>
      <c r="B5" s="75"/>
      <c r="C5" s="402" t="s">
        <v>54</v>
      </c>
      <c r="D5" s="403"/>
      <c r="E5" s="403"/>
      <c r="F5" s="404"/>
      <c r="G5" s="405" t="s">
        <v>72</v>
      </c>
      <c r="H5" s="429"/>
      <c r="I5" s="429"/>
      <c r="J5" s="429"/>
      <c r="K5" s="179"/>
      <c r="L5" s="138"/>
    </row>
    <row r="6" spans="1:56" ht="16.5" thickBot="1" x14ac:dyDescent="0.3">
      <c r="A6" s="145"/>
      <c r="B6" s="139"/>
      <c r="C6" s="180"/>
      <c r="D6" s="180"/>
      <c r="E6" s="180"/>
      <c r="F6" s="180"/>
      <c r="G6" s="141"/>
      <c r="H6" s="181"/>
      <c r="I6" s="181"/>
      <c r="J6" s="181"/>
      <c r="K6" s="179"/>
      <c r="L6" s="138"/>
    </row>
    <row r="7" spans="1:56" ht="16.5" thickBot="1" x14ac:dyDescent="0.3">
      <c r="A7" s="145"/>
      <c r="B7" s="446" t="s">
        <v>56</v>
      </c>
      <c r="C7" s="447"/>
      <c r="D7" s="447"/>
      <c r="E7" s="447"/>
      <c r="F7" s="447"/>
      <c r="G7" s="447"/>
      <c r="H7" s="447"/>
      <c r="I7" s="447"/>
      <c r="J7" s="447"/>
      <c r="K7" s="448"/>
      <c r="L7" s="76"/>
    </row>
    <row r="8" spans="1:56" ht="15.75" x14ac:dyDescent="0.25">
      <c r="A8" s="145"/>
      <c r="B8" s="193"/>
      <c r="C8" s="179"/>
      <c r="D8" s="179"/>
      <c r="E8" s="194"/>
      <c r="F8" s="179"/>
      <c r="G8" s="179"/>
      <c r="H8" s="179"/>
      <c r="I8" s="179"/>
      <c r="J8" s="179"/>
      <c r="K8" s="195"/>
      <c r="L8" s="138"/>
      <c r="M8" s="75"/>
    </row>
    <row r="9" spans="1:56" ht="18" x14ac:dyDescent="0.25">
      <c r="A9" s="145"/>
      <c r="B9" s="196"/>
      <c r="C9" s="147" t="s">
        <v>30</v>
      </c>
      <c r="D9" s="197"/>
      <c r="E9" s="147" t="s">
        <v>31</v>
      </c>
      <c r="F9" s="75"/>
      <c r="G9" s="75"/>
      <c r="H9" s="75"/>
      <c r="I9" s="75"/>
      <c r="J9" s="75"/>
      <c r="K9" s="76"/>
      <c r="L9" s="138"/>
      <c r="M9" s="75"/>
    </row>
    <row r="10" spans="1:56" ht="15.75" x14ac:dyDescent="0.25">
      <c r="A10" s="145"/>
      <c r="B10" s="145"/>
      <c r="C10" s="227" t="s">
        <v>33</v>
      </c>
      <c r="D10" s="197"/>
      <c r="E10" s="227" t="s">
        <v>33</v>
      </c>
      <c r="F10" s="75"/>
      <c r="G10" s="75"/>
      <c r="H10" s="75"/>
      <c r="I10" s="75"/>
      <c r="J10" s="75"/>
      <c r="K10" s="76"/>
      <c r="L10" s="138"/>
    </row>
    <row r="11" spans="1:56" ht="15.75" x14ac:dyDescent="0.25">
      <c r="A11" s="145"/>
      <c r="B11" s="145"/>
      <c r="C11" s="119"/>
      <c r="D11" s="75"/>
      <c r="E11" s="119"/>
      <c r="F11" s="75"/>
      <c r="G11" s="75"/>
      <c r="H11" s="75"/>
      <c r="I11" s="75"/>
      <c r="J11" s="75"/>
      <c r="K11" s="76"/>
      <c r="L11" s="138"/>
      <c r="M11" s="75"/>
    </row>
    <row r="12" spans="1:56" ht="15.75" x14ac:dyDescent="0.25">
      <c r="A12" s="145"/>
      <c r="B12" s="145"/>
      <c r="C12" s="75"/>
      <c r="D12" s="75"/>
      <c r="E12" s="75"/>
      <c r="F12" s="75"/>
      <c r="G12" s="75"/>
      <c r="H12" s="75"/>
      <c r="I12" s="75"/>
      <c r="J12" s="75"/>
      <c r="K12" s="195"/>
      <c r="L12" s="138"/>
    </row>
    <row r="13" spans="1:56" s="75" customFormat="1" ht="18" x14ac:dyDescent="0.25">
      <c r="A13" s="145"/>
      <c r="B13" s="56"/>
      <c r="C13" s="146" t="s">
        <v>34</v>
      </c>
      <c r="D13" s="77"/>
      <c r="E13" s="147" t="s">
        <v>35</v>
      </c>
      <c r="F13" s="74"/>
      <c r="G13" s="147" t="s">
        <v>36</v>
      </c>
      <c r="H13" s="74"/>
      <c r="I13" s="147" t="s">
        <v>37</v>
      </c>
      <c r="J13" s="147" t="s">
        <v>38</v>
      </c>
      <c r="K13" s="87"/>
      <c r="L13" s="138"/>
    </row>
    <row r="14" spans="1:56" s="75" customFormat="1" ht="16.5" thickBot="1" x14ac:dyDescent="0.3">
      <c r="A14" s="145"/>
      <c r="B14" s="56"/>
      <c r="C14" s="227" t="s">
        <v>32</v>
      </c>
      <c r="D14" s="77"/>
      <c r="E14" s="227" t="s">
        <v>32</v>
      </c>
      <c r="F14" s="199"/>
      <c r="G14" s="227" t="s">
        <v>32</v>
      </c>
      <c r="H14" s="199"/>
      <c r="I14" s="227" t="s">
        <v>32</v>
      </c>
      <c r="J14" s="227" t="s">
        <v>32</v>
      </c>
      <c r="K14" s="200"/>
      <c r="L14" s="138"/>
    </row>
    <row r="15" spans="1:56" s="75" customFormat="1" ht="15.75" x14ac:dyDescent="0.25">
      <c r="A15" s="145"/>
      <c r="B15" s="201"/>
      <c r="C15" s="202"/>
      <c r="D15" s="203"/>
      <c r="E15" s="119"/>
      <c r="F15" s="204"/>
      <c r="G15" s="119"/>
      <c r="H15" s="204"/>
      <c r="I15" s="119"/>
      <c r="J15" s="206">
        <f>IF(I15&lt;0.2*C15,I15,0.2*C15)</f>
        <v>0</v>
      </c>
      <c r="K15" s="205"/>
      <c r="L15" s="138"/>
      <c r="N15" s="225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133"/>
    </row>
    <row r="16" spans="1:56" s="75" customFormat="1" ht="21" x14ac:dyDescent="0.25">
      <c r="A16" s="145"/>
      <c r="B16" s="145"/>
      <c r="K16" s="76"/>
      <c r="L16" s="138"/>
      <c r="N16" s="145"/>
      <c r="O16" s="387" t="s">
        <v>136</v>
      </c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449"/>
      <c r="AJ16" s="449"/>
      <c r="AK16" s="449"/>
      <c r="AL16" s="449"/>
      <c r="AM16" s="449"/>
      <c r="AN16" s="449"/>
      <c r="AO16" s="449"/>
      <c r="AP16" s="449"/>
      <c r="AQ16" s="449"/>
      <c r="AR16" s="449"/>
      <c r="AS16" s="449"/>
      <c r="AT16" s="449"/>
      <c r="AU16" s="449"/>
      <c r="AV16" s="449"/>
      <c r="AW16" s="449"/>
      <c r="AX16" s="449"/>
      <c r="AY16" s="449"/>
      <c r="AZ16" s="449"/>
      <c r="BA16" s="449"/>
      <c r="BB16" s="449"/>
      <c r="BC16" s="449"/>
      <c r="BD16" s="76"/>
    </row>
    <row r="17" spans="1:56" s="75" customFormat="1" ht="18" x14ac:dyDescent="0.25">
      <c r="A17" s="145"/>
      <c r="B17" s="145"/>
      <c r="C17" s="146" t="s">
        <v>88</v>
      </c>
      <c r="K17" s="76"/>
      <c r="L17" s="76"/>
      <c r="N17" s="145"/>
      <c r="BD17" s="76"/>
    </row>
    <row r="18" spans="1:56" s="75" customFormat="1" x14ac:dyDescent="0.25">
      <c r="A18" s="145"/>
      <c r="B18" s="145"/>
      <c r="C18" s="227" t="s">
        <v>32</v>
      </c>
      <c r="K18" s="76"/>
      <c r="L18" s="76"/>
      <c r="N18" s="145"/>
      <c r="Q18" s="450" t="s">
        <v>82</v>
      </c>
      <c r="R18" s="450"/>
      <c r="S18" s="450"/>
      <c r="T18" s="450"/>
      <c r="U18" s="450"/>
      <c r="V18" s="450"/>
      <c r="W18" s="450"/>
      <c r="X18" s="450"/>
      <c r="Y18" s="450"/>
      <c r="Z18" s="450"/>
      <c r="AA18" s="450"/>
      <c r="AB18" s="450"/>
      <c r="AC18" s="450"/>
      <c r="AD18" s="450"/>
      <c r="AE18" s="450"/>
      <c r="AF18" s="450"/>
      <c r="AG18" s="450"/>
      <c r="AH18" s="451"/>
      <c r="AL18" s="450" t="s">
        <v>82</v>
      </c>
      <c r="AM18" s="450"/>
      <c r="AN18" s="450"/>
      <c r="AO18" s="450"/>
      <c r="AP18" s="450"/>
      <c r="AQ18" s="450"/>
      <c r="AR18" s="450"/>
      <c r="AS18" s="450"/>
      <c r="AT18" s="450"/>
      <c r="AU18" s="450"/>
      <c r="AV18" s="450"/>
      <c r="AW18" s="450"/>
      <c r="AX18" s="450"/>
      <c r="AY18" s="450"/>
      <c r="AZ18" s="450"/>
      <c r="BA18" s="450"/>
      <c r="BB18" s="450"/>
      <c r="BC18" s="451"/>
      <c r="BD18" s="76"/>
    </row>
    <row r="19" spans="1:56" x14ac:dyDescent="0.25">
      <c r="A19" s="145"/>
      <c r="B19" s="145"/>
      <c r="C19" s="206">
        <f>C15-(C26-SUM(AL59,AO59,AR59,AU59,AX59,BA59))+(C34-SUM(AN59,AQ59,AT59,AW59,AZ59,BC59))</f>
        <v>0</v>
      </c>
      <c r="D19" s="75"/>
      <c r="E19" s="75"/>
      <c r="F19" s="75"/>
      <c r="G19" s="75"/>
      <c r="H19" s="75"/>
      <c r="I19" s="75"/>
      <c r="J19" s="75"/>
      <c r="K19" s="76"/>
      <c r="L19" s="76"/>
      <c r="N19" s="145"/>
      <c r="O19" s="391" t="s">
        <v>79</v>
      </c>
      <c r="P19" s="392"/>
      <c r="Q19" s="451" t="s">
        <v>1</v>
      </c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J19" s="391" t="s">
        <v>80</v>
      </c>
      <c r="AK19" s="397"/>
      <c r="AL19" s="451" t="s">
        <v>1</v>
      </c>
      <c r="AM19" s="451"/>
      <c r="AN19" s="451"/>
      <c r="AO19" s="451"/>
      <c r="AP19" s="451"/>
      <c r="AQ19" s="451"/>
      <c r="AR19" s="451"/>
      <c r="AS19" s="451"/>
      <c r="AT19" s="451"/>
      <c r="AU19" s="451"/>
      <c r="AV19" s="451"/>
      <c r="AW19" s="451"/>
      <c r="AX19" s="451"/>
      <c r="AY19" s="451"/>
      <c r="AZ19" s="451"/>
      <c r="BA19" s="451"/>
      <c r="BB19" s="451"/>
      <c r="BC19" s="451"/>
      <c r="BD19" s="76"/>
    </row>
    <row r="20" spans="1:56" s="75" customFormat="1" ht="15.75" thickBot="1" x14ac:dyDescent="0.3">
      <c r="A20" s="145"/>
      <c r="B20" s="207"/>
      <c r="C20" s="208"/>
      <c r="D20" s="209"/>
      <c r="E20" s="210"/>
      <c r="F20" s="208"/>
      <c r="G20" s="210"/>
      <c r="H20" s="208"/>
      <c r="I20" s="210"/>
      <c r="J20" s="211"/>
      <c r="K20" s="212"/>
      <c r="L20" s="76"/>
      <c r="M20" s="75" t="s">
        <v>87</v>
      </c>
      <c r="N20" s="145"/>
      <c r="O20" s="393"/>
      <c r="P20" s="394"/>
      <c r="Q20" s="434">
        <v>41183</v>
      </c>
      <c r="R20" s="434"/>
      <c r="S20" s="451"/>
      <c r="T20" s="434">
        <v>41214</v>
      </c>
      <c r="U20" s="434"/>
      <c r="V20" s="434"/>
      <c r="W20" s="434">
        <v>41244</v>
      </c>
      <c r="X20" s="434"/>
      <c r="Y20" s="434"/>
      <c r="Z20" s="434">
        <v>41275</v>
      </c>
      <c r="AA20" s="434"/>
      <c r="AB20" s="434"/>
      <c r="AC20" s="434">
        <v>41306</v>
      </c>
      <c r="AD20" s="434"/>
      <c r="AE20" s="434"/>
      <c r="AF20" s="434">
        <v>41334</v>
      </c>
      <c r="AG20" s="434"/>
      <c r="AH20" s="434"/>
      <c r="AJ20" s="398"/>
      <c r="AK20" s="399"/>
      <c r="AL20" s="434">
        <v>41183</v>
      </c>
      <c r="AM20" s="434"/>
      <c r="AN20" s="451"/>
      <c r="AO20" s="434">
        <v>41214</v>
      </c>
      <c r="AP20" s="434"/>
      <c r="AQ20" s="434"/>
      <c r="AR20" s="434">
        <v>41244</v>
      </c>
      <c r="AS20" s="434"/>
      <c r="AT20" s="434"/>
      <c r="AU20" s="434">
        <v>41275</v>
      </c>
      <c r="AV20" s="434"/>
      <c r="AW20" s="434"/>
      <c r="AX20" s="434">
        <v>41306</v>
      </c>
      <c r="AY20" s="434"/>
      <c r="AZ20" s="434"/>
      <c r="BA20" s="434">
        <v>41334</v>
      </c>
      <c r="BB20" s="434"/>
      <c r="BC20" s="434"/>
      <c r="BD20" s="76"/>
    </row>
    <row r="21" spans="1:56" s="75" customFormat="1" ht="18.75" thickBot="1" x14ac:dyDescent="0.3">
      <c r="A21" s="145"/>
      <c r="L21" s="76"/>
      <c r="N21" s="145"/>
      <c r="O21" s="395"/>
      <c r="P21" s="396"/>
      <c r="Q21" s="149" t="s">
        <v>94</v>
      </c>
      <c r="R21" s="149" t="s">
        <v>95</v>
      </c>
      <c r="S21" s="149" t="s">
        <v>96</v>
      </c>
      <c r="T21" s="149" t="s">
        <v>94</v>
      </c>
      <c r="U21" s="149" t="s">
        <v>95</v>
      </c>
      <c r="V21" s="149" t="s">
        <v>96</v>
      </c>
      <c r="W21" s="149" t="s">
        <v>94</v>
      </c>
      <c r="X21" s="149" t="s">
        <v>95</v>
      </c>
      <c r="Y21" s="149" t="s">
        <v>96</v>
      </c>
      <c r="Z21" s="149" t="s">
        <v>94</v>
      </c>
      <c r="AA21" s="149" t="s">
        <v>95</v>
      </c>
      <c r="AB21" s="149" t="s">
        <v>96</v>
      </c>
      <c r="AC21" s="149" t="s">
        <v>94</v>
      </c>
      <c r="AD21" s="149" t="s">
        <v>95</v>
      </c>
      <c r="AE21" s="149" t="s">
        <v>96</v>
      </c>
      <c r="AF21" s="149" t="s">
        <v>94</v>
      </c>
      <c r="AG21" s="149" t="s">
        <v>95</v>
      </c>
      <c r="AH21" s="149" t="s">
        <v>96</v>
      </c>
      <c r="AJ21" s="400"/>
      <c r="AK21" s="401"/>
      <c r="AL21" s="149" t="s">
        <v>97</v>
      </c>
      <c r="AM21" s="149" t="s">
        <v>98</v>
      </c>
      <c r="AN21" s="149" t="s">
        <v>99</v>
      </c>
      <c r="AO21" s="149" t="s">
        <v>97</v>
      </c>
      <c r="AP21" s="149" t="s">
        <v>98</v>
      </c>
      <c r="AQ21" s="149" t="s">
        <v>99</v>
      </c>
      <c r="AR21" s="149" t="s">
        <v>97</v>
      </c>
      <c r="AS21" s="149" t="s">
        <v>98</v>
      </c>
      <c r="AT21" s="149" t="s">
        <v>99</v>
      </c>
      <c r="AU21" s="149" t="s">
        <v>97</v>
      </c>
      <c r="AV21" s="149" t="s">
        <v>98</v>
      </c>
      <c r="AW21" s="149" t="s">
        <v>99</v>
      </c>
      <c r="AX21" s="149" t="s">
        <v>97</v>
      </c>
      <c r="AY21" s="149" t="s">
        <v>98</v>
      </c>
      <c r="AZ21" s="149" t="s">
        <v>99</v>
      </c>
      <c r="BA21" s="149" t="s">
        <v>97</v>
      </c>
      <c r="BB21" s="149" t="s">
        <v>98</v>
      </c>
      <c r="BC21" s="149" t="s">
        <v>99</v>
      </c>
      <c r="BD21" s="76"/>
    </row>
    <row r="22" spans="1:56" s="75" customFormat="1" ht="15.75" thickBot="1" x14ac:dyDescent="0.3">
      <c r="A22" s="145"/>
      <c r="B22" s="379" t="s">
        <v>57</v>
      </c>
      <c r="C22" s="380"/>
      <c r="D22" s="380"/>
      <c r="E22" s="380"/>
      <c r="F22" s="380"/>
      <c r="G22" s="380"/>
      <c r="H22" s="380"/>
      <c r="I22" s="380"/>
      <c r="J22" s="380"/>
      <c r="K22" s="381"/>
      <c r="L22" s="76"/>
      <c r="N22" s="145"/>
      <c r="O22" s="364" t="s">
        <v>0</v>
      </c>
      <c r="P22" s="228">
        <v>41214</v>
      </c>
      <c r="Q22" s="119"/>
      <c r="R22" s="119"/>
      <c r="S22" s="11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J22" s="364" t="s">
        <v>0</v>
      </c>
      <c r="AK22" s="228">
        <v>41214</v>
      </c>
      <c r="AL22" s="119"/>
      <c r="AM22" s="119"/>
      <c r="AN22" s="11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76"/>
    </row>
    <row r="23" spans="1:56" s="75" customFormat="1" x14ac:dyDescent="0.25">
      <c r="A23" s="145"/>
      <c r="B23" s="145"/>
      <c r="C23" s="213"/>
      <c r="E23" s="213"/>
      <c r="G23" s="213"/>
      <c r="K23" s="76"/>
      <c r="L23" s="76"/>
      <c r="N23" s="145"/>
      <c r="O23" s="364"/>
      <c r="P23" s="228">
        <v>41244</v>
      </c>
      <c r="Q23" s="119"/>
      <c r="R23" s="119"/>
      <c r="S23" s="119"/>
      <c r="T23" s="119"/>
      <c r="U23" s="119"/>
      <c r="V23" s="11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J23" s="364"/>
      <c r="AK23" s="228">
        <v>41244</v>
      </c>
      <c r="AL23" s="119"/>
      <c r="AM23" s="119"/>
      <c r="AN23" s="119"/>
      <c r="AO23" s="119"/>
      <c r="AP23" s="119"/>
      <c r="AQ23" s="11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76"/>
    </row>
    <row r="24" spans="1:56" s="75" customFormat="1" ht="18" x14ac:dyDescent="0.25">
      <c r="A24" s="145"/>
      <c r="B24" s="56"/>
      <c r="C24" s="146" t="s">
        <v>58</v>
      </c>
      <c r="D24" s="77"/>
      <c r="E24" s="146" t="s">
        <v>59</v>
      </c>
      <c r="F24" s="74"/>
      <c r="G24" s="147" t="s">
        <v>60</v>
      </c>
      <c r="H24" s="74"/>
      <c r="K24" s="76"/>
      <c r="L24" s="76"/>
      <c r="N24" s="145"/>
      <c r="O24" s="364"/>
      <c r="P24" s="228">
        <v>41275</v>
      </c>
      <c r="Q24" s="119"/>
      <c r="R24" s="119"/>
      <c r="S24" s="119"/>
      <c r="T24" s="119"/>
      <c r="U24" s="119"/>
      <c r="V24" s="119"/>
      <c r="W24" s="119"/>
      <c r="X24" s="119"/>
      <c r="Y24" s="119"/>
      <c r="Z24" s="229"/>
      <c r="AA24" s="229"/>
      <c r="AB24" s="229"/>
      <c r="AC24" s="229"/>
      <c r="AD24" s="229"/>
      <c r="AE24" s="229"/>
      <c r="AF24" s="229"/>
      <c r="AG24" s="229"/>
      <c r="AH24" s="229"/>
      <c r="AJ24" s="364"/>
      <c r="AK24" s="228">
        <v>41275</v>
      </c>
      <c r="AL24" s="119"/>
      <c r="AM24" s="119"/>
      <c r="AN24" s="119"/>
      <c r="AO24" s="119"/>
      <c r="AP24" s="119"/>
      <c r="AQ24" s="119"/>
      <c r="AR24" s="119"/>
      <c r="AS24" s="119"/>
      <c r="AT24" s="119"/>
      <c r="AU24" s="229"/>
      <c r="AV24" s="229"/>
      <c r="AW24" s="229"/>
      <c r="AX24" s="229"/>
      <c r="AY24" s="229"/>
      <c r="AZ24" s="229"/>
      <c r="BA24" s="229"/>
      <c r="BB24" s="229"/>
      <c r="BC24" s="229"/>
      <c r="BD24" s="76"/>
    </row>
    <row r="25" spans="1:56" s="75" customFormat="1" x14ac:dyDescent="0.25">
      <c r="A25" s="145"/>
      <c r="B25" s="56"/>
      <c r="C25" s="227" t="s">
        <v>32</v>
      </c>
      <c r="D25" s="77"/>
      <c r="E25" s="227" t="s">
        <v>32</v>
      </c>
      <c r="F25" s="199"/>
      <c r="G25" s="227" t="s">
        <v>32</v>
      </c>
      <c r="H25" s="199"/>
      <c r="K25" s="76"/>
      <c r="L25" s="76"/>
      <c r="N25" s="145"/>
      <c r="O25" s="364"/>
      <c r="P25" s="228">
        <v>41306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229"/>
      <c r="AD25" s="229"/>
      <c r="AE25" s="229"/>
      <c r="AF25" s="229"/>
      <c r="AG25" s="229"/>
      <c r="AH25" s="229"/>
      <c r="AJ25" s="364"/>
      <c r="AK25" s="228">
        <v>41306</v>
      </c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229"/>
      <c r="AY25" s="229"/>
      <c r="AZ25" s="229"/>
      <c r="BA25" s="229"/>
      <c r="BB25" s="229"/>
      <c r="BC25" s="229"/>
      <c r="BD25" s="76"/>
    </row>
    <row r="26" spans="1:56" s="75" customFormat="1" x14ac:dyDescent="0.25">
      <c r="A26" s="145"/>
      <c r="B26" s="201"/>
      <c r="C26" s="206">
        <f>SUM(AL58,AO58,AR58,AU58,AX58,BA58)</f>
        <v>0</v>
      </c>
      <c r="D26" s="203"/>
      <c r="E26" s="206">
        <f>SUM(Q58,T58,W58,Z58,AC58,AF58)</f>
        <v>0</v>
      </c>
      <c r="F26" s="204"/>
      <c r="G26" s="119"/>
      <c r="H26" s="204"/>
      <c r="K26" s="76"/>
      <c r="L26" s="76"/>
      <c r="N26" s="145"/>
      <c r="O26" s="364"/>
      <c r="P26" s="228">
        <v>41334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229"/>
      <c r="AG26" s="229"/>
      <c r="AH26" s="229"/>
      <c r="AJ26" s="364"/>
      <c r="AK26" s="228">
        <v>41334</v>
      </c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229"/>
      <c r="BB26" s="229"/>
      <c r="BC26" s="229"/>
      <c r="BD26" s="76"/>
    </row>
    <row r="27" spans="1:56" s="75" customFormat="1" x14ac:dyDescent="0.25">
      <c r="A27" s="145"/>
      <c r="B27" s="201"/>
      <c r="C27" s="204"/>
      <c r="D27" s="203"/>
      <c r="F27" s="204"/>
      <c r="G27" s="214"/>
      <c r="H27" s="204"/>
      <c r="K27" s="76"/>
      <c r="L27" s="76"/>
      <c r="N27" s="145"/>
      <c r="O27" s="364"/>
      <c r="P27" s="228">
        <v>41365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J27" s="364"/>
      <c r="AK27" s="228">
        <v>41365</v>
      </c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76"/>
    </row>
    <row r="28" spans="1:56" s="75" customFormat="1" ht="18.75" x14ac:dyDescent="0.25">
      <c r="A28" s="145"/>
      <c r="B28" s="201"/>
      <c r="C28" s="146" t="s">
        <v>61</v>
      </c>
      <c r="D28" s="203"/>
      <c r="E28" s="146" t="s">
        <v>106</v>
      </c>
      <c r="F28" s="204"/>
      <c r="G28" s="101"/>
      <c r="H28" s="204"/>
      <c r="K28" s="76"/>
      <c r="L28" s="76"/>
      <c r="N28" s="145"/>
      <c r="O28" s="364"/>
      <c r="P28" s="228">
        <v>41395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J28" s="364"/>
      <c r="AK28" s="228">
        <v>41395</v>
      </c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76"/>
    </row>
    <row r="29" spans="1:56" s="75" customFormat="1" x14ac:dyDescent="0.25">
      <c r="A29" s="145"/>
      <c r="B29" s="201"/>
      <c r="C29" s="227" t="s">
        <v>32</v>
      </c>
      <c r="D29" s="203"/>
      <c r="E29" s="227" t="s">
        <v>32</v>
      </c>
      <c r="F29" s="204"/>
      <c r="G29" s="215"/>
      <c r="H29" s="204"/>
      <c r="I29" s="214"/>
      <c r="J29" s="204"/>
      <c r="K29" s="216"/>
      <c r="L29" s="76"/>
      <c r="N29" s="145"/>
      <c r="O29" s="364"/>
      <c r="P29" s="228">
        <v>41426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J29" s="364"/>
      <c r="AK29" s="228">
        <v>41426</v>
      </c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76"/>
    </row>
    <row r="30" spans="1:56" s="75" customFormat="1" x14ac:dyDescent="0.25">
      <c r="A30" s="145"/>
      <c r="B30" s="201"/>
      <c r="C30" s="206">
        <f>SUM(AM58,AP58,AS58,AV58,AY58,BB58)</f>
        <v>0</v>
      </c>
      <c r="D30" s="203"/>
      <c r="E30" s="206">
        <f>SUM(R58,U58,X58,AA58,AD58,AG58)</f>
        <v>0</v>
      </c>
      <c r="F30" s="204"/>
      <c r="G30" s="217"/>
      <c r="H30" s="204"/>
      <c r="I30" s="214"/>
      <c r="J30" s="204"/>
      <c r="K30" s="216"/>
      <c r="L30" s="76"/>
      <c r="N30" s="145"/>
      <c r="O30" s="364"/>
      <c r="P30" s="228">
        <v>41456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J30" s="364"/>
      <c r="AK30" s="228">
        <v>41456</v>
      </c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76"/>
    </row>
    <row r="31" spans="1:56" s="75" customFormat="1" x14ac:dyDescent="0.25">
      <c r="A31" s="145"/>
      <c r="B31" s="201"/>
      <c r="C31" s="204"/>
      <c r="D31" s="203"/>
      <c r="E31" s="204"/>
      <c r="F31" s="204"/>
      <c r="G31" s="214"/>
      <c r="H31" s="204"/>
      <c r="I31" s="214"/>
      <c r="J31" s="204"/>
      <c r="K31" s="216"/>
      <c r="L31" s="76"/>
      <c r="N31" s="145"/>
      <c r="O31" s="364"/>
      <c r="P31" s="228">
        <v>41487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J31" s="364"/>
      <c r="AK31" s="228">
        <v>41487</v>
      </c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76"/>
    </row>
    <row r="32" spans="1:56" s="75" customFormat="1" ht="18.75" x14ac:dyDescent="0.25">
      <c r="A32" s="145"/>
      <c r="B32" s="201"/>
      <c r="C32" s="146" t="s">
        <v>86</v>
      </c>
      <c r="D32" s="203"/>
      <c r="E32" s="146" t="s">
        <v>107</v>
      </c>
      <c r="F32" s="204"/>
      <c r="G32" s="214"/>
      <c r="H32" s="204"/>
      <c r="I32" s="214"/>
      <c r="J32" s="204"/>
      <c r="K32" s="216"/>
      <c r="L32" s="76"/>
      <c r="N32" s="145"/>
      <c r="O32" s="364"/>
      <c r="P32" s="228">
        <v>41518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J32" s="364"/>
      <c r="AK32" s="228">
        <v>41518</v>
      </c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76"/>
    </row>
    <row r="33" spans="1:56" s="75" customFormat="1" x14ac:dyDescent="0.25">
      <c r="A33" s="145"/>
      <c r="B33" s="201"/>
      <c r="C33" s="227" t="s">
        <v>32</v>
      </c>
      <c r="D33" s="203"/>
      <c r="E33" s="227" t="s">
        <v>32</v>
      </c>
      <c r="F33" s="204"/>
      <c r="G33" s="214"/>
      <c r="H33" s="204"/>
      <c r="I33" s="214"/>
      <c r="J33" s="204"/>
      <c r="K33" s="216"/>
      <c r="L33" s="76"/>
      <c r="N33" s="145"/>
      <c r="O33" s="364"/>
      <c r="P33" s="228">
        <v>41548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J33" s="364"/>
      <c r="AK33" s="228">
        <v>41548</v>
      </c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76"/>
    </row>
    <row r="34" spans="1:56" s="75" customFormat="1" x14ac:dyDescent="0.25">
      <c r="A34" s="145"/>
      <c r="B34" s="201"/>
      <c r="C34" s="206">
        <f>SUM(AN58,AQ58,AT58,AW58,AZ58,BC58)</f>
        <v>0</v>
      </c>
      <c r="D34" s="203"/>
      <c r="E34" s="206">
        <f>SUM(S58,V58,Y58,AB58,AE58,AH58)</f>
        <v>0</v>
      </c>
      <c r="F34" s="204"/>
      <c r="G34" s="214"/>
      <c r="H34" s="204"/>
      <c r="I34" s="214"/>
      <c r="J34" s="204"/>
      <c r="K34" s="216"/>
      <c r="L34" s="76"/>
      <c r="N34" s="145"/>
      <c r="O34" s="364"/>
      <c r="P34" s="228">
        <v>41579</v>
      </c>
      <c r="Q34" s="218"/>
      <c r="R34" s="218"/>
      <c r="S34" s="218"/>
      <c r="T34" s="119" t="s">
        <v>87</v>
      </c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J34" s="364"/>
      <c r="AK34" s="228">
        <v>41579</v>
      </c>
      <c r="AL34" s="218"/>
      <c r="AM34" s="218"/>
      <c r="AN34" s="218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76"/>
    </row>
    <row r="35" spans="1:56" s="75" customFormat="1" x14ac:dyDescent="0.25">
      <c r="A35" s="145"/>
      <c r="B35" s="201"/>
      <c r="C35" s="75" t="s">
        <v>87</v>
      </c>
      <c r="D35" s="203"/>
      <c r="E35" s="214"/>
      <c r="F35" s="204"/>
      <c r="G35" s="214"/>
      <c r="H35" s="204"/>
      <c r="I35" s="214"/>
      <c r="J35" s="204"/>
      <c r="K35" s="216"/>
      <c r="L35" s="76"/>
      <c r="N35" s="145"/>
      <c r="O35" s="364"/>
      <c r="P35" s="228">
        <v>41609</v>
      </c>
      <c r="Q35" s="218"/>
      <c r="R35" s="218"/>
      <c r="S35" s="218"/>
      <c r="T35" s="218"/>
      <c r="U35" s="218"/>
      <c r="V35" s="218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J35" s="364"/>
      <c r="AK35" s="228">
        <v>41609</v>
      </c>
      <c r="AL35" s="218"/>
      <c r="AM35" s="218"/>
      <c r="AN35" s="218"/>
      <c r="AO35" s="218"/>
      <c r="AP35" s="218"/>
      <c r="AQ35" s="218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76"/>
    </row>
    <row r="36" spans="1:56" s="75" customFormat="1" ht="17.25" x14ac:dyDescent="0.25">
      <c r="A36" s="145"/>
      <c r="B36" s="201"/>
      <c r="C36" s="147" t="s">
        <v>63</v>
      </c>
      <c r="D36" s="203"/>
      <c r="E36" s="147" t="s">
        <v>62</v>
      </c>
      <c r="F36" s="204"/>
      <c r="G36" s="214"/>
      <c r="H36" s="204"/>
      <c r="I36" s="214"/>
      <c r="J36" s="204"/>
      <c r="K36" s="216"/>
      <c r="L36" s="76"/>
      <c r="N36" s="145"/>
      <c r="O36" s="364"/>
      <c r="P36" s="228">
        <v>41640</v>
      </c>
      <c r="Q36" s="218"/>
      <c r="R36" s="218"/>
      <c r="S36" s="218"/>
      <c r="T36" s="218"/>
      <c r="U36" s="218"/>
      <c r="V36" s="218"/>
      <c r="W36" s="218"/>
      <c r="X36" s="218"/>
      <c r="Y36" s="218"/>
      <c r="Z36" s="119"/>
      <c r="AA36" s="119"/>
      <c r="AB36" s="119"/>
      <c r="AC36" s="119"/>
      <c r="AD36" s="119"/>
      <c r="AE36" s="119"/>
      <c r="AF36" s="119"/>
      <c r="AG36" s="119"/>
      <c r="AH36" s="119"/>
      <c r="AJ36" s="364"/>
      <c r="AK36" s="228">
        <v>41640</v>
      </c>
      <c r="AL36" s="218"/>
      <c r="AM36" s="218"/>
      <c r="AN36" s="218"/>
      <c r="AO36" s="218"/>
      <c r="AP36" s="218"/>
      <c r="AQ36" s="218"/>
      <c r="AR36" s="218"/>
      <c r="AS36" s="218"/>
      <c r="AT36" s="218"/>
      <c r="AU36" s="119"/>
      <c r="AV36" s="119"/>
      <c r="AW36" s="119"/>
      <c r="AX36" s="119"/>
      <c r="AY36" s="119"/>
      <c r="AZ36" s="119"/>
      <c r="BA36" s="119"/>
      <c r="BB36" s="119"/>
      <c r="BC36" s="119"/>
      <c r="BD36" s="76"/>
    </row>
    <row r="37" spans="1:56" x14ac:dyDescent="0.25">
      <c r="A37" s="145"/>
      <c r="B37" s="201"/>
      <c r="C37" s="227" t="s">
        <v>32</v>
      </c>
      <c r="D37" s="203"/>
      <c r="E37" s="227" t="s">
        <v>32</v>
      </c>
      <c r="F37" s="204"/>
      <c r="G37" s="214"/>
      <c r="H37" s="204"/>
      <c r="I37" s="214"/>
      <c r="J37" s="204"/>
      <c r="K37" s="216"/>
      <c r="L37" s="76"/>
      <c r="N37" s="145"/>
      <c r="O37" s="364"/>
      <c r="P37" s="228">
        <v>41671</v>
      </c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119"/>
      <c r="AD37" s="119"/>
      <c r="AE37" s="119"/>
      <c r="AF37" s="119"/>
      <c r="AG37" s="119"/>
      <c r="AH37" s="119"/>
      <c r="AJ37" s="364"/>
      <c r="AK37" s="228">
        <v>41671</v>
      </c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119"/>
      <c r="AY37" s="119"/>
      <c r="AZ37" s="119"/>
      <c r="BA37" s="119"/>
      <c r="BB37" s="119"/>
      <c r="BC37" s="119"/>
      <c r="BD37" s="76"/>
    </row>
    <row r="38" spans="1:56" x14ac:dyDescent="0.25">
      <c r="A38" s="145"/>
      <c r="B38" s="201"/>
      <c r="C38" s="202"/>
      <c r="D38" s="203"/>
      <c r="E38" s="119"/>
      <c r="F38" s="204"/>
      <c r="G38" s="214"/>
      <c r="H38" s="204"/>
      <c r="I38" s="214"/>
      <c r="J38" s="204"/>
      <c r="K38" s="216"/>
      <c r="L38" s="76"/>
      <c r="N38" s="145"/>
      <c r="O38" s="364"/>
      <c r="P38" s="228">
        <v>41699</v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119"/>
      <c r="AG38" s="119"/>
      <c r="AH38" s="119"/>
      <c r="AJ38" s="364"/>
      <c r="AK38" s="228">
        <v>41699</v>
      </c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119"/>
      <c r="BB38" s="119"/>
      <c r="BC38" s="119"/>
      <c r="BD38" s="76"/>
    </row>
    <row r="39" spans="1:56" x14ac:dyDescent="0.25">
      <c r="A39" s="145"/>
      <c r="B39" s="145"/>
      <c r="C39" s="214"/>
      <c r="D39" s="75"/>
      <c r="E39" s="75"/>
      <c r="F39" s="75"/>
      <c r="G39" s="75"/>
      <c r="H39" s="75"/>
      <c r="I39" s="75"/>
      <c r="J39" s="75"/>
      <c r="K39" s="76"/>
      <c r="L39" s="76"/>
      <c r="N39" s="145"/>
      <c r="O39" s="364"/>
      <c r="P39" s="228">
        <v>41730</v>
      </c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J39" s="364"/>
      <c r="AK39" s="228">
        <v>41730</v>
      </c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76"/>
    </row>
    <row r="40" spans="1:56" ht="18" x14ac:dyDescent="0.25">
      <c r="A40" s="145"/>
      <c r="B40" s="56"/>
      <c r="C40" s="147" t="s">
        <v>64</v>
      </c>
      <c r="D40" s="77"/>
      <c r="E40" s="62"/>
      <c r="F40" s="219"/>
      <c r="G40" s="219"/>
      <c r="H40" s="219"/>
      <c r="I40" s="75"/>
      <c r="J40" s="75"/>
      <c r="K40" s="76"/>
      <c r="L40" s="76"/>
      <c r="N40" s="145"/>
      <c r="O40" s="364"/>
      <c r="P40" s="228">
        <v>41760</v>
      </c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J40" s="364"/>
      <c r="AK40" s="228">
        <v>41760</v>
      </c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76"/>
    </row>
    <row r="41" spans="1:56" x14ac:dyDescent="0.25">
      <c r="A41" s="145"/>
      <c r="B41" s="145"/>
      <c r="C41" s="227" t="s">
        <v>32</v>
      </c>
      <c r="D41" s="75"/>
      <c r="E41" s="199"/>
      <c r="F41" s="75"/>
      <c r="G41" s="75"/>
      <c r="H41" s="75"/>
      <c r="I41" s="75"/>
      <c r="J41" s="75"/>
      <c r="K41" s="76"/>
      <c r="L41" s="76"/>
      <c r="N41" s="145"/>
      <c r="O41" s="364"/>
      <c r="P41" s="228">
        <v>41791</v>
      </c>
      <c r="Q41" s="221"/>
      <c r="R41" s="221"/>
      <c r="S41" s="221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J41" s="364"/>
      <c r="AK41" s="228">
        <v>41791</v>
      </c>
      <c r="AL41" s="221"/>
      <c r="AM41" s="221"/>
      <c r="AN41" s="221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76"/>
    </row>
    <row r="42" spans="1:56" x14ac:dyDescent="0.25">
      <c r="A42" s="145"/>
      <c r="B42" s="145"/>
      <c r="C42" s="202"/>
      <c r="D42" s="75"/>
      <c r="E42" s="214"/>
      <c r="F42" s="75"/>
      <c r="G42" s="75"/>
      <c r="H42" s="75"/>
      <c r="I42" s="75"/>
      <c r="J42" s="75"/>
      <c r="K42" s="76"/>
      <c r="L42" s="76"/>
      <c r="N42" s="145"/>
      <c r="O42" s="364"/>
      <c r="P42" s="228">
        <v>41821</v>
      </c>
      <c r="Q42" s="221"/>
      <c r="R42" s="221"/>
      <c r="S42" s="221"/>
      <c r="T42" s="221"/>
      <c r="U42" s="221"/>
      <c r="V42" s="221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J42" s="364"/>
      <c r="AK42" s="228">
        <v>41821</v>
      </c>
      <c r="AL42" s="221"/>
      <c r="AM42" s="221"/>
      <c r="AN42" s="221"/>
      <c r="AO42" s="221"/>
      <c r="AP42" s="221"/>
      <c r="AQ42" s="221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76"/>
    </row>
    <row r="43" spans="1:56" ht="15.75" thickBot="1" x14ac:dyDescent="0.3">
      <c r="A43" s="145"/>
      <c r="B43" s="145"/>
      <c r="C43" s="75"/>
      <c r="D43" s="75"/>
      <c r="E43" s="75"/>
      <c r="F43" s="75"/>
      <c r="G43" s="75"/>
      <c r="H43" s="75"/>
      <c r="I43" s="75"/>
      <c r="J43" s="75"/>
      <c r="K43" s="76"/>
      <c r="L43" s="76"/>
      <c r="N43" s="145"/>
      <c r="O43" s="364"/>
      <c r="P43" s="228">
        <v>41852</v>
      </c>
      <c r="Q43" s="221"/>
      <c r="R43" s="221"/>
      <c r="S43" s="221"/>
      <c r="T43" s="221"/>
      <c r="U43" s="221"/>
      <c r="V43" s="221"/>
      <c r="W43" s="221"/>
      <c r="X43" s="221"/>
      <c r="Y43" s="221"/>
      <c r="Z43" s="218"/>
      <c r="AA43" s="218"/>
      <c r="AB43" s="218"/>
      <c r="AC43" s="218"/>
      <c r="AD43" s="218"/>
      <c r="AE43" s="218"/>
      <c r="AF43" s="218"/>
      <c r="AG43" s="218"/>
      <c r="AH43" s="218"/>
      <c r="AJ43" s="364"/>
      <c r="AK43" s="228">
        <v>41852</v>
      </c>
      <c r="AL43" s="221"/>
      <c r="AM43" s="221"/>
      <c r="AN43" s="221"/>
      <c r="AO43" s="221"/>
      <c r="AP43" s="221"/>
      <c r="AQ43" s="221"/>
      <c r="AR43" s="221"/>
      <c r="AS43" s="221"/>
      <c r="AT43" s="221"/>
      <c r="AU43" s="218"/>
      <c r="AV43" s="218"/>
      <c r="AW43" s="218"/>
      <c r="AX43" s="218"/>
      <c r="AY43" s="218"/>
      <c r="AZ43" s="218"/>
      <c r="BA43" s="218"/>
      <c r="BB43" s="218"/>
      <c r="BC43" s="218"/>
      <c r="BD43" s="76"/>
    </row>
    <row r="44" spans="1:56" x14ac:dyDescent="0.25">
      <c r="A44" s="145"/>
      <c r="B44" s="222"/>
      <c r="C44" s="100"/>
      <c r="D44" s="222"/>
      <c r="E44" s="222"/>
      <c r="F44" s="222"/>
      <c r="G44" s="222"/>
      <c r="H44" s="222"/>
      <c r="I44" s="222"/>
      <c r="J44" s="222"/>
      <c r="K44" s="222"/>
      <c r="L44" s="76"/>
      <c r="N44" s="145"/>
      <c r="O44" s="364"/>
      <c r="P44" s="228">
        <v>41883</v>
      </c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18"/>
      <c r="AD44" s="218"/>
      <c r="AE44" s="218"/>
      <c r="AF44" s="218"/>
      <c r="AG44" s="218"/>
      <c r="AH44" s="218"/>
      <c r="AJ44" s="364"/>
      <c r="AK44" s="228">
        <v>41883</v>
      </c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18"/>
      <c r="AY44" s="218"/>
      <c r="AZ44" s="218"/>
      <c r="BA44" s="218"/>
      <c r="BB44" s="218"/>
      <c r="BC44" s="218"/>
      <c r="BD44" s="76"/>
    </row>
    <row r="45" spans="1:56" x14ac:dyDescent="0.25">
      <c r="A45" s="145"/>
      <c r="C45" s="231"/>
      <c r="D45" s="441" t="s">
        <v>52</v>
      </c>
      <c r="E45" s="442"/>
      <c r="F45" s="75"/>
      <c r="G45" s="75"/>
      <c r="H45" s="75"/>
      <c r="I45" s="75"/>
      <c r="J45" s="75"/>
      <c r="K45" s="75"/>
      <c r="L45" s="76"/>
      <c r="N45" s="145"/>
      <c r="O45" s="364"/>
      <c r="P45" s="228">
        <v>41913</v>
      </c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18"/>
      <c r="AG45" s="218"/>
      <c r="AH45" s="218"/>
      <c r="AJ45" s="364"/>
      <c r="AK45" s="228">
        <v>41913</v>
      </c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18"/>
      <c r="BB45" s="218"/>
      <c r="BC45" s="218"/>
      <c r="BD45" s="76"/>
    </row>
    <row r="46" spans="1:56" x14ac:dyDescent="0.25">
      <c r="A46" s="145"/>
      <c r="C46" s="232"/>
      <c r="D46" s="441" t="s">
        <v>111</v>
      </c>
      <c r="E46" s="442"/>
      <c r="F46" s="75"/>
      <c r="G46" s="75"/>
      <c r="H46" s="75"/>
      <c r="I46" s="75"/>
      <c r="J46" s="75"/>
      <c r="K46" s="75"/>
      <c r="L46" s="76"/>
      <c r="N46" s="145"/>
      <c r="O46" s="364"/>
      <c r="P46" s="233">
        <v>41944</v>
      </c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J46" s="364"/>
      <c r="AK46" s="228">
        <v>41944</v>
      </c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76"/>
    </row>
    <row r="47" spans="1:56" x14ac:dyDescent="0.25">
      <c r="A47" s="145"/>
      <c r="C47" s="234"/>
      <c r="D47" s="235"/>
      <c r="E47" s="235"/>
      <c r="F47" s="75"/>
      <c r="G47" s="75"/>
      <c r="H47" s="75"/>
      <c r="I47" s="75"/>
      <c r="J47" s="75"/>
      <c r="K47" s="75"/>
      <c r="L47" s="76"/>
      <c r="N47" s="145"/>
      <c r="O47" s="364"/>
      <c r="P47" s="233">
        <v>41974</v>
      </c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J47" s="364"/>
      <c r="AK47" s="228">
        <v>41974</v>
      </c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76"/>
    </row>
    <row r="48" spans="1:56" x14ac:dyDescent="0.25">
      <c r="A48" s="145"/>
      <c r="C48" s="179"/>
      <c r="D48" s="236"/>
      <c r="E48" s="236"/>
      <c r="F48" s="75"/>
      <c r="G48" s="75"/>
      <c r="H48" s="75"/>
      <c r="I48" s="75"/>
      <c r="J48" s="75"/>
      <c r="K48" s="75"/>
      <c r="L48" s="76"/>
      <c r="N48" s="145"/>
      <c r="O48" s="364"/>
      <c r="P48" s="233">
        <v>42005</v>
      </c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J48" s="364"/>
      <c r="AK48" s="228">
        <v>42005</v>
      </c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76"/>
    </row>
    <row r="49" spans="1:56" x14ac:dyDescent="0.25">
      <c r="A49" s="145"/>
      <c r="B49" s="435" t="s">
        <v>39</v>
      </c>
      <c r="C49" s="436"/>
      <c r="D49" s="436"/>
      <c r="E49" s="436"/>
      <c r="F49" s="436"/>
      <c r="G49" s="436"/>
      <c r="H49" s="436"/>
      <c r="I49" s="436"/>
      <c r="J49" s="436"/>
      <c r="K49" s="437"/>
      <c r="L49" s="76"/>
      <c r="N49" s="145"/>
      <c r="O49" s="364"/>
      <c r="P49" s="233">
        <v>42036</v>
      </c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J49" s="364"/>
      <c r="AK49" s="228">
        <v>42036</v>
      </c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76"/>
    </row>
    <row r="50" spans="1:56" x14ac:dyDescent="0.25">
      <c r="A50" s="145"/>
      <c r="B50" s="438"/>
      <c r="C50" s="439"/>
      <c r="D50" s="439"/>
      <c r="E50" s="439"/>
      <c r="F50" s="439"/>
      <c r="G50" s="439"/>
      <c r="H50" s="439"/>
      <c r="I50" s="439"/>
      <c r="J50" s="439"/>
      <c r="K50" s="440"/>
      <c r="L50" s="76"/>
      <c r="N50" s="145"/>
      <c r="O50" s="364"/>
      <c r="P50" s="233">
        <v>42064</v>
      </c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J50" s="364"/>
      <c r="AK50" s="228">
        <v>42064</v>
      </c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76"/>
    </row>
    <row r="51" spans="1:56" x14ac:dyDescent="0.25">
      <c r="A51" s="145"/>
      <c r="B51" s="438"/>
      <c r="C51" s="439"/>
      <c r="D51" s="439"/>
      <c r="E51" s="439"/>
      <c r="F51" s="439"/>
      <c r="G51" s="439"/>
      <c r="H51" s="439"/>
      <c r="I51" s="439"/>
      <c r="J51" s="439"/>
      <c r="K51" s="440"/>
      <c r="L51" s="76"/>
      <c r="N51" s="145"/>
      <c r="O51" s="364"/>
      <c r="P51" s="233">
        <v>42095</v>
      </c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J51" s="364"/>
      <c r="AK51" s="228">
        <v>42095</v>
      </c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76"/>
    </row>
    <row r="52" spans="1:56" x14ac:dyDescent="0.25">
      <c r="A52" s="145"/>
      <c r="B52" s="438"/>
      <c r="C52" s="439"/>
      <c r="D52" s="439"/>
      <c r="E52" s="439"/>
      <c r="F52" s="439"/>
      <c r="G52" s="439"/>
      <c r="H52" s="439"/>
      <c r="I52" s="439"/>
      <c r="J52" s="439"/>
      <c r="K52" s="440"/>
      <c r="L52" s="76"/>
      <c r="N52" s="145"/>
      <c r="O52" s="429"/>
      <c r="P52" s="237">
        <f>P51+31</f>
        <v>42126</v>
      </c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J52" s="429"/>
      <c r="AK52" s="237">
        <f>AK51+31</f>
        <v>42126</v>
      </c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76"/>
    </row>
    <row r="53" spans="1:56" x14ac:dyDescent="0.25">
      <c r="A53" s="145"/>
      <c r="B53" s="443" t="s">
        <v>40</v>
      </c>
      <c r="C53" s="444"/>
      <c r="D53" s="444"/>
      <c r="E53" s="444"/>
      <c r="F53" s="444"/>
      <c r="G53" s="444"/>
      <c r="H53" s="444"/>
      <c r="I53" s="444"/>
      <c r="J53" s="444"/>
      <c r="K53" s="445"/>
      <c r="L53" s="76"/>
      <c r="N53" s="145"/>
      <c r="O53" s="429"/>
      <c r="P53" s="237">
        <f t="shared" ref="P53:P57" si="0">P52+31</f>
        <v>42157</v>
      </c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J53" s="429"/>
      <c r="AK53" s="237">
        <f t="shared" ref="AK53:AK57" si="1">AK52+31</f>
        <v>42157</v>
      </c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76"/>
    </row>
    <row r="54" spans="1:56" x14ac:dyDescent="0.25">
      <c r="A54" s="145"/>
      <c r="B54" s="443" t="s">
        <v>109</v>
      </c>
      <c r="C54" s="444"/>
      <c r="D54" s="444"/>
      <c r="E54" s="444"/>
      <c r="F54" s="444"/>
      <c r="G54" s="444"/>
      <c r="H54" s="444"/>
      <c r="I54" s="444"/>
      <c r="J54" s="444"/>
      <c r="K54" s="445"/>
      <c r="L54" s="76"/>
      <c r="N54" s="145"/>
      <c r="O54" s="429"/>
      <c r="P54" s="237">
        <f t="shared" si="0"/>
        <v>42188</v>
      </c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J54" s="429"/>
      <c r="AK54" s="237">
        <f t="shared" si="1"/>
        <v>42188</v>
      </c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 t="s">
        <v>87</v>
      </c>
      <c r="BD54" s="76"/>
    </row>
    <row r="55" spans="1:56" x14ac:dyDescent="0.25">
      <c r="A55" s="145"/>
      <c r="B55" s="238"/>
      <c r="C55" s="239"/>
      <c r="D55" s="239"/>
      <c r="E55" s="239"/>
      <c r="F55" s="239"/>
      <c r="G55" s="239"/>
      <c r="H55" s="239"/>
      <c r="I55" s="239"/>
      <c r="J55" s="239"/>
      <c r="K55" s="240"/>
      <c r="L55" s="76"/>
      <c r="N55" s="145"/>
      <c r="O55" s="429"/>
      <c r="P55" s="237">
        <f t="shared" si="0"/>
        <v>42219</v>
      </c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J55" s="429"/>
      <c r="AK55" s="237">
        <f t="shared" si="1"/>
        <v>42219</v>
      </c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76"/>
    </row>
    <row r="56" spans="1:56" x14ac:dyDescent="0.25">
      <c r="A56" s="145"/>
      <c r="L56" s="76"/>
      <c r="N56" s="145"/>
      <c r="O56" s="429"/>
      <c r="P56" s="237">
        <f t="shared" si="0"/>
        <v>42250</v>
      </c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J56" s="429"/>
      <c r="AK56" s="237">
        <f t="shared" si="1"/>
        <v>42250</v>
      </c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76"/>
    </row>
    <row r="57" spans="1:56" x14ac:dyDescent="0.25">
      <c r="A57" s="145"/>
      <c r="L57" s="76"/>
      <c r="N57" s="145"/>
      <c r="O57" s="429"/>
      <c r="P57" s="237">
        <f t="shared" si="0"/>
        <v>42281</v>
      </c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J57" s="429"/>
      <c r="AK57" s="237">
        <f t="shared" si="1"/>
        <v>42281</v>
      </c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76"/>
    </row>
    <row r="58" spans="1:56" ht="32.25" customHeight="1" x14ac:dyDescent="0.25">
      <c r="A58" s="145"/>
      <c r="L58" s="76"/>
      <c r="N58" s="145"/>
      <c r="P58" s="241" t="s">
        <v>78</v>
      </c>
      <c r="Q58" s="242">
        <f>SUM(Q22:Q57)</f>
        <v>0</v>
      </c>
      <c r="R58" s="242">
        <f t="shared" ref="R58:AH58" si="2">SUM(R22:R57)</f>
        <v>0</v>
      </c>
      <c r="S58" s="242">
        <f t="shared" si="2"/>
        <v>0</v>
      </c>
      <c r="T58" s="242">
        <f t="shared" si="2"/>
        <v>0</v>
      </c>
      <c r="U58" s="242">
        <f t="shared" si="2"/>
        <v>0</v>
      </c>
      <c r="V58" s="242">
        <f t="shared" si="2"/>
        <v>0</v>
      </c>
      <c r="W58" s="242">
        <f t="shared" si="2"/>
        <v>0</v>
      </c>
      <c r="X58" s="242">
        <f t="shared" si="2"/>
        <v>0</v>
      </c>
      <c r="Y58" s="242">
        <f t="shared" si="2"/>
        <v>0</v>
      </c>
      <c r="Z58" s="242">
        <f t="shared" si="2"/>
        <v>0</v>
      </c>
      <c r="AA58" s="242">
        <f t="shared" si="2"/>
        <v>0</v>
      </c>
      <c r="AB58" s="242">
        <f t="shared" si="2"/>
        <v>0</v>
      </c>
      <c r="AC58" s="242">
        <f t="shared" si="2"/>
        <v>0</v>
      </c>
      <c r="AD58" s="242">
        <f t="shared" si="2"/>
        <v>0</v>
      </c>
      <c r="AE58" s="242">
        <f t="shared" si="2"/>
        <v>0</v>
      </c>
      <c r="AF58" s="242">
        <f t="shared" si="2"/>
        <v>0</v>
      </c>
      <c r="AG58" s="242">
        <f t="shared" si="2"/>
        <v>0</v>
      </c>
      <c r="AH58" s="242">
        <f t="shared" si="2"/>
        <v>0</v>
      </c>
      <c r="AK58" s="241" t="s">
        <v>78</v>
      </c>
      <c r="AL58" s="242">
        <f>SUM(AL22:AL57)</f>
        <v>0</v>
      </c>
      <c r="AM58" s="242">
        <f t="shared" ref="AM58:BC58" si="3">SUM(AM22:AM57)</f>
        <v>0</v>
      </c>
      <c r="AN58" s="242">
        <f t="shared" si="3"/>
        <v>0</v>
      </c>
      <c r="AO58" s="242">
        <f t="shared" si="3"/>
        <v>0</v>
      </c>
      <c r="AP58" s="242">
        <f t="shared" si="3"/>
        <v>0</v>
      </c>
      <c r="AQ58" s="242">
        <f t="shared" si="3"/>
        <v>0</v>
      </c>
      <c r="AR58" s="242">
        <f t="shared" si="3"/>
        <v>0</v>
      </c>
      <c r="AS58" s="242">
        <f t="shared" si="3"/>
        <v>0</v>
      </c>
      <c r="AT58" s="242">
        <f t="shared" si="3"/>
        <v>0</v>
      </c>
      <c r="AU58" s="242">
        <f t="shared" si="3"/>
        <v>0</v>
      </c>
      <c r="AV58" s="242">
        <f t="shared" si="3"/>
        <v>0</v>
      </c>
      <c r="AW58" s="242">
        <f t="shared" si="3"/>
        <v>0</v>
      </c>
      <c r="AX58" s="242">
        <f t="shared" si="3"/>
        <v>0</v>
      </c>
      <c r="AY58" s="242">
        <f t="shared" si="3"/>
        <v>0</v>
      </c>
      <c r="AZ58" s="242">
        <f t="shared" si="3"/>
        <v>0</v>
      </c>
      <c r="BA58" s="242">
        <f t="shared" si="3"/>
        <v>0</v>
      </c>
      <c r="BB58" s="242">
        <f t="shared" si="3"/>
        <v>0</v>
      </c>
      <c r="BC58" s="242">
        <f t="shared" si="3"/>
        <v>0</v>
      </c>
      <c r="BD58" s="76"/>
    </row>
    <row r="59" spans="1:56" hidden="1" x14ac:dyDescent="0.25">
      <c r="A59" s="145"/>
      <c r="L59" s="76"/>
      <c r="N59" s="145"/>
      <c r="AK59" s="241" t="s">
        <v>93</v>
      </c>
      <c r="AL59" s="242">
        <f>SUM(AL22:AL33)+AL34*0.95+AL35*0.9+AL36*0.85+AL37*0.8+AL38*0.75+AL39*0.7+AL40*0.65+SUM(AL41:AL57)*0.6</f>
        <v>0</v>
      </c>
      <c r="AM59" s="242">
        <f>SUM(AM22:AM33)+AM34*0.95+AM35*0.9+AM36*0.85+AM37*0.8+AM38*0.75+AM39*0.7+AM40*0.65+SUM(AM41:AM57)*0.6</f>
        <v>0</v>
      </c>
      <c r="AN59" s="242">
        <f>SUM(AN22:AN33)+AN34*0.95+AN35*0.9+AN36*0.85+AN37*0.8+AN38*0.75+AN39*0.7+AN40*0.65+SUM(AN41:AN57)*0.6</f>
        <v>0</v>
      </c>
      <c r="AO59" s="242">
        <f>SUM(AO22:AO34)+AO35*0.95+AO36*0.9+AO37*0.85+AO38*0.8+AO39*0.75+AO40*0.7+AO41*0.65+SUM(AO42:AO57)*0.6</f>
        <v>0</v>
      </c>
      <c r="AP59" s="242">
        <f>SUM(AP22:AP34)+AP35*0.95+AP36*0.9+AP37*0.85+AP38*0.8+AP39*0.75+AP40*0.7+AP41*0.65+SUM(AP42:AP57)*0.6</f>
        <v>0</v>
      </c>
      <c r="AQ59" s="242">
        <f>SUM(AQ22:AQ34)+AQ35*0.95+AQ36*0.9+AQ37*0.85+AQ38*0.8+AQ39*0.75+AQ40*0.7+AQ41*0.65+SUM(AQ42:AQ57)*0.6</f>
        <v>0</v>
      </c>
      <c r="AR59" s="242">
        <f>SUM(AR22:AR35)+AR36*0.95+AR37*0.9+AR38*0.85+AR39*0.8+AR40*0.75+AR41*0.7+AR42*0.65+SUM(AR43:AR57)*0.6</f>
        <v>0</v>
      </c>
      <c r="AS59" s="242">
        <f>SUM(AS22:AS35)+AS36*0.95+AS37*0.9+AS38*0.85+AS39*0.8+AS40*0.75+AS41*0.7+AS42*0.65+SUM(AS43:AS57)*0.6</f>
        <v>0</v>
      </c>
      <c r="AT59" s="242">
        <f>SUM(AT22:AT35)+AT36*0.95+AT37*0.9+AT38*0.85+AT39*0.8+AT40*0.75+AT41*0.7+AT42*0.65+SUM(AT43:AT57)*0.6</f>
        <v>0</v>
      </c>
      <c r="AU59" s="242">
        <f>SUM(AU22:AU36)+AU37*0.95+AU38*0.9+AU39*0.85+AU40*0.8+AU41*0.75+AU42*0.7+AU43*0.65+SUM(AU44:AU57)*0.6</f>
        <v>0</v>
      </c>
      <c r="AV59" s="242">
        <f>SUM(AV22:AV36)+AV37*0.95+AV38*0.9+AV39*0.85+AV40*0.8+AV41*0.75+AV42*0.7+AV43*0.65+SUM(AV44:AV57)*0.6</f>
        <v>0</v>
      </c>
      <c r="AW59" s="242">
        <f>SUM(AW22:AW36)+AW37*0.95+AW38*0.9+AW39*0.85+AW40*0.8+AW41*0.75+AW42*0.7+AW43*0.65+SUM(AW44:AW57)*0.6</f>
        <v>0</v>
      </c>
      <c r="AX59" s="242">
        <f>SUM(AX22:AX37)+AX38*0.95+AX39*0.9+AX40*0.85+AX41*0.8+AX42*0.75+AX43*0.7+AX44*0.65+SUM(AX45:AX57)*0.6</f>
        <v>0</v>
      </c>
      <c r="AY59" s="242">
        <f>SUM(AY22:AY37)+AY38*0.95+AY39*0.9+AY40*0.85+AY41*0.8+AY42*0.75+AY43*0.7+AY44*0.65+SUM(AY45:AY57)*0.6</f>
        <v>0</v>
      </c>
      <c r="AZ59" s="242">
        <f>SUM(AZ22:AZ37)+AZ38*0.95+AZ39*0.9+AZ40*0.85+AZ41*0.8+AZ42*0.75+AZ43*0.7+AZ44*0.65+SUM(AZ45:AZ57)*0.6</f>
        <v>0</v>
      </c>
      <c r="BA59" s="242">
        <f>SUM(BA22:BA38)+BA39*0.95+BA40*0.9+BA41*0.85+BA42*0.8+BA43*0.75+BA44*0.7+BA45*0.65+SUM(BA46:BA57)*0.6</f>
        <v>0</v>
      </c>
      <c r="BB59" s="242">
        <f>SUM(BB22:BB38)+BB39*0.95+BB40*0.9+BB41*0.85+BB42*0.8+BB43*0.75+BB44*0.7+BB45*0.65+SUM(BB46:BB57)*0.6</f>
        <v>0</v>
      </c>
      <c r="BC59" s="242">
        <f>SUM(BC22:BC38)+BC39*0.95+BC40*0.9+BC41*0.85+BC42*0.8+BC43*0.75+BC44*0.7+BC45*0.65+SUM(BC46:BC57)*0.6</f>
        <v>0</v>
      </c>
      <c r="BD59" s="76"/>
    </row>
    <row r="60" spans="1:56" x14ac:dyDescent="0.25">
      <c r="A60" s="145"/>
      <c r="L60" s="76"/>
      <c r="N60" s="145"/>
      <c r="BD60" s="76"/>
    </row>
    <row r="61" spans="1:56" x14ac:dyDescent="0.25">
      <c r="A61" s="145"/>
      <c r="L61" s="76"/>
      <c r="N61" s="145"/>
      <c r="BD61" s="76"/>
    </row>
    <row r="62" spans="1:56" x14ac:dyDescent="0.25">
      <c r="A62" s="145"/>
      <c r="L62" s="76"/>
      <c r="N62" s="145"/>
      <c r="O62" s="223"/>
      <c r="P62" s="376" t="s">
        <v>119</v>
      </c>
      <c r="Q62" s="377"/>
      <c r="R62" s="377"/>
      <c r="S62" s="377"/>
      <c r="T62" s="377"/>
      <c r="U62" s="377"/>
      <c r="V62" s="377"/>
      <c r="W62" s="377"/>
      <c r="X62" s="377"/>
      <c r="Y62" s="378"/>
      <c r="BD62" s="76"/>
    </row>
    <row r="63" spans="1:56" x14ac:dyDescent="0.25">
      <c r="A63" s="145"/>
      <c r="L63" s="109"/>
      <c r="N63" s="145"/>
      <c r="O63" s="230"/>
      <c r="P63" s="376" t="s">
        <v>85</v>
      </c>
      <c r="Q63" s="377"/>
      <c r="R63" s="377"/>
      <c r="S63" s="377"/>
      <c r="T63" s="377"/>
      <c r="U63" s="377"/>
      <c r="V63" s="377"/>
      <c r="W63" s="377"/>
      <c r="X63" s="377"/>
      <c r="Y63" s="378"/>
      <c r="BD63" s="76"/>
    </row>
    <row r="64" spans="1:56" ht="15.75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5"/>
      <c r="N64" s="145"/>
      <c r="O64" s="224"/>
      <c r="P64" s="376" t="s">
        <v>84</v>
      </c>
      <c r="Q64" s="377"/>
      <c r="R64" s="377"/>
      <c r="S64" s="377"/>
      <c r="T64" s="377"/>
      <c r="U64" s="377"/>
      <c r="V64" s="377"/>
      <c r="W64" s="377"/>
      <c r="X64" s="377"/>
      <c r="Y64" s="378"/>
      <c r="Z64" s="169"/>
      <c r="AA64" s="169"/>
      <c r="AB64" s="169"/>
      <c r="AC64" s="169"/>
      <c r="AD64" s="169"/>
      <c r="AE64" s="169"/>
      <c r="AF64" s="169"/>
      <c r="AG64" s="169"/>
      <c r="AH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76"/>
    </row>
    <row r="65" spans="12:56" x14ac:dyDescent="0.25">
      <c r="N65" s="145"/>
      <c r="BD65" s="76"/>
    </row>
    <row r="66" spans="12:56" x14ac:dyDescent="0.25">
      <c r="N66" s="145"/>
      <c r="O66" s="430" t="s">
        <v>112</v>
      </c>
      <c r="P66" s="431"/>
      <c r="Q66" s="431"/>
      <c r="R66" s="431"/>
      <c r="S66" s="431"/>
      <c r="T66" s="431"/>
      <c r="U66" s="431"/>
      <c r="V66" s="431"/>
      <c r="W66" s="431"/>
      <c r="X66" s="431"/>
      <c r="Y66" s="431"/>
      <c r="Z66" s="431"/>
      <c r="AA66" s="431"/>
      <c r="AB66" s="431"/>
      <c r="AC66" s="431"/>
      <c r="AD66" s="431"/>
      <c r="AE66" s="431"/>
      <c r="AF66" s="431"/>
      <c r="AG66" s="431"/>
      <c r="AH66" s="432"/>
      <c r="AJ66" s="418" t="s">
        <v>113</v>
      </c>
      <c r="AK66" s="419"/>
      <c r="AL66" s="419"/>
      <c r="AM66" s="419"/>
      <c r="AN66" s="419"/>
      <c r="AO66" s="419"/>
      <c r="AP66" s="419"/>
      <c r="AQ66" s="419"/>
      <c r="AR66" s="419"/>
      <c r="AS66" s="419"/>
      <c r="AT66" s="419"/>
      <c r="AU66" s="419"/>
      <c r="AV66" s="419"/>
      <c r="AW66" s="419"/>
      <c r="AX66" s="419"/>
      <c r="AY66" s="419"/>
      <c r="AZ66" s="419"/>
      <c r="BA66" s="419"/>
      <c r="BB66" s="419"/>
      <c r="BC66" s="420"/>
      <c r="BD66" s="76"/>
    </row>
    <row r="67" spans="12:56" x14ac:dyDescent="0.25">
      <c r="N67" s="145"/>
      <c r="BD67" s="76"/>
    </row>
    <row r="68" spans="12:56" x14ac:dyDescent="0.25">
      <c r="N68" s="145"/>
      <c r="O68" s="158" t="s">
        <v>150</v>
      </c>
      <c r="BD68" s="76"/>
    </row>
    <row r="69" spans="12:56" ht="15.75" thickBot="1" x14ac:dyDescent="0.3">
      <c r="N69" s="145"/>
      <c r="BD69" s="76"/>
    </row>
    <row r="70" spans="12:56" ht="33" customHeight="1" x14ac:dyDescent="0.25"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</row>
    <row r="71" spans="12:56" ht="24" customHeight="1" x14ac:dyDescent="0.25">
      <c r="L71" s="226"/>
    </row>
    <row r="72" spans="12:56" ht="33.75" customHeight="1" x14ac:dyDescent="0.25">
      <c r="L72" s="226"/>
    </row>
    <row r="73" spans="12:56" ht="32.25" customHeight="1" x14ac:dyDescent="0.25"/>
    <row r="74" spans="12:56" x14ac:dyDescent="0.25">
      <c r="L74" s="226"/>
    </row>
    <row r="75" spans="12:56" x14ac:dyDescent="0.25">
      <c r="L75" s="226"/>
    </row>
  </sheetData>
  <sheetProtection password="D6D7" sheet="1" objects="1" scenarios="1" selectLockedCells="1"/>
  <mergeCells count="40">
    <mergeCell ref="AL19:BC19"/>
    <mergeCell ref="O19:P21"/>
    <mergeCell ref="BA20:BC20"/>
    <mergeCell ref="AJ19:AK21"/>
    <mergeCell ref="B22:K22"/>
    <mergeCell ref="Q19:AH19"/>
    <mergeCell ref="Q20:S20"/>
    <mergeCell ref="T20:V20"/>
    <mergeCell ref="W20:Y20"/>
    <mergeCell ref="Z20:AB20"/>
    <mergeCell ref="AC20:AE20"/>
    <mergeCell ref="AF20:AH20"/>
    <mergeCell ref="AL20:AN20"/>
    <mergeCell ref="AO20:AQ20"/>
    <mergeCell ref="AR20:AT20"/>
    <mergeCell ref="AU20:AW20"/>
    <mergeCell ref="B1:J1"/>
    <mergeCell ref="C3:F3"/>
    <mergeCell ref="G3:J3"/>
    <mergeCell ref="C4:F4"/>
    <mergeCell ref="G4:J4"/>
    <mergeCell ref="C5:F5"/>
    <mergeCell ref="G5:J5"/>
    <mergeCell ref="B7:K7"/>
    <mergeCell ref="O16:BC16"/>
    <mergeCell ref="Q18:AH18"/>
    <mergeCell ref="AL18:BC18"/>
    <mergeCell ref="AX20:AZ20"/>
    <mergeCell ref="B49:K52"/>
    <mergeCell ref="D45:E45"/>
    <mergeCell ref="AJ66:BC66"/>
    <mergeCell ref="O66:AH66"/>
    <mergeCell ref="P62:Y62"/>
    <mergeCell ref="P63:Y63"/>
    <mergeCell ref="P64:Y64"/>
    <mergeCell ref="B53:K53"/>
    <mergeCell ref="B54:K54"/>
    <mergeCell ref="D46:E46"/>
    <mergeCell ref="O22:O57"/>
    <mergeCell ref="AJ22:AJ57"/>
  </mergeCells>
  <pageMargins left="0.11811023622047245" right="0.11811023622047245" top="0.15748031496062992" bottom="0.15748031496062992" header="0.31496062992125984" footer="0.31496062992125984"/>
  <pageSetup paperSize="9" scale="17" orientation="landscape" verticalDpi="1200" r:id="rId1"/>
  <colBreaks count="2" manualBreakCount="2">
    <brk id="13" max="1048575" man="1"/>
    <brk id="35" max="74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75"/>
  <sheetViews>
    <sheetView showGridLines="0" zoomScale="90" zoomScaleNormal="90" zoomScaleSheetLayoutView="70" workbookViewId="0">
      <selection activeCell="S34" sqref="S34"/>
    </sheetView>
  </sheetViews>
  <sheetFormatPr defaultRowHeight="15" x14ac:dyDescent="0.25"/>
  <cols>
    <col min="1" max="1" width="5.85546875" style="134" customWidth="1"/>
    <col min="2" max="2" width="9.140625" style="60"/>
    <col min="3" max="3" width="7" style="135" customWidth="1"/>
    <col min="4" max="4" width="10.7109375" style="135" customWidth="1"/>
    <col min="5" max="19" width="13.7109375" style="135" customWidth="1"/>
    <col min="20" max="40" width="13.7109375" style="60" customWidth="1"/>
    <col min="41" max="43" width="9.140625" style="60"/>
    <col min="44" max="16384" width="9.140625" style="134"/>
  </cols>
  <sheetData>
    <row r="2" spans="1:43" s="75" customFormat="1" x14ac:dyDescent="0.25"/>
    <row r="3" spans="1:43" s="60" customFormat="1" ht="15.75" thickBot="1" x14ac:dyDescent="0.3"/>
    <row r="4" spans="1:43" s="60" customFormat="1" x14ac:dyDescent="0.25">
      <c r="B4" s="131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48"/>
    </row>
    <row r="5" spans="1:43" s="60" customFormat="1" ht="24" customHeight="1" x14ac:dyDescent="0.25">
      <c r="B5" s="55"/>
      <c r="C5" s="246" t="s">
        <v>123</v>
      </c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61"/>
    </row>
    <row r="6" spans="1:43" s="60" customFormat="1" x14ac:dyDescent="0.25">
      <c r="B6" s="55"/>
      <c r="AO6" s="61"/>
    </row>
    <row r="7" spans="1:43" s="60" customFormat="1" ht="18" customHeight="1" x14ac:dyDescent="0.25">
      <c r="B7" s="55"/>
      <c r="C7" s="391" t="s">
        <v>116</v>
      </c>
      <c r="D7" s="392"/>
      <c r="E7" s="450" t="s">
        <v>118</v>
      </c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1"/>
      <c r="AJ7" s="451"/>
      <c r="AK7" s="451"/>
      <c r="AL7" s="451"/>
      <c r="AM7" s="451"/>
      <c r="AN7" s="451"/>
      <c r="AO7" s="61"/>
    </row>
    <row r="8" spans="1:43" ht="15" customHeight="1" x14ac:dyDescent="0.25">
      <c r="B8" s="55"/>
      <c r="C8" s="393"/>
      <c r="D8" s="454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1"/>
      <c r="AJ8" s="451"/>
      <c r="AK8" s="451"/>
      <c r="AL8" s="451"/>
      <c r="AM8" s="451"/>
      <c r="AN8" s="451"/>
      <c r="AO8" s="61"/>
      <c r="AP8" s="134"/>
      <c r="AQ8" s="134"/>
    </row>
    <row r="9" spans="1:43" s="75" customFormat="1" x14ac:dyDescent="0.25">
      <c r="A9" s="75" t="s">
        <v>87</v>
      </c>
      <c r="B9" s="145"/>
      <c r="C9" s="395"/>
      <c r="D9" s="455"/>
      <c r="E9" s="247">
        <v>41183</v>
      </c>
      <c r="F9" s="247">
        <v>41214</v>
      </c>
      <c r="G9" s="247">
        <v>41244</v>
      </c>
      <c r="H9" s="247">
        <v>41275</v>
      </c>
      <c r="I9" s="247">
        <v>41306</v>
      </c>
      <c r="J9" s="247">
        <v>41334</v>
      </c>
      <c r="K9" s="247">
        <v>41365</v>
      </c>
      <c r="L9" s="247">
        <v>41395</v>
      </c>
      <c r="M9" s="247">
        <v>41426</v>
      </c>
      <c r="N9" s="247">
        <v>41456</v>
      </c>
      <c r="O9" s="247">
        <v>41487</v>
      </c>
      <c r="P9" s="247">
        <v>41518</v>
      </c>
      <c r="Q9" s="247">
        <v>41548</v>
      </c>
      <c r="R9" s="247">
        <v>41579</v>
      </c>
      <c r="S9" s="247">
        <v>41609</v>
      </c>
      <c r="T9" s="247">
        <v>41640</v>
      </c>
      <c r="U9" s="247">
        <v>41671</v>
      </c>
      <c r="V9" s="247">
        <v>41699</v>
      </c>
      <c r="W9" s="247">
        <v>41730</v>
      </c>
      <c r="X9" s="247">
        <v>41760</v>
      </c>
      <c r="Y9" s="247">
        <v>41791</v>
      </c>
      <c r="Z9" s="247">
        <v>41821</v>
      </c>
      <c r="AA9" s="247">
        <v>41852</v>
      </c>
      <c r="AB9" s="247">
        <v>41883</v>
      </c>
      <c r="AC9" s="247">
        <v>41913</v>
      </c>
      <c r="AD9" s="247">
        <v>41944</v>
      </c>
      <c r="AE9" s="247">
        <v>41974</v>
      </c>
      <c r="AF9" s="247">
        <v>42005</v>
      </c>
      <c r="AG9" s="247">
        <v>42036</v>
      </c>
      <c r="AH9" s="247">
        <v>42064</v>
      </c>
      <c r="AI9" s="247">
        <v>42095</v>
      </c>
      <c r="AJ9" s="247">
        <v>42125</v>
      </c>
      <c r="AK9" s="247">
        <v>42156</v>
      </c>
      <c r="AL9" s="247">
        <v>42186</v>
      </c>
      <c r="AM9" s="247">
        <v>42217</v>
      </c>
      <c r="AN9" s="247">
        <v>42248</v>
      </c>
      <c r="AO9" s="76"/>
    </row>
    <row r="10" spans="1:43" s="60" customFormat="1" ht="18.75" customHeight="1" x14ac:dyDescent="0.25">
      <c r="B10" s="55"/>
      <c r="C10" s="364" t="s">
        <v>117</v>
      </c>
      <c r="D10" s="166">
        <v>41214</v>
      </c>
      <c r="E10" s="19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61"/>
    </row>
    <row r="11" spans="1:43" s="60" customFormat="1" ht="18.75" customHeight="1" x14ac:dyDescent="0.25">
      <c r="B11" s="55"/>
      <c r="C11" s="364"/>
      <c r="D11" s="166">
        <v>41244</v>
      </c>
      <c r="E11" s="19"/>
      <c r="F11" s="19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61"/>
    </row>
    <row r="12" spans="1:43" s="60" customFormat="1" ht="18.75" customHeight="1" x14ac:dyDescent="0.25">
      <c r="B12" s="55"/>
      <c r="C12" s="364"/>
      <c r="D12" s="166">
        <v>41275</v>
      </c>
      <c r="E12" s="19"/>
      <c r="F12" s="19"/>
      <c r="G12" s="1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61"/>
    </row>
    <row r="13" spans="1:43" s="60" customFormat="1" ht="18.75" customHeight="1" x14ac:dyDescent="0.25">
      <c r="B13" s="55"/>
      <c r="C13" s="364"/>
      <c r="D13" s="166">
        <v>41306</v>
      </c>
      <c r="E13" s="19"/>
      <c r="F13" s="19"/>
      <c r="G13" s="19"/>
      <c r="H13" s="19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61"/>
    </row>
    <row r="14" spans="1:43" s="60" customFormat="1" ht="18.75" customHeight="1" x14ac:dyDescent="0.25">
      <c r="B14" s="55"/>
      <c r="C14" s="364"/>
      <c r="D14" s="166">
        <v>41334</v>
      </c>
      <c r="E14" s="19"/>
      <c r="F14" s="19"/>
      <c r="G14" s="19"/>
      <c r="H14" s="19"/>
      <c r="I14" s="19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61"/>
    </row>
    <row r="15" spans="1:43" s="60" customFormat="1" ht="18.75" customHeight="1" x14ac:dyDescent="0.25">
      <c r="B15" s="55"/>
      <c r="C15" s="364"/>
      <c r="D15" s="166">
        <v>41365</v>
      </c>
      <c r="E15" s="19"/>
      <c r="F15" s="19"/>
      <c r="G15" s="19"/>
      <c r="H15" s="19"/>
      <c r="I15" s="19"/>
      <c r="J15" s="19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61"/>
    </row>
    <row r="16" spans="1:43" s="60" customFormat="1" ht="18.75" customHeight="1" x14ac:dyDescent="0.25">
      <c r="B16" s="55"/>
      <c r="C16" s="364"/>
      <c r="D16" s="166">
        <v>41395</v>
      </c>
      <c r="E16" s="19"/>
      <c r="F16" s="19"/>
      <c r="G16" s="19"/>
      <c r="H16" s="19"/>
      <c r="I16" s="19"/>
      <c r="J16" s="19"/>
      <c r="K16" s="19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61"/>
    </row>
    <row r="17" spans="1:55" s="60" customFormat="1" ht="18.75" customHeight="1" x14ac:dyDescent="0.25">
      <c r="B17" s="55"/>
      <c r="C17" s="364"/>
      <c r="D17" s="166">
        <v>41426</v>
      </c>
      <c r="E17" s="19"/>
      <c r="F17" s="19"/>
      <c r="G17" s="19"/>
      <c r="H17" s="19"/>
      <c r="I17" s="19"/>
      <c r="J17" s="19"/>
      <c r="K17" s="19"/>
      <c r="L17" s="1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61"/>
    </row>
    <row r="18" spans="1:55" s="60" customFormat="1" ht="18.75" customHeight="1" x14ac:dyDescent="0.25">
      <c r="B18" s="55"/>
      <c r="C18" s="364"/>
      <c r="D18" s="166">
        <v>41456</v>
      </c>
      <c r="E18" s="19"/>
      <c r="F18" s="19"/>
      <c r="G18" s="19"/>
      <c r="H18" s="19"/>
      <c r="I18" s="19"/>
      <c r="J18" s="19"/>
      <c r="K18" s="19"/>
      <c r="L18" s="19"/>
      <c r="M18" s="19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61"/>
    </row>
    <row r="19" spans="1:55" s="60" customFormat="1" ht="18.75" customHeight="1" x14ac:dyDescent="0.25">
      <c r="B19" s="55"/>
      <c r="C19" s="364"/>
      <c r="D19" s="166">
        <v>41487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61"/>
    </row>
    <row r="20" spans="1:55" s="60" customFormat="1" ht="18.75" customHeight="1" x14ac:dyDescent="0.25">
      <c r="B20" s="55"/>
      <c r="C20" s="364"/>
      <c r="D20" s="166">
        <v>41518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61"/>
    </row>
    <row r="21" spans="1:55" s="60" customFormat="1" ht="18.75" customHeight="1" x14ac:dyDescent="0.25">
      <c r="B21" s="55"/>
      <c r="C21" s="364"/>
      <c r="D21" s="166">
        <v>41548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61"/>
    </row>
    <row r="22" spans="1:55" s="60" customFormat="1" ht="18.75" customHeight="1" x14ac:dyDescent="0.25">
      <c r="B22" s="55"/>
      <c r="C22" s="364"/>
      <c r="D22" s="166">
        <v>41579</v>
      </c>
      <c r="E22" s="50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61"/>
    </row>
    <row r="23" spans="1:55" s="60" customFormat="1" ht="18.75" customHeight="1" x14ac:dyDescent="0.25">
      <c r="B23" s="55"/>
      <c r="C23" s="364"/>
      <c r="D23" s="166">
        <v>41609</v>
      </c>
      <c r="E23" s="50"/>
      <c r="F23" s="5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61"/>
    </row>
    <row r="24" spans="1:55" s="60" customFormat="1" ht="18.75" customHeight="1" x14ac:dyDescent="0.25">
      <c r="B24" s="55"/>
      <c r="C24" s="364"/>
      <c r="D24" s="166">
        <v>41640</v>
      </c>
      <c r="E24" s="50"/>
      <c r="F24" s="50"/>
      <c r="G24" s="50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61"/>
    </row>
    <row r="25" spans="1:55" s="60" customFormat="1" ht="18.75" customHeight="1" x14ac:dyDescent="0.25">
      <c r="A25" s="134"/>
      <c r="B25" s="55"/>
      <c r="C25" s="364"/>
      <c r="D25" s="166">
        <v>41671</v>
      </c>
      <c r="E25" s="50"/>
      <c r="F25" s="50"/>
      <c r="G25" s="50"/>
      <c r="H25" s="50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61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</row>
    <row r="26" spans="1:55" s="60" customFormat="1" ht="18.75" customHeight="1" x14ac:dyDescent="0.25">
      <c r="A26" s="134"/>
      <c r="B26" s="55"/>
      <c r="C26" s="364"/>
      <c r="D26" s="166">
        <v>41699</v>
      </c>
      <c r="E26" s="50"/>
      <c r="F26" s="50"/>
      <c r="G26" s="50"/>
      <c r="H26" s="50"/>
      <c r="I26" s="5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61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</row>
    <row r="27" spans="1:55" s="60" customFormat="1" ht="18.75" customHeight="1" x14ac:dyDescent="0.25">
      <c r="A27" s="134"/>
      <c r="B27" s="55"/>
      <c r="C27" s="364"/>
      <c r="D27" s="166">
        <v>41730</v>
      </c>
      <c r="E27" s="50"/>
      <c r="F27" s="50"/>
      <c r="G27" s="50"/>
      <c r="H27" s="50"/>
      <c r="I27" s="50"/>
      <c r="J27" s="5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61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</row>
    <row r="28" spans="1:55" s="60" customFormat="1" ht="18.75" customHeight="1" x14ac:dyDescent="0.25">
      <c r="A28" s="134"/>
      <c r="B28" s="55"/>
      <c r="C28" s="364"/>
      <c r="D28" s="166">
        <v>41760</v>
      </c>
      <c r="E28" s="50"/>
      <c r="F28" s="50"/>
      <c r="G28" s="50"/>
      <c r="H28" s="50"/>
      <c r="I28" s="50"/>
      <c r="J28" s="50"/>
      <c r="K28" s="50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61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</row>
    <row r="29" spans="1:55" s="60" customFormat="1" ht="18.75" customHeight="1" x14ac:dyDescent="0.25">
      <c r="A29" s="134"/>
      <c r="B29" s="55"/>
      <c r="C29" s="364"/>
      <c r="D29" s="166">
        <v>41791</v>
      </c>
      <c r="E29" s="52"/>
      <c r="F29" s="50"/>
      <c r="G29" s="50"/>
      <c r="H29" s="50"/>
      <c r="I29" s="50"/>
      <c r="J29" s="50"/>
      <c r="K29" s="50"/>
      <c r="L29" s="5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61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</row>
    <row r="30" spans="1:55" s="60" customFormat="1" ht="18.75" customHeight="1" x14ac:dyDescent="0.25">
      <c r="A30" s="134"/>
      <c r="B30" s="55"/>
      <c r="C30" s="364"/>
      <c r="D30" s="166">
        <v>41821</v>
      </c>
      <c r="E30" s="52"/>
      <c r="F30" s="52"/>
      <c r="G30" s="50"/>
      <c r="H30" s="50"/>
      <c r="I30" s="50"/>
      <c r="J30" s="50"/>
      <c r="K30" s="50"/>
      <c r="L30" s="50"/>
      <c r="M30" s="50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61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</row>
    <row r="31" spans="1:55" s="60" customFormat="1" ht="18.75" customHeight="1" x14ac:dyDescent="0.25">
      <c r="A31" s="134"/>
      <c r="B31" s="55"/>
      <c r="C31" s="364"/>
      <c r="D31" s="166">
        <v>41852</v>
      </c>
      <c r="E31" s="52"/>
      <c r="F31" s="52"/>
      <c r="G31" s="52"/>
      <c r="H31" s="50"/>
      <c r="I31" s="50"/>
      <c r="J31" s="50"/>
      <c r="K31" s="50"/>
      <c r="L31" s="50"/>
      <c r="M31" s="50"/>
      <c r="N31" s="50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61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</row>
    <row r="32" spans="1:55" s="60" customFormat="1" ht="18.75" customHeight="1" x14ac:dyDescent="0.25">
      <c r="A32" s="134"/>
      <c r="B32" s="55"/>
      <c r="C32" s="364"/>
      <c r="D32" s="166">
        <v>41883</v>
      </c>
      <c r="E32" s="52"/>
      <c r="F32" s="52"/>
      <c r="G32" s="52"/>
      <c r="H32" s="52"/>
      <c r="I32" s="50"/>
      <c r="J32" s="50"/>
      <c r="K32" s="50"/>
      <c r="L32" s="50"/>
      <c r="M32" s="50"/>
      <c r="N32" s="50"/>
      <c r="O32" s="50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61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</row>
    <row r="33" spans="1:55" s="60" customFormat="1" ht="18.75" customHeight="1" x14ac:dyDescent="0.25">
      <c r="A33" s="134"/>
      <c r="B33" s="55"/>
      <c r="C33" s="364"/>
      <c r="D33" s="166">
        <v>41913</v>
      </c>
      <c r="E33" s="52"/>
      <c r="F33" s="52"/>
      <c r="G33" s="52"/>
      <c r="H33" s="52"/>
      <c r="I33" s="52"/>
      <c r="J33" s="50"/>
      <c r="K33" s="50"/>
      <c r="L33" s="50"/>
      <c r="M33" s="50"/>
      <c r="N33" s="50"/>
      <c r="O33" s="50"/>
      <c r="P33" s="50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61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</row>
    <row r="34" spans="1:55" s="60" customFormat="1" ht="18.75" customHeight="1" x14ac:dyDescent="0.25">
      <c r="A34" s="134"/>
      <c r="B34" s="55"/>
      <c r="C34" s="364"/>
      <c r="D34" s="166">
        <v>41944</v>
      </c>
      <c r="E34" s="52"/>
      <c r="F34" s="53"/>
      <c r="G34" s="52"/>
      <c r="H34" s="53"/>
      <c r="I34" s="52"/>
      <c r="J34" s="52"/>
      <c r="K34" s="114"/>
      <c r="L34" s="115"/>
      <c r="M34" s="50"/>
      <c r="N34" s="50"/>
      <c r="O34" s="50"/>
      <c r="P34" s="50"/>
      <c r="Q34" s="50"/>
      <c r="R34" s="19"/>
      <c r="S34" s="19"/>
      <c r="T34" s="19"/>
      <c r="U34" s="19"/>
      <c r="V34" s="19"/>
      <c r="W34" s="49"/>
      <c r="X34" s="49"/>
      <c r="Y34" s="49"/>
      <c r="Z34" s="49"/>
      <c r="AA34" s="49"/>
      <c r="AB34" s="19"/>
      <c r="AC34" s="19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61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</row>
    <row r="35" spans="1:55" s="60" customFormat="1" ht="18.75" customHeight="1" x14ac:dyDescent="0.25">
      <c r="A35" s="134"/>
      <c r="B35" s="55"/>
      <c r="C35" s="364"/>
      <c r="D35" s="166">
        <v>41974</v>
      </c>
      <c r="E35" s="52"/>
      <c r="F35" s="53"/>
      <c r="G35" s="52"/>
      <c r="H35" s="53"/>
      <c r="I35" s="52"/>
      <c r="J35" s="53"/>
      <c r="K35" s="52"/>
      <c r="L35" s="115"/>
      <c r="M35" s="50"/>
      <c r="N35" s="50"/>
      <c r="O35" s="50"/>
      <c r="P35" s="50"/>
      <c r="Q35" s="50"/>
      <c r="R35" s="50"/>
      <c r="S35" s="19"/>
      <c r="T35" s="19"/>
      <c r="U35" s="19"/>
      <c r="V35" s="19"/>
      <c r="W35" s="49"/>
      <c r="X35" s="49"/>
      <c r="Y35" s="49"/>
      <c r="Z35" s="49"/>
      <c r="AA35" s="49"/>
      <c r="AB35" s="19"/>
      <c r="AC35" s="19"/>
      <c r="AD35" s="19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61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</row>
    <row r="36" spans="1:55" s="60" customFormat="1" ht="18.75" customHeight="1" x14ac:dyDescent="0.25">
      <c r="A36" s="134"/>
      <c r="B36" s="55"/>
      <c r="C36" s="364"/>
      <c r="D36" s="166">
        <v>42005</v>
      </c>
      <c r="E36" s="52"/>
      <c r="F36" s="53"/>
      <c r="G36" s="52"/>
      <c r="H36" s="53"/>
      <c r="I36" s="52"/>
      <c r="J36" s="53"/>
      <c r="K36" s="52"/>
      <c r="L36" s="53"/>
      <c r="M36" s="50"/>
      <c r="N36" s="50"/>
      <c r="O36" s="50"/>
      <c r="P36" s="50"/>
      <c r="Q36" s="50"/>
      <c r="R36" s="50"/>
      <c r="S36" s="50"/>
      <c r="T36" s="19"/>
      <c r="U36" s="19"/>
      <c r="V36" s="19"/>
      <c r="W36" s="49"/>
      <c r="X36" s="49"/>
      <c r="Y36" s="49"/>
      <c r="Z36" s="49"/>
      <c r="AA36" s="49"/>
      <c r="AB36" s="19"/>
      <c r="AC36" s="19"/>
      <c r="AD36" s="19"/>
      <c r="AE36" s="19"/>
      <c r="AF36" s="117"/>
      <c r="AG36" s="117"/>
      <c r="AH36" s="117"/>
      <c r="AI36" s="117"/>
      <c r="AJ36" s="117"/>
      <c r="AK36" s="117"/>
      <c r="AL36" s="117"/>
      <c r="AM36" s="117"/>
      <c r="AN36" s="117"/>
      <c r="AO36" s="61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</row>
    <row r="37" spans="1:55" s="60" customFormat="1" ht="18.75" customHeight="1" x14ac:dyDescent="0.25">
      <c r="A37" s="134"/>
      <c r="B37" s="55"/>
      <c r="C37" s="364"/>
      <c r="D37" s="166">
        <v>42036</v>
      </c>
      <c r="E37" s="52"/>
      <c r="F37" s="53"/>
      <c r="G37" s="52"/>
      <c r="H37" s="53"/>
      <c r="I37" s="52"/>
      <c r="J37" s="53"/>
      <c r="K37" s="52"/>
      <c r="L37" s="53"/>
      <c r="M37" s="52"/>
      <c r="N37" s="50"/>
      <c r="O37" s="50"/>
      <c r="P37" s="50"/>
      <c r="Q37" s="50"/>
      <c r="R37" s="50"/>
      <c r="S37" s="50"/>
      <c r="T37" s="50"/>
      <c r="U37" s="19"/>
      <c r="V37" s="19"/>
      <c r="W37" s="49"/>
      <c r="X37" s="49"/>
      <c r="Y37" s="49"/>
      <c r="Z37" s="49"/>
      <c r="AA37" s="49"/>
      <c r="AB37" s="19"/>
      <c r="AC37" s="19"/>
      <c r="AD37" s="19"/>
      <c r="AE37" s="19"/>
      <c r="AF37" s="19"/>
      <c r="AG37" s="117"/>
      <c r="AH37" s="117"/>
      <c r="AI37" s="117"/>
      <c r="AJ37" s="117"/>
      <c r="AK37" s="117"/>
      <c r="AL37" s="117"/>
      <c r="AM37" s="117"/>
      <c r="AN37" s="117"/>
      <c r="AO37" s="61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</row>
    <row r="38" spans="1:55" s="60" customFormat="1" ht="18.75" customHeight="1" x14ac:dyDescent="0.25">
      <c r="A38" s="134"/>
      <c r="B38" s="55"/>
      <c r="C38" s="364"/>
      <c r="D38" s="166">
        <v>42064</v>
      </c>
      <c r="E38" s="52"/>
      <c r="F38" s="53"/>
      <c r="G38" s="52"/>
      <c r="H38" s="53"/>
      <c r="I38" s="52"/>
      <c r="J38" s="53"/>
      <c r="K38" s="52"/>
      <c r="L38" s="53"/>
      <c r="M38" s="52"/>
      <c r="N38" s="52"/>
      <c r="O38" s="50"/>
      <c r="P38" s="50"/>
      <c r="Q38" s="50"/>
      <c r="R38" s="50"/>
      <c r="S38" s="50"/>
      <c r="T38" s="50"/>
      <c r="U38" s="50"/>
      <c r="V38" s="19"/>
      <c r="W38" s="49"/>
      <c r="X38" s="49"/>
      <c r="Y38" s="49"/>
      <c r="Z38" s="49"/>
      <c r="AA38" s="49"/>
      <c r="AB38" s="19"/>
      <c r="AC38" s="19"/>
      <c r="AD38" s="19"/>
      <c r="AE38" s="19"/>
      <c r="AF38" s="19"/>
      <c r="AG38" s="19"/>
      <c r="AH38" s="117"/>
      <c r="AI38" s="117"/>
      <c r="AJ38" s="117"/>
      <c r="AK38" s="117"/>
      <c r="AL38" s="117"/>
      <c r="AM38" s="117"/>
      <c r="AN38" s="117"/>
      <c r="AO38" s="61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</row>
    <row r="39" spans="1:55" s="60" customFormat="1" ht="18.75" customHeight="1" x14ac:dyDescent="0.25">
      <c r="A39" s="134"/>
      <c r="B39" s="55"/>
      <c r="C39" s="364"/>
      <c r="D39" s="166">
        <v>42095</v>
      </c>
      <c r="E39" s="52"/>
      <c r="F39" s="53"/>
      <c r="G39" s="52"/>
      <c r="H39" s="53"/>
      <c r="I39" s="52"/>
      <c r="J39" s="53"/>
      <c r="K39" s="52"/>
      <c r="L39" s="53"/>
      <c r="M39" s="52"/>
      <c r="N39" s="52"/>
      <c r="O39" s="52"/>
      <c r="P39" s="50"/>
      <c r="Q39" s="50"/>
      <c r="R39" s="50"/>
      <c r="S39" s="50"/>
      <c r="T39" s="50"/>
      <c r="U39" s="50"/>
      <c r="V39" s="50"/>
      <c r="W39" s="49"/>
      <c r="X39" s="49"/>
      <c r="Y39" s="49"/>
      <c r="Z39" s="49"/>
      <c r="AA39" s="49"/>
      <c r="AB39" s="19"/>
      <c r="AC39" s="19"/>
      <c r="AD39" s="19"/>
      <c r="AE39" s="19"/>
      <c r="AF39" s="19"/>
      <c r="AG39" s="19"/>
      <c r="AH39" s="19"/>
      <c r="AI39" s="117"/>
      <c r="AJ39" s="117"/>
      <c r="AK39" s="117"/>
      <c r="AL39" s="117"/>
      <c r="AM39" s="117"/>
      <c r="AN39" s="117"/>
      <c r="AO39" s="61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</row>
    <row r="40" spans="1:55" s="60" customFormat="1" ht="18.75" customHeight="1" x14ac:dyDescent="0.25">
      <c r="A40" s="134"/>
      <c r="B40" s="55"/>
      <c r="C40" s="456"/>
      <c r="D40" s="190">
        <f>D39+31</f>
        <v>42126</v>
      </c>
      <c r="E40" s="52"/>
      <c r="F40" s="53"/>
      <c r="G40" s="52"/>
      <c r="H40" s="53"/>
      <c r="I40" s="52"/>
      <c r="J40" s="53"/>
      <c r="K40" s="52"/>
      <c r="L40" s="53"/>
      <c r="M40" s="52"/>
      <c r="N40" s="52"/>
      <c r="O40" s="52"/>
      <c r="P40" s="52"/>
      <c r="Q40" s="50"/>
      <c r="R40" s="50"/>
      <c r="S40" s="50"/>
      <c r="T40" s="50"/>
      <c r="U40" s="50"/>
      <c r="V40" s="50"/>
      <c r="W40" s="51"/>
      <c r="X40" s="49"/>
      <c r="Y40" s="49"/>
      <c r="Z40" s="49"/>
      <c r="AA40" s="49"/>
      <c r="AB40" s="19"/>
      <c r="AC40" s="19"/>
      <c r="AD40" s="19"/>
      <c r="AE40" s="19"/>
      <c r="AF40" s="19"/>
      <c r="AG40" s="19"/>
      <c r="AH40" s="19"/>
      <c r="AI40" s="19"/>
      <c r="AJ40" s="117"/>
      <c r="AK40" s="117"/>
      <c r="AL40" s="117"/>
      <c r="AM40" s="117"/>
      <c r="AN40" s="117"/>
      <c r="AO40" s="61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</row>
    <row r="41" spans="1:55" s="60" customFormat="1" ht="18.75" customHeight="1" x14ac:dyDescent="0.25">
      <c r="A41" s="134"/>
      <c r="B41" s="55"/>
      <c r="C41" s="456"/>
      <c r="D41" s="190">
        <f t="shared" ref="D41:D45" si="0">D40+31</f>
        <v>42157</v>
      </c>
      <c r="E41" s="52"/>
      <c r="F41" s="53"/>
      <c r="G41" s="52"/>
      <c r="H41" s="53"/>
      <c r="I41" s="52"/>
      <c r="J41" s="53"/>
      <c r="K41" s="52"/>
      <c r="L41" s="53"/>
      <c r="M41" s="52"/>
      <c r="N41" s="52"/>
      <c r="O41" s="52"/>
      <c r="P41" s="52"/>
      <c r="Q41" s="52"/>
      <c r="R41" s="50"/>
      <c r="S41" s="50"/>
      <c r="T41" s="50"/>
      <c r="U41" s="50"/>
      <c r="V41" s="50"/>
      <c r="W41" s="51"/>
      <c r="X41" s="51"/>
      <c r="Y41" s="49"/>
      <c r="Z41" s="49"/>
      <c r="AA41" s="49"/>
      <c r="AB41" s="19"/>
      <c r="AC41" s="19"/>
      <c r="AD41" s="19"/>
      <c r="AE41" s="19"/>
      <c r="AF41" s="19"/>
      <c r="AG41" s="19"/>
      <c r="AH41" s="19"/>
      <c r="AI41" s="19"/>
      <c r="AJ41" s="19"/>
      <c r="AK41" s="117"/>
      <c r="AL41" s="117"/>
      <c r="AM41" s="117"/>
      <c r="AN41" s="117"/>
      <c r="AO41" s="61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</row>
    <row r="42" spans="1:55" s="60" customFormat="1" ht="18.75" customHeight="1" x14ac:dyDescent="0.25">
      <c r="A42" s="134"/>
      <c r="B42" s="55"/>
      <c r="C42" s="456"/>
      <c r="D42" s="190">
        <f t="shared" si="0"/>
        <v>42188</v>
      </c>
      <c r="E42" s="52"/>
      <c r="F42" s="53"/>
      <c r="G42" s="52"/>
      <c r="H42" s="53"/>
      <c r="I42" s="52"/>
      <c r="J42" s="53"/>
      <c r="K42" s="52"/>
      <c r="L42" s="53"/>
      <c r="M42" s="52"/>
      <c r="N42" s="52"/>
      <c r="O42" s="52"/>
      <c r="P42" s="52"/>
      <c r="Q42" s="52"/>
      <c r="R42" s="52"/>
      <c r="S42" s="50"/>
      <c r="T42" s="50"/>
      <c r="U42" s="50"/>
      <c r="V42" s="50"/>
      <c r="W42" s="51"/>
      <c r="X42" s="51"/>
      <c r="Y42" s="51"/>
      <c r="Z42" s="49"/>
      <c r="AA42" s="4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17"/>
      <c r="AM42" s="117"/>
      <c r="AN42" s="117"/>
      <c r="AO42" s="61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</row>
    <row r="43" spans="1:55" s="60" customFormat="1" ht="18.75" customHeight="1" x14ac:dyDescent="0.25">
      <c r="A43" s="134"/>
      <c r="B43" s="55"/>
      <c r="C43" s="456"/>
      <c r="D43" s="190">
        <f t="shared" si="0"/>
        <v>42219</v>
      </c>
      <c r="E43" s="52"/>
      <c r="F43" s="53"/>
      <c r="G43" s="52"/>
      <c r="H43" s="53"/>
      <c r="I43" s="52"/>
      <c r="J43" s="53"/>
      <c r="K43" s="52"/>
      <c r="L43" s="53"/>
      <c r="M43" s="52"/>
      <c r="N43" s="52"/>
      <c r="O43" s="52"/>
      <c r="P43" s="52"/>
      <c r="Q43" s="52"/>
      <c r="R43" s="52"/>
      <c r="S43" s="52"/>
      <c r="T43" s="50"/>
      <c r="U43" s="50"/>
      <c r="V43" s="50"/>
      <c r="W43" s="51"/>
      <c r="X43" s="51"/>
      <c r="Y43" s="51"/>
      <c r="Z43" s="51"/>
      <c r="AA43" s="4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17"/>
      <c r="AN43" s="117"/>
      <c r="AO43" s="61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</row>
    <row r="44" spans="1:55" s="60" customFormat="1" ht="18.75" customHeight="1" x14ac:dyDescent="0.25">
      <c r="A44" s="134"/>
      <c r="B44" s="55"/>
      <c r="C44" s="456"/>
      <c r="D44" s="190">
        <f t="shared" si="0"/>
        <v>42250</v>
      </c>
      <c r="E44" s="52"/>
      <c r="F44" s="53"/>
      <c r="G44" s="52"/>
      <c r="H44" s="53"/>
      <c r="I44" s="52"/>
      <c r="J44" s="53"/>
      <c r="K44" s="52"/>
      <c r="L44" s="53"/>
      <c r="M44" s="52"/>
      <c r="N44" s="52"/>
      <c r="O44" s="52"/>
      <c r="P44" s="52"/>
      <c r="Q44" s="52"/>
      <c r="R44" s="52"/>
      <c r="S44" s="52"/>
      <c r="T44" s="52"/>
      <c r="U44" s="50"/>
      <c r="V44" s="50"/>
      <c r="W44" s="51"/>
      <c r="X44" s="51"/>
      <c r="Y44" s="51"/>
      <c r="Z44" s="51"/>
      <c r="AA44" s="51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17"/>
      <c r="AO44" s="61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</row>
    <row r="45" spans="1:55" s="60" customFormat="1" ht="18.75" customHeight="1" x14ac:dyDescent="0.25">
      <c r="A45" s="134"/>
      <c r="B45" s="55"/>
      <c r="C45" s="456"/>
      <c r="D45" s="190">
        <f t="shared" si="0"/>
        <v>42281</v>
      </c>
      <c r="E45" s="52"/>
      <c r="F45" s="53"/>
      <c r="G45" s="52"/>
      <c r="H45" s="53"/>
      <c r="I45" s="52"/>
      <c r="J45" s="53"/>
      <c r="K45" s="52"/>
      <c r="L45" s="53"/>
      <c r="M45" s="52"/>
      <c r="N45" s="52"/>
      <c r="O45" s="52"/>
      <c r="P45" s="52"/>
      <c r="Q45" s="52"/>
      <c r="R45" s="52"/>
      <c r="S45" s="52"/>
      <c r="T45" s="52"/>
      <c r="U45" s="52"/>
      <c r="V45" s="50"/>
      <c r="W45" s="51"/>
      <c r="X45" s="51"/>
      <c r="Y45" s="51"/>
      <c r="Z45" s="51"/>
      <c r="AA45" s="51"/>
      <c r="AB45" s="50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61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</row>
    <row r="46" spans="1:55" s="60" customFormat="1" ht="18.75" customHeight="1" x14ac:dyDescent="0.25">
      <c r="A46" s="134"/>
      <c r="B46" s="55"/>
      <c r="C46" s="135"/>
      <c r="D46" s="154" t="s">
        <v>78</v>
      </c>
      <c r="E46" s="155">
        <f>SUM(E10:E45)</f>
        <v>0</v>
      </c>
      <c r="F46" s="155">
        <f t="shared" ref="F46:AN46" si="1">SUM(F10:F45)</f>
        <v>0</v>
      </c>
      <c r="G46" s="155">
        <f t="shared" si="1"/>
        <v>0</v>
      </c>
      <c r="H46" s="155">
        <f t="shared" si="1"/>
        <v>0</v>
      </c>
      <c r="I46" s="155">
        <f t="shared" si="1"/>
        <v>0</v>
      </c>
      <c r="J46" s="155">
        <f t="shared" si="1"/>
        <v>0</v>
      </c>
      <c r="K46" s="155">
        <f t="shared" si="1"/>
        <v>0</v>
      </c>
      <c r="L46" s="155">
        <f t="shared" si="1"/>
        <v>0</v>
      </c>
      <c r="M46" s="155">
        <f t="shared" si="1"/>
        <v>0</v>
      </c>
      <c r="N46" s="155">
        <f t="shared" si="1"/>
        <v>0</v>
      </c>
      <c r="O46" s="155">
        <f t="shared" si="1"/>
        <v>0</v>
      </c>
      <c r="P46" s="155">
        <f t="shared" si="1"/>
        <v>0</v>
      </c>
      <c r="Q46" s="155">
        <f t="shared" si="1"/>
        <v>0</v>
      </c>
      <c r="R46" s="155">
        <f t="shared" si="1"/>
        <v>0</v>
      </c>
      <c r="S46" s="155">
        <f t="shared" si="1"/>
        <v>0</v>
      </c>
      <c r="T46" s="155">
        <f t="shared" si="1"/>
        <v>0</v>
      </c>
      <c r="U46" s="155">
        <f t="shared" si="1"/>
        <v>0</v>
      </c>
      <c r="V46" s="155">
        <f t="shared" si="1"/>
        <v>0</v>
      </c>
      <c r="W46" s="155">
        <f t="shared" si="1"/>
        <v>0</v>
      </c>
      <c r="X46" s="155">
        <f t="shared" si="1"/>
        <v>0</v>
      </c>
      <c r="Y46" s="155">
        <f t="shared" si="1"/>
        <v>0</v>
      </c>
      <c r="Z46" s="155">
        <f t="shared" si="1"/>
        <v>0</v>
      </c>
      <c r="AA46" s="155">
        <f t="shared" si="1"/>
        <v>0</v>
      </c>
      <c r="AB46" s="155">
        <f t="shared" si="1"/>
        <v>0</v>
      </c>
      <c r="AC46" s="155">
        <f t="shared" si="1"/>
        <v>0</v>
      </c>
      <c r="AD46" s="155">
        <f t="shared" si="1"/>
        <v>0</v>
      </c>
      <c r="AE46" s="155">
        <f t="shared" si="1"/>
        <v>0</v>
      </c>
      <c r="AF46" s="155">
        <f t="shared" si="1"/>
        <v>0</v>
      </c>
      <c r="AG46" s="155">
        <f t="shared" si="1"/>
        <v>0</v>
      </c>
      <c r="AH46" s="155">
        <f t="shared" si="1"/>
        <v>0</v>
      </c>
      <c r="AI46" s="155">
        <f t="shared" si="1"/>
        <v>0</v>
      </c>
      <c r="AJ46" s="155">
        <f t="shared" si="1"/>
        <v>0</v>
      </c>
      <c r="AK46" s="155">
        <f t="shared" si="1"/>
        <v>0</v>
      </c>
      <c r="AL46" s="155">
        <f t="shared" si="1"/>
        <v>0</v>
      </c>
      <c r="AM46" s="155">
        <f t="shared" si="1"/>
        <v>0</v>
      </c>
      <c r="AN46" s="155">
        <f t="shared" si="1"/>
        <v>0</v>
      </c>
      <c r="AO46" s="61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</row>
    <row r="47" spans="1:55" s="60" customFormat="1" ht="15" hidden="1" customHeight="1" x14ac:dyDescent="0.25">
      <c r="A47" s="134"/>
      <c r="B47" s="55"/>
      <c r="C47" s="135"/>
      <c r="D47" s="135"/>
      <c r="E47" s="155">
        <f>SUM(E10:E21)+E22*0.95+E23*0.9+E24*0.85+E25*0.8+E26*0.75+E27*0.7+E28*0.65+SUM(E29:E45)*0.6</f>
        <v>0</v>
      </c>
      <c r="F47" s="155">
        <f>SUM(F11:F22)+F23*0.95+F24*0.9+F25*0.85+F26*0.8+F27*0.75+F28*0.7+F29*0.65+SUM(F30:F45)*0.6</f>
        <v>0</v>
      </c>
      <c r="G47" s="155">
        <f>SUM(G12:G23)+G24*0.95+G25*0.9+G26*0.85+G27*0.8+G28*0.75+G29*0.7+G30*0.65+SUM(G31:G45)*0.6</f>
        <v>0</v>
      </c>
      <c r="H47" s="155">
        <f>SUM(H13:H24)+H25*0.95+H26*0.9+H27*0.85+H28*0.8+H29*0.75+H30*0.7+H31*0.65+SUM(H32:H45)*0.6</f>
        <v>0</v>
      </c>
      <c r="I47" s="155">
        <f>SUM(I14:I25)+I26*0.95+I27*0.9+I28*0.85+I29*0.8+I30*0.75+I31*0.7+I32*0.65+SUM(I33:I45)*0.6</f>
        <v>0</v>
      </c>
      <c r="J47" s="155">
        <f>SUM(J15:J26)+J27*0.95+J28*0.9+J29*0.85+J30*0.8+J31*0.75+J32*0.7+J33*0.65+SUM(J34:J45)*0.6</f>
        <v>0</v>
      </c>
      <c r="K47" s="155">
        <f>SUM(K16:K27)+K28*0.95+K29*0.9+K30*0.85+K31*0.8+K32*0.75+K33*0.7+K34*0.65+SUM(K35:K45)*0.6</f>
        <v>0</v>
      </c>
      <c r="L47" s="155">
        <f>SUM(L17:L28)+L29*0.95+L30*0.9+L31*0.85+L32*0.8+L33*0.75+L34*0.7+L35*0.65+SUM(L36:L45)*0.6</f>
        <v>0</v>
      </c>
      <c r="M47" s="155">
        <f>SUM(M18:M29)+M30*0.95+M31*0.9+M32*0.85+M33*0.8+M34*0.75+M35*0.7+M36*0.65+SUM(M37:M45)*0.6</f>
        <v>0</v>
      </c>
      <c r="N47" s="155">
        <f>SUM(N19:N30)+N31*0.95+N32*0.9+N33*0.85+N34*0.8+N35*0.75+N36*0.7+N37*0.65+SUM(N38:N45)*0.6</f>
        <v>0</v>
      </c>
      <c r="O47" s="155">
        <f>SUM(O20:O31)+O32*0.95+O33*0.9+O34*0.85+O35*0.8+O36*0.75+O37*0.7+O38*0.65+SUM(O39:O45)*0.6</f>
        <v>0</v>
      </c>
      <c r="P47" s="155">
        <f>SUM(P21:P32)+P33*0.95+P34*0.9+P35*0.85+P36*0.8+P37*0.75+P38*0.7+P39*0.65+SUM(P40:P45)*0.6</f>
        <v>0</v>
      </c>
      <c r="Q47" s="155">
        <f>SUM(Q22:Q33)+Q34*0.95+Q35*0.9+Q36*0.85+Q37*0.8+Q38*0.75+Q39*0.7+Q40*0.65+SUM(Q41:Q45)*0.6</f>
        <v>0</v>
      </c>
      <c r="R47" s="155">
        <f>SUM(R23:R34)+R35*0.95+R36*0.9+R37*0.85+R38*0.8+R39*0.75+R40*0.7+R41*0.65+SUM(R42:R45)*0.6</f>
        <v>0</v>
      </c>
      <c r="S47" s="155">
        <f>SUM(S24:S35)+S36*0.95+S37*0.9+S38*0.85+S39*0.8+S40*0.75+S41*0.7+S42*0.65+SUM(S43:S45)*0.6</f>
        <v>0</v>
      </c>
      <c r="T47" s="155">
        <f>SUM(T25:T36)+T37*0.95+T38*0.9+T39*0.85+T40*0.8+T41*0.75+T42*0.7+T43*0.65+SUM(T44:T45)*0.6</f>
        <v>0</v>
      </c>
      <c r="U47" s="155">
        <f>SUM(U26:U37)+U38*0.95+U39*0.9+U40*0.85+U41*0.8+U42*0.75+U43*0.7+U44*0.65+U45*0.6</f>
        <v>0</v>
      </c>
      <c r="V47" s="155">
        <f>SUM(V27:V38)+V39*0.95+V40*0.9+V41*0.85+V42*0.8+V43*0.75+V44*0.7+V45*0.65</f>
        <v>0</v>
      </c>
      <c r="W47" s="155">
        <f>SUM(W28:W39)+W40*0.95+W41*0.9+W42*0.85+W43*0.8+W44*0.75+W45*0.7</f>
        <v>0</v>
      </c>
      <c r="X47" s="155">
        <f>SUM(X29:X40)+X41*0.95+X42*0.9+X43*0.85+X44*0.8+X45*0.75</f>
        <v>0</v>
      </c>
      <c r="Y47" s="155">
        <f>SUM(Y30:Y41)+Y42*0.95+Y43*0.9+Y44*0.85+Y45*0.8</f>
        <v>0</v>
      </c>
      <c r="Z47" s="155">
        <f>SUM(Z31:Z42)+Z43*0.95+Z44*0.9+Z45*0.85</f>
        <v>0</v>
      </c>
      <c r="AA47" s="155">
        <f>SUM(AA32:AA43)+AA44*0.95+AA45*0.9</f>
        <v>0</v>
      </c>
      <c r="AB47" s="155">
        <f>SUM(AB33:AB44)+AB45*0.95</f>
        <v>0</v>
      </c>
      <c r="AC47" s="155">
        <f>SUM(AC34:AC45)</f>
        <v>0</v>
      </c>
      <c r="AD47" s="155">
        <f>SUM(AD35:AD45)</f>
        <v>0</v>
      </c>
      <c r="AE47" s="155">
        <f>SUM(AE36:AE45)</f>
        <v>0</v>
      </c>
      <c r="AF47" s="155">
        <f>SUM(AF37:AF45)</f>
        <v>0</v>
      </c>
      <c r="AG47" s="155">
        <f>SUM(AG38:AG45)</f>
        <v>0</v>
      </c>
      <c r="AH47" s="155">
        <f>SUM(AH39:AH45)</f>
        <v>0</v>
      </c>
      <c r="AI47" s="155">
        <f>SUM(AI40:AI45)</f>
        <v>0</v>
      </c>
      <c r="AJ47" s="155">
        <f>SUM(AJ41:AJ45)</f>
        <v>0</v>
      </c>
      <c r="AK47" s="155">
        <f>SUM(AK42:AK45)</f>
        <v>0</v>
      </c>
      <c r="AL47" s="155">
        <f>SUM(AL43:AL45)</f>
        <v>0</v>
      </c>
      <c r="AM47" s="155">
        <f>SUM(AM44:AM45)</f>
        <v>0</v>
      </c>
      <c r="AN47" s="155">
        <f>SUM(AN45)</f>
        <v>0</v>
      </c>
      <c r="AO47" s="61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</row>
    <row r="48" spans="1:55" s="60" customFormat="1" ht="15" customHeight="1" x14ac:dyDescent="0.25">
      <c r="A48" s="134"/>
      <c r="B48" s="5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AO48" s="61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</row>
    <row r="49" spans="1:55" s="60" customFormat="1" ht="15" customHeight="1" x14ac:dyDescent="0.25">
      <c r="A49" s="134"/>
      <c r="B49" s="5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W49" s="70"/>
      <c r="AO49" s="61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</row>
    <row r="50" spans="1:55" s="60" customFormat="1" ht="15" customHeight="1" x14ac:dyDescent="0.25">
      <c r="A50" s="134"/>
      <c r="B50" s="5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W50" s="70"/>
      <c r="AO50" s="61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</row>
    <row r="51" spans="1:55" s="60" customFormat="1" ht="15" customHeight="1" x14ac:dyDescent="0.25">
      <c r="A51" s="134"/>
      <c r="B51" s="55"/>
      <c r="C51" s="90"/>
      <c r="D51" s="457" t="s">
        <v>121</v>
      </c>
      <c r="E51" s="457"/>
      <c r="F51" s="457"/>
      <c r="G51" s="457"/>
      <c r="H51" s="457"/>
      <c r="I51" s="457"/>
      <c r="J51" s="457"/>
      <c r="K51" s="457"/>
      <c r="L51" s="457"/>
      <c r="M51" s="458"/>
      <c r="N51" s="458"/>
      <c r="O51" s="458"/>
      <c r="P51" s="135"/>
      <c r="Q51" s="135"/>
      <c r="R51" s="135"/>
      <c r="S51" s="135"/>
      <c r="AO51" s="61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</row>
    <row r="52" spans="1:55" s="60" customFormat="1" ht="18" customHeight="1" x14ac:dyDescent="0.25">
      <c r="A52" s="134"/>
      <c r="B52" s="55"/>
      <c r="C52" s="167"/>
      <c r="D52" s="457" t="s">
        <v>121</v>
      </c>
      <c r="E52" s="457"/>
      <c r="F52" s="457"/>
      <c r="G52" s="457"/>
      <c r="H52" s="457"/>
      <c r="I52" s="457"/>
      <c r="J52" s="457"/>
      <c r="K52" s="457"/>
      <c r="L52" s="457"/>
      <c r="M52" s="458"/>
      <c r="N52" s="458"/>
      <c r="O52" s="458"/>
      <c r="W52" s="428"/>
      <c r="X52" s="428"/>
      <c r="Y52" s="428"/>
      <c r="Z52" s="428"/>
      <c r="AA52" s="428"/>
      <c r="AB52" s="42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61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</row>
    <row r="53" spans="1:55" s="60" customFormat="1" ht="15" customHeight="1" x14ac:dyDescent="0.25">
      <c r="A53" s="134"/>
      <c r="B53" s="55"/>
      <c r="C53" s="92"/>
      <c r="D53" s="457" t="s">
        <v>121</v>
      </c>
      <c r="E53" s="457"/>
      <c r="F53" s="457"/>
      <c r="G53" s="457"/>
      <c r="H53" s="457"/>
      <c r="I53" s="457"/>
      <c r="J53" s="457"/>
      <c r="K53" s="457"/>
      <c r="L53" s="457"/>
      <c r="M53" s="458"/>
      <c r="N53" s="458"/>
      <c r="O53" s="458"/>
      <c r="P53" s="135"/>
      <c r="Q53" s="135"/>
      <c r="R53" s="135"/>
      <c r="S53" s="135"/>
      <c r="AO53" s="61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</row>
    <row r="54" spans="1:55" s="60" customFormat="1" ht="30.75" customHeight="1" x14ac:dyDescent="0.25">
      <c r="A54" s="134"/>
      <c r="B54" s="55"/>
      <c r="C54" s="158" t="s">
        <v>122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AO54" s="61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</row>
    <row r="55" spans="1:55" s="60" customFormat="1" ht="15" customHeight="1" x14ac:dyDescent="0.25">
      <c r="A55" s="134"/>
      <c r="B55" s="5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AO55" s="61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</row>
    <row r="56" spans="1:55" s="60" customFormat="1" ht="15" customHeight="1" thickBot="1" x14ac:dyDescent="0.3">
      <c r="A56" s="134"/>
      <c r="B56" s="5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AO56" s="61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</row>
    <row r="57" spans="1:55" s="60" customFormat="1" ht="33" customHeight="1" x14ac:dyDescent="0.25">
      <c r="A57" s="134"/>
      <c r="B57" s="9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</row>
    <row r="58" spans="1:55" s="60" customFormat="1" ht="16.5" customHeight="1" x14ac:dyDescent="0.25">
      <c r="A58" s="134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</row>
    <row r="59" spans="1:55" s="60" customFormat="1" ht="64.5" customHeight="1" x14ac:dyDescent="0.25">
      <c r="A59" s="134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</row>
    <row r="60" spans="1:55" s="60" customFormat="1" ht="18.75" customHeight="1" x14ac:dyDescent="0.25">
      <c r="A60" s="134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</row>
    <row r="61" spans="1:55" s="60" customFormat="1" ht="36" customHeight="1" x14ac:dyDescent="0.25">
      <c r="A61" s="134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</row>
    <row r="62" spans="1:55" s="60" customFormat="1" ht="94.5" customHeight="1" x14ac:dyDescent="0.25">
      <c r="A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</row>
    <row r="63" spans="1:55" s="60" customFormat="1" ht="17.25" customHeight="1" x14ac:dyDescent="0.25">
      <c r="A63" s="134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</row>
    <row r="64" spans="1:55" s="60" customFormat="1" ht="18" customHeight="1" x14ac:dyDescent="0.25">
      <c r="A64" s="134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</row>
    <row r="65" spans="1:55" s="60" customFormat="1" ht="18" customHeight="1" x14ac:dyDescent="0.25">
      <c r="A65" s="134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</row>
    <row r="66" spans="1:55" s="60" customFormat="1" ht="21" customHeight="1" x14ac:dyDescent="0.25">
      <c r="A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</row>
    <row r="67" spans="1:55" s="60" customFormat="1" ht="34.5" customHeight="1" x14ac:dyDescent="0.25">
      <c r="A67" s="134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</row>
    <row r="68" spans="1:55" s="60" customFormat="1" ht="18.75" customHeight="1" x14ac:dyDescent="0.25">
      <c r="A68" s="134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</row>
    <row r="69" spans="1:55" s="60" customFormat="1" ht="19.5" customHeight="1" x14ac:dyDescent="0.25">
      <c r="A69" s="134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</row>
    <row r="70" spans="1:55" s="60" customFormat="1" ht="38.25" customHeight="1" x14ac:dyDescent="0.25">
      <c r="A70" s="134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</row>
    <row r="71" spans="1:55" s="60" customFormat="1" ht="17.25" customHeight="1" x14ac:dyDescent="0.25">
      <c r="A71" s="134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</row>
    <row r="72" spans="1:55" s="60" customFormat="1" ht="39" customHeight="1" x14ac:dyDescent="0.25">
      <c r="A72" s="134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</row>
    <row r="73" spans="1:55" s="60" customFormat="1" ht="24" customHeight="1" x14ac:dyDescent="0.25">
      <c r="A73" s="134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</row>
    <row r="74" spans="1:55" ht="33.75" customHeight="1" x14ac:dyDescent="0.25"/>
    <row r="75" spans="1:55" ht="32.25" customHeight="1" x14ac:dyDescent="0.25"/>
  </sheetData>
  <sheetProtection password="D6D7" sheet="1" objects="1" scenarios="1" selectLockedCells="1"/>
  <mergeCells count="7">
    <mergeCell ref="D53:O53"/>
    <mergeCell ref="C7:D9"/>
    <mergeCell ref="W52:AB52"/>
    <mergeCell ref="C10:C45"/>
    <mergeCell ref="E7:AN8"/>
    <mergeCell ref="D51:O51"/>
    <mergeCell ref="D52:O52"/>
  </mergeCells>
  <pageMargins left="0.11811023622047245" right="0.11811023622047245" top="0.15748031496062992" bottom="0.15748031496062992" header="0.31496062992125984" footer="0.31496062992125984"/>
  <pageSetup paperSize="9" scale="28" orientation="landscape" verticalDpi="1200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3</vt:i4>
      </vt:variant>
    </vt:vector>
  </HeadingPairs>
  <TitlesOfParts>
    <vt:vector size="14" baseType="lpstr">
      <vt:lpstr>Impresa</vt:lpstr>
      <vt:lpstr>Legenda</vt:lpstr>
      <vt:lpstr>1) apr.2015-sett.2015 FTT</vt:lpstr>
      <vt:lpstr>2) ott.2014-mar.2015 FTT</vt:lpstr>
      <vt:lpstr>2) apr.2014-sett.2014 FTT</vt:lpstr>
      <vt:lpstr>3) ott.2013-mar.2014 FTT</vt:lpstr>
      <vt:lpstr>4) apr.2013-sett.2013 FTT</vt:lpstr>
      <vt:lpstr>5) ott.2012-mar.2013 FTT</vt:lpstr>
      <vt:lpstr>6) OCC FTT</vt:lpstr>
      <vt:lpstr>7) apr.2013-sett.2013 UdB</vt:lpstr>
      <vt:lpstr>8) ott.2012-mar.2013 UdB</vt:lpstr>
      <vt:lpstr>'1) apr.2015-sett.2015 FTT'!Area_stampa</vt:lpstr>
      <vt:lpstr>'6) OCC FTT'!Area_stampa</vt:lpstr>
      <vt:lpstr>Legenda!Area_stampa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Ricci</dc:creator>
  <cp:lastModifiedBy>Giorgio Zoppo</cp:lastModifiedBy>
  <cp:lastPrinted>2016-12-05T13:55:41Z</cp:lastPrinted>
  <dcterms:created xsi:type="dcterms:W3CDTF">2015-05-14T15:22:42Z</dcterms:created>
  <dcterms:modified xsi:type="dcterms:W3CDTF">2016-12-05T14:50:00Z</dcterms:modified>
</cp:coreProperties>
</file>